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480" yWindow="315" windowWidth="19875" windowHeight="6960" firstSheet="1" activeTab="1"/>
  </bookViews>
  <sheets>
    <sheet name="BroadStreet" sheetId="8" r:id="rId1"/>
    <sheet name="2017_FundamentalCheck" sheetId="6" r:id="rId2"/>
    <sheet name="2018_FundamentalCheck" sheetId="7" r:id="rId3"/>
    <sheet name="Research2018" sheetId="4" r:id="rId4"/>
    <sheet name="Research 2016" sheetId="3" r:id="rId5"/>
    <sheet name="Research 2015" sheetId="2" r:id="rId6"/>
    <sheet name="Research 2014" sheetId="1" r:id="rId7"/>
    <sheet name="PriceList" sheetId="5" r:id="rId8"/>
  </sheets>
  <externalReferences>
    <externalReference r:id="rId9"/>
    <externalReference r:id="rId10"/>
  </externalReferences>
  <definedNames>
    <definedName name="DATE" localSheetId="1">[1]AccountDetails!$F$6:$F$906</definedName>
    <definedName name="DATE" localSheetId="2">[1]AccountDetails!$F$6:$F$906</definedName>
    <definedName name="DATE">[2]AccountDetails!$F$6:$F$906</definedName>
    <definedName name="DATE3" localSheetId="1">[1]Administrator!$B$1:$B$65536</definedName>
    <definedName name="DATE3" localSheetId="2">[1]Administrator!$B$1:$B$65536</definedName>
    <definedName name="DATE3">[2]Administrator!$B$1:$B$65536</definedName>
    <definedName name="newlist2" localSheetId="1">[1]Administrator!$A$2:$A$82</definedName>
    <definedName name="newlist2" localSheetId="2">[1]Administrator!$A$2:$A$82</definedName>
    <definedName name="newlist2">[2]Administrator!$A$2:$A$82</definedName>
    <definedName name="options" localSheetId="1">'[1]Margin Scenario'!$A$20:$A$33</definedName>
    <definedName name="options" localSheetId="2">'[1]Margin Scenario'!$A$20:$A$33</definedName>
    <definedName name="options">'[2]Margin Scenario'!$A$20:$A$33</definedName>
    <definedName name="PERCENTAGE" localSheetId="1">#REF!</definedName>
    <definedName name="PERCENTAGE" localSheetId="2">#REF!</definedName>
    <definedName name="PERCENTAGE">#REF!</definedName>
    <definedName name="STOCK" localSheetId="1">[1]Administrator!$A$2:$A$53</definedName>
    <definedName name="STOCK" localSheetId="2">[1]Administrator!$A$2:$A$53</definedName>
    <definedName name="STOCK">[2]Administrator!$A$2:$A$53</definedName>
    <definedName name="symbol" localSheetId="1">[1]Administrator!$A$1:$A$100</definedName>
    <definedName name="symbol" localSheetId="2">[1]Administrator!$A$1:$A$100</definedName>
    <definedName name="symbol">[2]Administrator!$A$1:$A$100</definedName>
    <definedName name="TRANSACTION" localSheetId="1">[1]Administrator!$C$1:$C$1</definedName>
    <definedName name="TRANSACTION" localSheetId="2">[1]Administrator!$C$1:$C$1</definedName>
    <definedName name="TRANSACTION">[2]Administrator!$C$1:$C$1</definedName>
    <definedName name="transactions" localSheetId="1">[1]Administrator!$C$1:$C$7</definedName>
    <definedName name="transactions" localSheetId="2">[1]Administrator!$C$1:$C$7</definedName>
    <definedName name="transactions">[2]Administrator!$C$1:$C$7</definedName>
  </definedNames>
  <calcPr calcId="145621"/>
</workbook>
</file>

<file path=xl/calcChain.xml><?xml version="1.0" encoding="utf-8"?>
<calcChain xmlns="http://schemas.openxmlformats.org/spreadsheetml/2006/main">
  <c r="M2" i="6" l="1"/>
  <c r="J3" i="6"/>
  <c r="J4" i="6"/>
  <c r="J5" i="6"/>
  <c r="J6" i="6"/>
  <c r="J7" i="6"/>
  <c r="J8" i="6"/>
  <c r="J9" i="6"/>
  <c r="J10" i="6"/>
  <c r="J11" i="6"/>
  <c r="J2" i="6"/>
  <c r="K5" i="4"/>
  <c r="M5" i="4"/>
  <c r="N5" i="4"/>
  <c r="O5" i="4"/>
  <c r="L5" i="4"/>
  <c r="P4" i="7" l="1"/>
  <c r="H4" i="7"/>
  <c r="B4" i="7"/>
  <c r="L8" i="7" l="1"/>
  <c r="L5" i="7"/>
  <c r="L6" i="7"/>
  <c r="L7" i="7"/>
  <c r="L9" i="7"/>
  <c r="L10" i="7"/>
  <c r="L11" i="7"/>
  <c r="L12" i="7"/>
  <c r="L13" i="7"/>
  <c r="X16" i="7"/>
  <c r="F3" i="6"/>
  <c r="F11" i="8"/>
  <c r="F10" i="8"/>
  <c r="F9" i="8"/>
  <c r="F8" i="8"/>
  <c r="F7" i="8"/>
  <c r="D6" i="8"/>
  <c r="F6" i="8" s="1"/>
  <c r="F4" i="8"/>
  <c r="F3" i="8"/>
  <c r="F2" i="8"/>
  <c r="C5" i="4"/>
  <c r="D5" i="4"/>
  <c r="E5" i="4"/>
  <c r="B5" i="7" s="1"/>
  <c r="J5" i="7" s="1"/>
  <c r="F5" i="4"/>
  <c r="G5" i="4"/>
  <c r="H5" i="4"/>
  <c r="I5" i="4"/>
  <c r="B5" i="4"/>
  <c r="B6" i="7"/>
  <c r="B9" i="7"/>
  <c r="J9" i="7" s="1"/>
  <c r="B10" i="7"/>
  <c r="J10" i="7" s="1"/>
  <c r="B11" i="7"/>
  <c r="G11" i="7" s="1"/>
  <c r="B12" i="7"/>
  <c r="B13" i="7"/>
  <c r="J13" i="7" s="1"/>
  <c r="J4" i="7"/>
  <c r="L4" i="7"/>
  <c r="C5" i="7"/>
  <c r="P5" i="7" s="1"/>
  <c r="C6" i="7"/>
  <c r="P6" i="7" s="1"/>
  <c r="C7" i="7"/>
  <c r="P7" i="7" s="1"/>
  <c r="C8" i="7"/>
  <c r="P8" i="7" s="1"/>
  <c r="C9" i="7"/>
  <c r="P9" i="7" s="1"/>
  <c r="C10" i="7"/>
  <c r="P10" i="7" s="1"/>
  <c r="C11" i="7"/>
  <c r="P11" i="7" s="1"/>
  <c r="C12" i="7"/>
  <c r="P12" i="7" s="1"/>
  <c r="C13" i="7"/>
  <c r="P13" i="7" s="1"/>
  <c r="C4" i="7"/>
  <c r="R4" i="7" l="1"/>
  <c r="K4" i="7"/>
  <c r="N12" i="7"/>
  <c r="R12" i="7"/>
  <c r="N7" i="7"/>
  <c r="R7" i="7"/>
  <c r="N11" i="7"/>
  <c r="R11" i="7"/>
  <c r="N6" i="7"/>
  <c r="R6" i="7"/>
  <c r="N10" i="7"/>
  <c r="R10" i="7"/>
  <c r="N5" i="7"/>
  <c r="R5" i="7"/>
  <c r="K5" i="7"/>
  <c r="X13" i="7"/>
  <c r="R13" i="7"/>
  <c r="X9" i="7"/>
  <c r="R9" i="7"/>
  <c r="N8" i="7"/>
  <c r="R8" i="7"/>
  <c r="G6" i="7"/>
  <c r="F6" i="7"/>
  <c r="X6" i="7"/>
  <c r="N4" i="7"/>
  <c r="N13" i="7"/>
  <c r="N9" i="7"/>
  <c r="Q10" i="7"/>
  <c r="S10" i="7" s="1"/>
  <c r="F13" i="7"/>
  <c r="G4" i="7"/>
  <c r="G10" i="7"/>
  <c r="G5" i="7"/>
  <c r="F12" i="7"/>
  <c r="G13" i="7"/>
  <c r="G9" i="7"/>
  <c r="F11" i="7"/>
  <c r="G12" i="7"/>
  <c r="F10" i="7"/>
  <c r="F5" i="7"/>
  <c r="F9" i="7"/>
  <c r="F4" i="7"/>
  <c r="X4" i="7"/>
  <c r="R14" i="7"/>
  <c r="Q12" i="7"/>
  <c r="S12" i="7" s="1"/>
  <c r="Q5" i="7"/>
  <c r="S5" i="7" s="1"/>
  <c r="Q11" i="7"/>
  <c r="S11" i="7" s="1"/>
  <c r="Q13" i="7"/>
  <c r="S13" i="7" s="1"/>
  <c r="Q9" i="7"/>
  <c r="S9" i="7" s="1"/>
  <c r="Q4" i="7"/>
  <c r="S4" i="7" s="1"/>
  <c r="Q6" i="7"/>
  <c r="S6" i="7" s="1"/>
  <c r="J12" i="7"/>
  <c r="J11" i="7"/>
  <c r="J6" i="7"/>
  <c r="I4" i="7" l="1"/>
  <c r="H13" i="7" l="1"/>
  <c r="I13" i="7" s="1"/>
  <c r="H12" i="7"/>
  <c r="I12" i="7" s="1"/>
  <c r="H11" i="7"/>
  <c r="I11" i="7" s="1"/>
  <c r="H10" i="7"/>
  <c r="I10" i="7" s="1"/>
  <c r="H9" i="7"/>
  <c r="I9" i="7" s="1"/>
  <c r="E8" i="7"/>
  <c r="B8" i="7" s="1"/>
  <c r="G8" i="7" s="1"/>
  <c r="H6" i="7"/>
  <c r="H5" i="7"/>
  <c r="I5" i="7" s="1"/>
  <c r="G2" i="6"/>
  <c r="I2" i="6" s="1"/>
  <c r="P2" i="6"/>
  <c r="H2" i="6"/>
  <c r="F2" i="6"/>
  <c r="H11" i="6"/>
  <c r="G11" i="6"/>
  <c r="F11" i="6"/>
  <c r="H10" i="6"/>
  <c r="G10" i="6"/>
  <c r="F10" i="6"/>
  <c r="H9" i="6"/>
  <c r="G9" i="6"/>
  <c r="F9" i="6"/>
  <c r="H8" i="6"/>
  <c r="G8" i="6"/>
  <c r="F8" i="6"/>
  <c r="H7" i="6"/>
  <c r="G7" i="6"/>
  <c r="F7" i="6"/>
  <c r="H6" i="6"/>
  <c r="F6" i="6"/>
  <c r="E6" i="6"/>
  <c r="G6" i="6" s="1"/>
  <c r="G5" i="6"/>
  <c r="F5" i="6"/>
  <c r="E5" i="6"/>
  <c r="P4" i="6"/>
  <c r="G4" i="6"/>
  <c r="F4" i="6"/>
  <c r="P3" i="6"/>
  <c r="G3" i="6"/>
  <c r="L2" i="6"/>
  <c r="I18" i="2"/>
  <c r="I15" i="2"/>
  <c r="I17" i="2" s="1"/>
  <c r="H15" i="2"/>
  <c r="H17" i="2" s="1"/>
  <c r="G15" i="2"/>
  <c r="G17" i="2" s="1"/>
  <c r="F15" i="2"/>
  <c r="F17" i="2" s="1"/>
  <c r="E15" i="2"/>
  <c r="E17" i="2" s="1"/>
  <c r="D15" i="2"/>
  <c r="D17" i="2" s="1"/>
  <c r="C15" i="2"/>
  <c r="C17" i="2" s="1"/>
  <c r="B15" i="2"/>
  <c r="B17" i="2" s="1"/>
  <c r="H14" i="2"/>
  <c r="H18" i="2" s="1"/>
  <c r="G14" i="2"/>
  <c r="G18" i="2" s="1"/>
  <c r="F14" i="2"/>
  <c r="F18" i="2" s="1"/>
  <c r="E14" i="2"/>
  <c r="E18" i="2" s="1"/>
  <c r="D14" i="2"/>
  <c r="D18" i="2" s="1"/>
  <c r="C14" i="2"/>
  <c r="C18" i="2" s="1"/>
  <c r="B14" i="2"/>
  <c r="B18" i="2" s="1"/>
  <c r="I26" i="1"/>
  <c r="I29" i="1" s="1"/>
  <c r="H26" i="1"/>
  <c r="H29" i="1" s="1"/>
  <c r="G26" i="1"/>
  <c r="G29" i="1" s="1"/>
  <c r="F26" i="1"/>
  <c r="F29" i="1" s="1"/>
  <c r="E26" i="1"/>
  <c r="E29" i="1" s="1"/>
  <c r="D26" i="1"/>
  <c r="D29" i="1" s="1"/>
  <c r="C26" i="1"/>
  <c r="C29" i="1" s="1"/>
  <c r="B26" i="1"/>
  <c r="B29" i="1" s="1"/>
  <c r="I21" i="1"/>
  <c r="H21" i="1"/>
  <c r="G21" i="1"/>
  <c r="F21" i="1"/>
  <c r="E21" i="1"/>
  <c r="D21" i="1"/>
  <c r="C21" i="1"/>
  <c r="B21" i="1"/>
  <c r="I19" i="1"/>
  <c r="I20" i="1" s="1"/>
  <c r="I9" i="1" s="1"/>
  <c r="I23" i="1" s="1"/>
  <c r="H19" i="1"/>
  <c r="H20" i="1" s="1"/>
  <c r="H9" i="1" s="1"/>
  <c r="H23" i="1" s="1"/>
  <c r="G19" i="1"/>
  <c r="G20" i="1" s="1"/>
  <c r="G9" i="1" s="1"/>
  <c r="G23" i="1" s="1"/>
  <c r="F19" i="1"/>
  <c r="F20" i="1" s="1"/>
  <c r="F9" i="1" s="1"/>
  <c r="F23" i="1" s="1"/>
  <c r="E19" i="1"/>
  <c r="E20" i="1" s="1"/>
  <c r="E9" i="1" s="1"/>
  <c r="E23" i="1" s="1"/>
  <c r="D19" i="1"/>
  <c r="D20" i="1" s="1"/>
  <c r="D9" i="1" s="1"/>
  <c r="C19" i="1"/>
  <c r="C20" i="1" s="1"/>
  <c r="C9" i="1" s="1"/>
  <c r="C23" i="1" s="1"/>
  <c r="B19" i="1"/>
  <c r="B20" i="1" s="1"/>
  <c r="B9" i="1" s="1"/>
  <c r="B23" i="1" s="1"/>
  <c r="I16" i="1"/>
  <c r="I18" i="1" s="1"/>
  <c r="I25" i="1" s="1"/>
  <c r="H16" i="1"/>
  <c r="H18" i="1" s="1"/>
  <c r="H25" i="1" s="1"/>
  <c r="G16" i="1"/>
  <c r="G18" i="1" s="1"/>
  <c r="G25" i="1" s="1"/>
  <c r="F16" i="1"/>
  <c r="F18" i="1" s="1"/>
  <c r="F25" i="1" s="1"/>
  <c r="E16" i="1"/>
  <c r="E18" i="1" s="1"/>
  <c r="E25" i="1" s="1"/>
  <c r="D16" i="1"/>
  <c r="D18" i="1" s="1"/>
  <c r="C16" i="1"/>
  <c r="C18" i="1" s="1"/>
  <c r="C25" i="1" s="1"/>
  <c r="B16" i="1"/>
  <c r="B18" i="1" s="1"/>
  <c r="B25" i="1" s="1"/>
  <c r="L3" i="6" l="1"/>
  <c r="H4" i="6"/>
  <c r="I7" i="6"/>
  <c r="I8" i="6"/>
  <c r="I9" i="6"/>
  <c r="I10" i="6"/>
  <c r="I11" i="6"/>
  <c r="L4" i="6"/>
  <c r="I5" i="6"/>
  <c r="H3" i="6"/>
  <c r="I6" i="6"/>
  <c r="Q8" i="7"/>
  <c r="S8" i="7" s="1"/>
  <c r="F8" i="7"/>
  <c r="I6" i="7"/>
  <c r="K6" i="7"/>
  <c r="X5" i="7"/>
  <c r="J8" i="7"/>
  <c r="H8" i="7"/>
  <c r="X7" i="7"/>
  <c r="K8" i="7"/>
  <c r="K9" i="7"/>
  <c r="K10" i="7"/>
  <c r="K11" i="7"/>
  <c r="K12" i="7"/>
  <c r="K13" i="7"/>
  <c r="X8" i="7"/>
  <c r="X10" i="7"/>
  <c r="X11" i="7"/>
  <c r="X12" i="7"/>
  <c r="P5" i="6"/>
  <c r="L5" i="6"/>
  <c r="P6" i="6"/>
  <c r="P7" i="6"/>
  <c r="P8" i="6"/>
  <c r="P9" i="6"/>
  <c r="P10" i="6"/>
  <c r="P11" i="6"/>
  <c r="I3" i="6"/>
  <c r="I4" i="6"/>
  <c r="H5" i="6"/>
  <c r="H12" i="6" s="1"/>
  <c r="L6" i="6"/>
  <c r="L7" i="6"/>
  <c r="L8" i="6"/>
  <c r="L9" i="6"/>
  <c r="L10" i="6"/>
  <c r="L11" i="6"/>
  <c r="B16" i="2"/>
  <c r="F16" i="2"/>
  <c r="C16" i="2"/>
  <c r="G16" i="2"/>
  <c r="D16" i="2"/>
  <c r="H16" i="2"/>
  <c r="E16" i="2"/>
  <c r="I16" i="2"/>
  <c r="D24" i="1"/>
  <c r="D25" i="1" s="1"/>
  <c r="D23" i="1"/>
  <c r="B27" i="1"/>
  <c r="F27" i="1"/>
  <c r="C27" i="1"/>
  <c r="G27" i="1"/>
  <c r="D27" i="1"/>
  <c r="H27" i="1"/>
  <c r="E27" i="1"/>
  <c r="I27" i="1"/>
  <c r="I8" i="7" l="1"/>
  <c r="L12" i="6"/>
  <c r="B1" i="6" s="1"/>
  <c r="M8" i="6" s="1"/>
  <c r="T14" i="7"/>
  <c r="B1" i="7" s="1"/>
  <c r="T6" i="7" s="1"/>
  <c r="M3" i="6" l="1"/>
  <c r="M6" i="6"/>
  <c r="R6" i="6" s="1"/>
  <c r="M11" i="6"/>
  <c r="R11" i="6" s="1"/>
  <c r="M7" i="6"/>
  <c r="M4" i="6"/>
  <c r="O4" i="6" s="1"/>
  <c r="M9" i="6"/>
  <c r="R9" i="6" s="1"/>
  <c r="M5" i="6"/>
  <c r="O5" i="6" s="1"/>
  <c r="M10" i="6"/>
  <c r="T4" i="7"/>
  <c r="U10" i="7"/>
  <c r="W10" i="7" s="1"/>
  <c r="U4" i="7"/>
  <c r="W4" i="7" s="1"/>
  <c r="U5" i="7"/>
  <c r="W5" i="7" s="1"/>
  <c r="U11" i="7"/>
  <c r="U6" i="7"/>
  <c r="W6" i="7" s="1"/>
  <c r="U12" i="7"/>
  <c r="U9" i="7"/>
  <c r="W9" i="7" s="1"/>
  <c r="U8" i="7"/>
  <c r="U13" i="7"/>
  <c r="T8" i="7"/>
  <c r="AB8" i="7" s="1"/>
  <c r="T13" i="7"/>
  <c r="AB13" i="7" s="1"/>
  <c r="AB6" i="7"/>
  <c r="T12" i="7"/>
  <c r="AB12" i="7" s="1"/>
  <c r="T9" i="7"/>
  <c r="AB9" i="7" s="1"/>
  <c r="T11" i="7"/>
  <c r="AB11" i="7" s="1"/>
  <c r="T5" i="7"/>
  <c r="AB5" i="7" s="1"/>
  <c r="T10" i="7"/>
  <c r="AB10" i="7" s="1"/>
  <c r="T4" i="6"/>
  <c r="S4" i="6"/>
  <c r="R4" i="6"/>
  <c r="S8" i="6"/>
  <c r="R8" i="6"/>
  <c r="T8" i="6"/>
  <c r="O8" i="6"/>
  <c r="S9" i="6"/>
  <c r="T2" i="6"/>
  <c r="O2" i="6"/>
  <c r="S2" i="6"/>
  <c r="R2" i="6"/>
  <c r="O6" i="6"/>
  <c r="S10" i="6"/>
  <c r="R10" i="6"/>
  <c r="T10" i="6"/>
  <c r="O10" i="6"/>
  <c r="T3" i="6"/>
  <c r="O3" i="6"/>
  <c r="S3" i="6"/>
  <c r="R3" i="6"/>
  <c r="S7" i="6"/>
  <c r="R7" i="6"/>
  <c r="T7" i="6"/>
  <c r="O7" i="6"/>
  <c r="S11" i="6"/>
  <c r="S6" i="6" l="1"/>
  <c r="O9" i="6"/>
  <c r="T5" i="6"/>
  <c r="O11" i="6"/>
  <c r="R5" i="6"/>
  <c r="T11" i="6"/>
  <c r="T6" i="6"/>
  <c r="T9" i="6"/>
  <c r="S5" i="6"/>
  <c r="AC8" i="7"/>
  <c r="Z4" i="7"/>
  <c r="Z5" i="7"/>
  <c r="AC11" i="7"/>
  <c r="AC10" i="7"/>
  <c r="AC6" i="7"/>
  <c r="AC5" i="7"/>
  <c r="AC12" i="7"/>
  <c r="Z11" i="7"/>
  <c r="W11" i="7"/>
  <c r="W12" i="7"/>
  <c r="Z12" i="7"/>
  <c r="Z13" i="7"/>
  <c r="W13" i="7"/>
  <c r="W8" i="7"/>
  <c r="Z8" i="7"/>
  <c r="AB4" i="7"/>
  <c r="AC4" i="7"/>
  <c r="Z9" i="7"/>
  <c r="Z10" i="7"/>
  <c r="Z6" i="7"/>
  <c r="AC13" i="7"/>
  <c r="AC9" i="7"/>
  <c r="T12" i="6" l="1"/>
  <c r="D5" i="8"/>
  <c r="F5" i="8" s="1"/>
  <c r="T7" i="7"/>
  <c r="AC7" i="7" s="1"/>
  <c r="AE14" i="7" s="1"/>
  <c r="B7" i="7" l="1"/>
  <c r="G7" i="7" s="1"/>
  <c r="H7" i="7"/>
  <c r="J7" i="7" l="1"/>
  <c r="L14" i="7" s="1"/>
  <c r="K7" i="7"/>
  <c r="F7" i="7"/>
  <c r="Q7" i="7"/>
  <c r="S7" i="7" s="1"/>
  <c r="U7" i="7" l="1"/>
  <c r="I7" i="7"/>
  <c r="AB7" i="7" s="1"/>
  <c r="W7" i="7" l="1"/>
  <c r="Z7" i="7"/>
</calcChain>
</file>

<file path=xl/comments1.xml><?xml version="1.0" encoding="utf-8"?>
<comments xmlns="http://schemas.openxmlformats.org/spreadsheetml/2006/main">
  <authors>
    <author>Obah1</author>
  </authors>
  <commentList>
    <comment ref="N1" authorId="0">
      <text>
        <r>
          <rPr>
            <b/>
            <sz val="9"/>
            <color indexed="81"/>
            <rFont val="Tahoma"/>
            <family val="2"/>
          </rPr>
          <t>To input EPS growth into valuation, change to 1</t>
        </r>
        <r>
          <rPr>
            <sz val="9"/>
            <color indexed="81"/>
            <rFont val="Tahoma"/>
            <family val="2"/>
          </rPr>
          <t xml:space="preserve">
</t>
        </r>
      </text>
    </comment>
  </commentList>
</comments>
</file>

<file path=xl/comments2.xml><?xml version="1.0" encoding="utf-8"?>
<comments xmlns="http://schemas.openxmlformats.org/spreadsheetml/2006/main">
  <authors>
    <author>Obah1</author>
  </authors>
  <commentList>
    <comment ref="V3" authorId="0">
      <text>
        <r>
          <rPr>
            <b/>
            <sz val="9"/>
            <color indexed="81"/>
            <rFont val="Tahoma"/>
            <family val="2"/>
          </rPr>
          <t>To input EPS growth into valuation, change to 1</t>
        </r>
        <r>
          <rPr>
            <sz val="9"/>
            <color indexed="81"/>
            <rFont val="Tahoma"/>
            <family val="2"/>
          </rPr>
          <t xml:space="preserve">
</t>
        </r>
      </text>
    </comment>
  </commentList>
</comments>
</file>

<file path=xl/sharedStrings.xml><?xml version="1.0" encoding="utf-8"?>
<sst xmlns="http://schemas.openxmlformats.org/spreadsheetml/2006/main" count="642" uniqueCount="451">
  <si>
    <t>NGN'mn</t>
  </si>
  <si>
    <t>Zenithbank</t>
  </si>
  <si>
    <t>Guaranty</t>
  </si>
  <si>
    <t>Access</t>
  </si>
  <si>
    <t>FCMB</t>
  </si>
  <si>
    <t>UBA</t>
  </si>
  <si>
    <t>Diamondbnk</t>
  </si>
  <si>
    <t>Fidelitybk</t>
  </si>
  <si>
    <t>Stanbic</t>
  </si>
  <si>
    <t>GEM bank valuations</t>
  </si>
  <si>
    <t>FY14 PBT</t>
  </si>
  <si>
    <t>FY14E PBT</t>
  </si>
  <si>
    <t>% of FY14 forecast</t>
  </si>
  <si>
    <t>Country</t>
  </si>
  <si>
    <t>Company</t>
  </si>
  <si>
    <t>P/BV(x)</t>
  </si>
  <si>
    <t>ROE</t>
  </si>
  <si>
    <t>P/E(x)</t>
  </si>
  <si>
    <t>FY14 PAT</t>
  </si>
  <si>
    <t>2015E</t>
  </si>
  <si>
    <t>FY14E PAT</t>
  </si>
  <si>
    <t>Egypt</t>
  </si>
  <si>
    <t>CIB</t>
  </si>
  <si>
    <t>3.0x</t>
  </si>
  <si>
    <t>10.8x</t>
  </si>
  <si>
    <t>EFG Hermes</t>
  </si>
  <si>
    <t>0.8x</t>
  </si>
  <si>
    <t>n.a.</t>
  </si>
  <si>
    <t>7.4x</t>
  </si>
  <si>
    <t>FY14 EPS</t>
  </si>
  <si>
    <t>Nigeria</t>
  </si>
  <si>
    <t>Zenith Bank</t>
  </si>
  <si>
    <t>1.0x</t>
  </si>
  <si>
    <t>5.5x</t>
  </si>
  <si>
    <t>FY14 DPS</t>
  </si>
  <si>
    <t xml:space="preserve">GTB </t>
  </si>
  <si>
    <t>1.7x</t>
  </si>
  <si>
    <t>7.2x</t>
  </si>
  <si>
    <t>FY14E DPS</t>
  </si>
  <si>
    <t>First Bank</t>
  </si>
  <si>
    <t>0.5x</t>
  </si>
  <si>
    <t>3.9x</t>
  </si>
  <si>
    <t>FY14 payout ratio</t>
  </si>
  <si>
    <t>0.4x</t>
  </si>
  <si>
    <t>2.9x</t>
  </si>
  <si>
    <t>FY14E payout ratio</t>
  </si>
  <si>
    <t>Access Bank</t>
  </si>
  <si>
    <t>2.8x</t>
  </si>
  <si>
    <t>YoY PBT growth</t>
  </si>
  <si>
    <t>0.3x</t>
  </si>
  <si>
    <t>2.6x</t>
  </si>
  <si>
    <t>YoY PAT growth</t>
  </si>
  <si>
    <t>Skye Bank</t>
  </si>
  <si>
    <t>0.2x</t>
  </si>
  <si>
    <t>2.2x</t>
  </si>
  <si>
    <t>Retention</t>
  </si>
  <si>
    <t>Diamond Bank</t>
  </si>
  <si>
    <t xml:space="preserve">Fidelity </t>
  </si>
  <si>
    <t>2.4x</t>
  </si>
  <si>
    <t>sus g</t>
  </si>
  <si>
    <t>ETI</t>
  </si>
  <si>
    <t>5.4x</t>
  </si>
  <si>
    <t>Dividend Gross</t>
  </si>
  <si>
    <t xml:space="preserve">Stanbic IBTC </t>
  </si>
  <si>
    <t>2.1x</t>
  </si>
  <si>
    <t>8.4x</t>
  </si>
  <si>
    <t>Shares Outstdg</t>
  </si>
  <si>
    <t>Kenya</t>
  </si>
  <si>
    <t>Equity Bank</t>
  </si>
  <si>
    <t>9.8x</t>
  </si>
  <si>
    <t>Equity</t>
  </si>
  <si>
    <t>Kenya Commercial Bank</t>
  </si>
  <si>
    <t>8.1x</t>
  </si>
  <si>
    <t>Target Price</t>
  </si>
  <si>
    <t>Coop Bank of Kenya</t>
  </si>
  <si>
    <t>1.9x</t>
  </si>
  <si>
    <t>8.5x</t>
  </si>
  <si>
    <t>Justified P/E</t>
  </si>
  <si>
    <t>Ghana</t>
  </si>
  <si>
    <t>Ghana Commercial Bank</t>
  </si>
  <si>
    <t>2.7x</t>
  </si>
  <si>
    <t>6.9x</t>
  </si>
  <si>
    <t>Actual P/E</t>
  </si>
  <si>
    <t>Ecobank Ghana</t>
  </si>
  <si>
    <t>4.1x</t>
  </si>
  <si>
    <t>10.9x</t>
  </si>
  <si>
    <t>PEG</t>
  </si>
  <si>
    <t>CAL Bank</t>
  </si>
  <si>
    <t>1.8x</t>
  </si>
  <si>
    <t>6.2x</t>
  </si>
  <si>
    <t>Current Price</t>
  </si>
  <si>
    <t>Rwanda</t>
  </si>
  <si>
    <t>Bank of Kigali</t>
  </si>
  <si>
    <t>2.0x</t>
  </si>
  <si>
    <t>9.0x</t>
  </si>
  <si>
    <t>Upside</t>
  </si>
  <si>
    <t>Country (averages)</t>
  </si>
  <si>
    <t>Liquidity Rating</t>
  </si>
  <si>
    <t>A</t>
  </si>
  <si>
    <t>B</t>
  </si>
  <si>
    <t>C</t>
  </si>
  <si>
    <t>Expected Dividend Yield</t>
  </si>
  <si>
    <t>Russia</t>
  </si>
  <si>
    <t>0.6x</t>
  </si>
  <si>
    <t>13.1x</t>
  </si>
  <si>
    <t>Kazakhstan</t>
  </si>
  <si>
    <t>0.9x</t>
  </si>
  <si>
    <t>5.3x</t>
  </si>
  <si>
    <t>Georgia</t>
  </si>
  <si>
    <t>1.2x</t>
  </si>
  <si>
    <t>6.8x</t>
  </si>
  <si>
    <t>Austria</t>
  </si>
  <si>
    <t>5.9x</t>
  </si>
  <si>
    <t>Czech Republic</t>
  </si>
  <si>
    <t>17.1x</t>
  </si>
  <si>
    <t>Hungary</t>
  </si>
  <si>
    <t>10.0x</t>
  </si>
  <si>
    <t>Poland</t>
  </si>
  <si>
    <t>1.6x</t>
  </si>
  <si>
    <t>12.4x</t>
  </si>
  <si>
    <t>Romania</t>
  </si>
  <si>
    <t>11.7x</t>
  </si>
  <si>
    <t>Turkey</t>
  </si>
  <si>
    <t>7.0x</t>
  </si>
  <si>
    <t>0.7x</t>
  </si>
  <si>
    <t>4.2x</t>
  </si>
  <si>
    <t>8.8x</t>
  </si>
  <si>
    <t>8.0x</t>
  </si>
  <si>
    <t>South Africa</t>
  </si>
  <si>
    <t>6.6x</t>
  </si>
  <si>
    <t>14.6x</t>
  </si>
  <si>
    <t>China</t>
  </si>
  <si>
    <t>4.6x</t>
  </si>
  <si>
    <t>India</t>
  </si>
  <si>
    <t>11.9x</t>
  </si>
  <si>
    <t>Brazil</t>
  </si>
  <si>
    <t>EM consumer finance lenders</t>
  </si>
  <si>
    <t>12.5x</t>
  </si>
  <si>
    <t>ZenithBank</t>
  </si>
  <si>
    <t>FBNH</t>
  </si>
  <si>
    <t>FY15PBT</t>
  </si>
  <si>
    <t>FY15E PBT</t>
  </si>
  <si>
    <t>% of FY15 forecast</t>
  </si>
  <si>
    <t>FY15 PAT</t>
  </si>
  <si>
    <t>FY15E PAT</t>
  </si>
  <si>
    <t>FY15 total DPS</t>
  </si>
  <si>
    <t>FY15E total DPS</t>
  </si>
  <si>
    <t>FY15 payout ratio</t>
  </si>
  <si>
    <t>FY15E payout ratio</t>
  </si>
  <si>
    <t>EPS</t>
  </si>
  <si>
    <t>Price</t>
  </si>
  <si>
    <t>P/E</t>
  </si>
  <si>
    <t>Dividend Yield</t>
  </si>
  <si>
    <t>No of Shares Outstanding</t>
  </si>
  <si>
    <t>Zenith</t>
  </si>
  <si>
    <t>GTBank</t>
  </si>
  <si>
    <t>1Q16 PBT</t>
  </si>
  <si>
    <t>FY16E PBT</t>
  </si>
  <si>
    <t>% of FY16 forecast</t>
  </si>
  <si>
    <t>1Q16 PAT</t>
  </si>
  <si>
    <t>FY16E PAT</t>
  </si>
  <si>
    <t>NPL ratio</t>
  </si>
  <si>
    <t>Annualised CoR</t>
  </si>
  <si>
    <t>Figure 1 – Nigerian banks : 1H18 earnings breakdown</t>
  </si>
  <si>
    <t>Diamond</t>
  </si>
  <si>
    <t>SIBTC</t>
  </si>
  <si>
    <t>1H18 PBT</t>
  </si>
  <si>
    <t>FY18E PBT</t>
  </si>
  <si>
    <t>% of FY18 forecast</t>
  </si>
  <si>
    <t>1H18  PAT</t>
  </si>
  <si>
    <t>FY18E PAT</t>
  </si>
  <si>
    <t>% of FY18  forecast</t>
  </si>
  <si>
    <t>Ytd net loan growth</t>
  </si>
  <si>
    <t>Ytd deposit growth</t>
  </si>
  <si>
    <t>1H18 NPL ratio</t>
  </si>
  <si>
    <t>1H18 annualised CoR</t>
  </si>
  <si>
    <t>1H18 coverage ratio (excluding regulatory risk reserve)</t>
  </si>
  <si>
    <t>2Q18 NIM</t>
  </si>
  <si>
    <t>1H18 NIM</t>
  </si>
  <si>
    <t>1H18 CIR</t>
  </si>
  <si>
    <t>1H18 RoA</t>
  </si>
  <si>
    <t>1H18 Leverage</t>
  </si>
  <si>
    <t>7.8x</t>
  </si>
  <si>
    <t>7.1x</t>
  </si>
  <si>
    <t>6.3x</t>
  </si>
  <si>
    <t>1H18 RoE</t>
  </si>
  <si>
    <t>1H18 CAR (bank only)</t>
  </si>
  <si>
    <t>1H18 Liquidity ratio</t>
  </si>
  <si>
    <t>Source: Company data, Renaissance Capital</t>
  </si>
  <si>
    <t>Figure 2 – Nigerian banks : 1H18 earnings breakdown</t>
  </si>
  <si>
    <t>1H18 NII</t>
  </si>
  <si>
    <t>FY18E NII</t>
  </si>
  <si>
    <t>1H18 NIR</t>
  </si>
  <si>
    <t>FY18E NIR</t>
  </si>
  <si>
    <t>1H18 Impairment </t>
  </si>
  <si>
    <t>FY18E Impairment </t>
  </si>
  <si>
    <t>1H18 Operating expenses</t>
  </si>
  <si>
    <t>FY18E Operating expenses</t>
  </si>
  <si>
    <t>Prev Close</t>
  </si>
  <si>
    <t>Open</t>
  </si>
  <si>
    <t>High</t>
  </si>
  <si>
    <t>Low</t>
  </si>
  <si>
    <t>Close Price</t>
  </si>
  <si>
    <t>Chg</t>
  </si>
  <si>
    <t>% Chg</t>
  </si>
  <si>
    <t>Volume</t>
  </si>
  <si>
    <t>Value</t>
  </si>
  <si>
    <t>ACCESS</t>
  </si>
  <si>
    <t>AFRIPRUD</t>
  </si>
  <si>
    <t>AGLEVENT</t>
  </si>
  <si>
    <t>AIICO</t>
  </si>
  <si>
    <t>AIRSERVICE</t>
  </si>
  <si>
    <t>BERGER</t>
  </si>
  <si>
    <t>BETAGLAS</t>
  </si>
  <si>
    <t>CADBURY</t>
  </si>
  <si>
    <t>CAP</t>
  </si>
  <si>
    <t>CAVERTON</t>
  </si>
  <si>
    <t>CILEASING</t>
  </si>
  <si>
    <t>CONOIL</t>
  </si>
  <si>
    <t>CONTINSURE</t>
  </si>
  <si>
    <t>CORNERST</t>
  </si>
  <si>
    <t>CUSTODIAN</t>
  </si>
  <si>
    <t>CUTIX</t>
  </si>
  <si>
    <t>DANGCEM</t>
  </si>
  <si>
    <t>DANGFLOUR</t>
  </si>
  <si>
    <t>DANGSUGAR</t>
  </si>
  <si>
    <t>DIAMONDBNK</t>
  </si>
  <si>
    <t>ETERNA</t>
  </si>
  <si>
    <t>FIDELITYBK</t>
  </si>
  <si>
    <t>FIRSTALUM</t>
  </si>
  <si>
    <t>FLOURMILL</t>
  </si>
  <si>
    <t>FO</t>
  </si>
  <si>
    <t>GLAXOSMITH</t>
  </si>
  <si>
    <t>GUARANTY</t>
  </si>
  <si>
    <t>GUINNESS</t>
  </si>
  <si>
    <t>HONYFLOUR</t>
  </si>
  <si>
    <t>IKEJAHOTEL</t>
  </si>
  <si>
    <t>INTBREW</t>
  </si>
  <si>
    <t>JAIZBANK</t>
  </si>
  <si>
    <t>JAPAULOIL</t>
  </si>
  <si>
    <t>JBERGER</t>
  </si>
  <si>
    <t>LASACO</t>
  </si>
  <si>
    <t>LAWUNION</t>
  </si>
  <si>
    <t>LEARNAFRCA</t>
  </si>
  <si>
    <t>LINKASSURE</t>
  </si>
  <si>
    <t>LIVESTOCK</t>
  </si>
  <si>
    <t>MAYBAKER</t>
  </si>
  <si>
    <t>MOBIL</t>
  </si>
  <si>
    <t>NAHCO</t>
  </si>
  <si>
    <t>NASCON</t>
  </si>
  <si>
    <t>NB</t>
  </si>
  <si>
    <t>NEM</t>
  </si>
  <si>
    <t>NESTLE</t>
  </si>
  <si>
    <t>NIGERINS</t>
  </si>
  <si>
    <t>NPFMCRFBK</t>
  </si>
  <si>
    <t>OANDO</t>
  </si>
  <si>
    <t>OKOMUOIL</t>
  </si>
  <si>
    <t>PRESCO</t>
  </si>
  <si>
    <t>PRESTIGE</t>
  </si>
  <si>
    <t>PZ</t>
  </si>
  <si>
    <t>REGALINS</t>
  </si>
  <si>
    <t>SEPLAT</t>
  </si>
  <si>
    <t>SOVRENINS</t>
  </si>
  <si>
    <t>STANBIC</t>
  </si>
  <si>
    <t>STERLNBANK</t>
  </si>
  <si>
    <t>TOTAL</t>
  </si>
  <si>
    <t>TRANSCORP</t>
  </si>
  <si>
    <t>UACN</t>
  </si>
  <si>
    <t>UAC-PROP</t>
  </si>
  <si>
    <t>UBN</t>
  </si>
  <si>
    <t>UCAP</t>
  </si>
  <si>
    <t>UNILEVER</t>
  </si>
  <si>
    <t>UNIONDAC</t>
  </si>
  <si>
    <t>UNITYBNK</t>
  </si>
  <si>
    <t>UPL</t>
  </si>
  <si>
    <t>VITAFOAM</t>
  </si>
  <si>
    <t>WAPCO</t>
  </si>
  <si>
    <t>WAPIC</t>
  </si>
  <si>
    <t>WEMABANK</t>
  </si>
  <si>
    <t>ZENITHBANK</t>
  </si>
  <si>
    <r>
      <t>Warm regards,</t>
    </r>
    <r>
      <rPr>
        <sz val="10"/>
        <color rgb="FF26282A"/>
        <rFont val="Arial"/>
        <family val="2"/>
      </rPr>
      <t> </t>
    </r>
  </si>
  <si>
    <r>
      <t>Investment Management &amp; Research</t>
    </r>
    <r>
      <rPr>
        <sz val="10"/>
        <color rgb="FF26282A"/>
        <rFont val="Arial"/>
        <family val="2"/>
      </rPr>
      <t> </t>
    </r>
  </si>
  <si>
    <t>Research@investment- one.com </t>
  </si>
  <si>
    <r>
      <t>Follow us on:</t>
    </r>
    <r>
      <rPr>
        <sz val="10"/>
        <color rgb="FF26282A"/>
        <rFont val="Arial"/>
        <family val="2"/>
      </rPr>
      <t> </t>
    </r>
  </si>
  <si>
    <t>  </t>
  </si>
  <si>
    <r>
      <t>Disclaimer Notice</t>
    </r>
    <r>
      <rPr>
        <sz val="10"/>
        <color rgb="FF26282A"/>
        <rFont val="Arial"/>
        <family val="2"/>
      </rPr>
      <t> </t>
    </r>
  </si>
  <si>
    <t>This email and any files transmitted with it are confidential and intended solely for the use of the individual or entity to whom they are addressed. If you have received this email in error, please notify the System Manager by email at technology@investment-one.com. Please note that any views or opinions presented in this email are solely those of the author and do not necessarily represent those of the company. Finally, the recipient should check this email and any attachments for the presence of viruses. The company acc</t>
  </si>
  <si>
    <t>Market Yield</t>
  </si>
  <si>
    <t>SYMBOL</t>
  </si>
  <si>
    <t xml:space="preserve">EPS </t>
  </si>
  <si>
    <t>SHARES</t>
  </si>
  <si>
    <t>EPS 
GROWTH</t>
  </si>
  <si>
    <t>BVPS</t>
  </si>
  <si>
    <t>PE</t>
  </si>
  <si>
    <t>PB</t>
  </si>
  <si>
    <t>PRICE</t>
  </si>
  <si>
    <t>DPS</t>
  </si>
  <si>
    <t>YIELD</t>
  </si>
  <si>
    <t>VALUATION</t>
  </si>
  <si>
    <t>IMPUTED GROWTH IN VALUATION
 GROWTH</t>
  </si>
  <si>
    <t>POTENTIAL UPSIDE</t>
  </si>
  <si>
    <t>Ranking</t>
  </si>
  <si>
    <t>PE
(@Val)</t>
  </si>
  <si>
    <t>PB
(@Val)</t>
  </si>
  <si>
    <t>Yield
(@Val)</t>
  </si>
  <si>
    <t>Target Upside</t>
  </si>
  <si>
    <t>ACL Estiimates</t>
  </si>
  <si>
    <t>Prior Payout</t>
  </si>
  <si>
    <t>Last DPS</t>
  </si>
  <si>
    <t>Forecast Div</t>
  </si>
  <si>
    <t>VALUATION
@Old Yield</t>
  </si>
  <si>
    <t>VALUATION
@Forcst Yield</t>
  </si>
  <si>
    <t>New Div Yield</t>
  </si>
  <si>
    <t>Old Div Yield</t>
  </si>
  <si>
    <t>House</t>
  </si>
  <si>
    <t>Rencap</t>
  </si>
  <si>
    <t>Div</t>
  </si>
  <si>
    <t>Forecast BVPS</t>
  </si>
  <si>
    <t>Prior Year BVPS</t>
  </si>
  <si>
    <t>PE
(@Current P)</t>
  </si>
  <si>
    <t>Fwd PE</t>
  </si>
  <si>
    <t>Fwd PB</t>
  </si>
  <si>
    <t>EPS 2018</t>
  </si>
  <si>
    <t>EPS 2017</t>
  </si>
  <si>
    <t>EPS 2016</t>
  </si>
  <si>
    <t>2Yr EPS Growth</t>
  </si>
  <si>
    <t>Wish Price</t>
  </si>
  <si>
    <t>Off Wish</t>
  </si>
  <si>
    <t>ETRANZACT</t>
  </si>
  <si>
    <t>9M18 PBT</t>
  </si>
  <si>
    <t>9M18  PAT</t>
  </si>
  <si>
    <t>9M18 NPL ratio</t>
  </si>
  <si>
    <t>9M18 annualised CoR</t>
  </si>
  <si>
    <t>9M18 coverage ratio (excluding regulatory risk reserve)</t>
  </si>
  <si>
    <t>3Q18 NIM</t>
  </si>
  <si>
    <t>9M18 NIM</t>
  </si>
  <si>
    <t>9M18 CIR</t>
  </si>
  <si>
    <t>9M18 RoA</t>
  </si>
  <si>
    <t>9M18 Leverage</t>
  </si>
  <si>
    <t>8.6x</t>
  </si>
  <si>
    <t>6.0x</t>
  </si>
  <si>
    <t>8.9x</t>
  </si>
  <si>
    <t>9M18 RoE</t>
  </si>
  <si>
    <t>9M18 Liquidity ratio</t>
  </si>
  <si>
    <t>Figure 2: Nigerian banks – 9M18 earnings breakdown</t>
  </si>
  <si>
    <t>9M18 NII</t>
  </si>
  <si>
    <t>9M18 NIR</t>
  </si>
  <si>
    <t>9M18 Impairment </t>
  </si>
  <si>
    <t>9M18 Operating expenses</t>
  </si>
  <si>
    <t> 19,064,917.60</t>
  </si>
  <si>
    <t> 5,017,477.26</t>
  </si>
  <si>
    <t>  6,331</t>
  </si>
  <si>
    <t> 2,490,398.88</t>
  </si>
  <si>
    <t>  5,000</t>
  </si>
  <si>
    <t> 31,500.00</t>
  </si>
  <si>
    <t> 167,626.60</t>
  </si>
  <si>
    <t> 676,938.30</t>
  </si>
  <si>
    <t> 2,679,492.55</t>
  </si>
  <si>
    <t>  4,000</t>
  </si>
  <si>
    <t> 114,465.00</t>
  </si>
  <si>
    <t> 213,534.00</t>
  </si>
  <si>
    <t>CCNN</t>
  </si>
  <si>
    <t> 15,611,099.00</t>
  </si>
  <si>
    <t>CHIPLC</t>
  </si>
  <si>
    <t> 865,694.20</t>
  </si>
  <si>
    <t> 1,524,091.25</t>
  </si>
  <si>
    <t> 298.00</t>
  </si>
  <si>
    <t> 51,000.00</t>
  </si>
  <si>
    <t> 459,384.00</t>
  </si>
  <si>
    <t>CWG</t>
  </si>
  <si>
    <t>  7,730</t>
  </si>
  <si>
    <t> 19,634.20</t>
  </si>
  <si>
    <t>DAARCOMM</t>
  </si>
  <si>
    <t> 30,121,853.10</t>
  </si>
  <si>
    <t> 20,298,435.20</t>
  </si>
  <si>
    <t> 6,571,445.55</t>
  </si>
  <si>
    <t>  185,362,158.52</t>
  </si>
  <si>
    <t>EKOCORP</t>
  </si>
  <si>
    <t> 94,366.74</t>
  </si>
  <si>
    <t> 4,935,283.50</t>
  </si>
  <si>
    <t> 34,251,705.20</t>
  </si>
  <si>
    <t> 850.00</t>
  </si>
  <si>
    <t> 12,498,250.25</t>
  </si>
  <si>
    <t> 53,834,081.92</t>
  </si>
  <si>
    <t> 7,433,841.36</t>
  </si>
  <si>
    <t>  9,350</t>
  </si>
  <si>
    <t> 11,582,859.60</t>
  </si>
  <si>
    <t> 6,881,650.85</t>
  </si>
  <si>
    <t> 5,720,195.30</t>
  </si>
  <si>
    <t>  423,543,731.30</t>
  </si>
  <si>
    <t> 1,194,587.95</t>
  </si>
  <si>
    <t> 1,217,795.40</t>
  </si>
  <si>
    <t> 277.50</t>
  </si>
  <si>
    <t> 11,741,167.10</t>
  </si>
  <si>
    <t> 774,332.90</t>
  </si>
  <si>
    <t> 348,648.40</t>
  </si>
  <si>
    <t>  3,100</t>
  </si>
  <si>
    <t> 63,100.00</t>
  </si>
  <si>
    <t>JOHNHOLT</t>
  </si>
  <si>
    <t>  3,654</t>
  </si>
  <si>
    <t> 25,500.00</t>
  </si>
  <si>
    <t> 285,346.16</t>
  </si>
  <si>
    <t> 23,200.00</t>
  </si>
  <si>
    <t> 22,527.09</t>
  </si>
  <si>
    <t> 43,339.18</t>
  </si>
  <si>
    <t> 586,460.65</t>
  </si>
  <si>
    <t>MEYER</t>
  </si>
  <si>
    <t> 54,000.00</t>
  </si>
  <si>
    <t> 6,348,780.50</t>
  </si>
  <si>
    <t> 411,058.56</t>
  </si>
  <si>
    <t> 1,103,136.40</t>
  </si>
  <si>
    <t>  192,041,104.40</t>
  </si>
  <si>
    <t>NCR</t>
  </si>
  <si>
    <t>  2,389</t>
  </si>
  <si>
    <t> 13,617.30</t>
  </si>
  <si>
    <t> 501,170.66</t>
  </si>
  <si>
    <t>  127,365,759.80</t>
  </si>
  <si>
    <t> 117.36</t>
  </si>
  <si>
    <t>NNFM</t>
  </si>
  <si>
    <t> 1,000,000.00</t>
  </si>
  <si>
    <t> 119,838.60</t>
  </si>
  <si>
    <t> 4,555,417.85</t>
  </si>
  <si>
    <t>  5,099</t>
  </si>
  <si>
    <t> 398,054.20</t>
  </si>
  <si>
    <t>  1,130</t>
  </si>
  <si>
    <t> 68,957.50</t>
  </si>
  <si>
    <t>  1,050</t>
  </si>
  <si>
    <t> 588.00</t>
  </si>
  <si>
    <t> 6,444,244.65</t>
  </si>
  <si>
    <t> 50,562.60</t>
  </si>
  <si>
    <t> 7,931,362.00</t>
  </si>
  <si>
    <t>  724,721,183.50</t>
  </si>
  <si>
    <t> 957,718.68</t>
  </si>
  <si>
    <t> 7,864,256.40</t>
  </si>
  <si>
    <t> 8,008,114.52</t>
  </si>
  <si>
    <t>TRANSEXPR</t>
  </si>
  <si>
    <t> 31,530,547.40</t>
  </si>
  <si>
    <t> 2,880,000.00</t>
  </si>
  <si>
    <t>  107,311,998.70</t>
  </si>
  <si>
    <t> 1,524,814.00</t>
  </si>
  <si>
    <t> 4,656,811.22</t>
  </si>
  <si>
    <t>  114,043,565.90</t>
  </si>
  <si>
    <t> 50,000.00</t>
  </si>
  <si>
    <t> 419,478.59</t>
  </si>
  <si>
    <t>  2,695</t>
  </si>
  <si>
    <t> 1,247,023.58</t>
  </si>
  <si>
    <t> 11,181,533.20</t>
  </si>
  <si>
    <t> 162,733.52</t>
  </si>
  <si>
    <t> 593,445.85</t>
  </si>
  <si>
    <t>  219,275,613.00</t>
  </si>
  <si>
    <t>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</si>
</sst>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0_-;\-* #,##0.000_-;_-* &quot;-&quot;??_-;_-@_-"/>
    <numFmt numFmtId="166" formatCode="#,##0.0"/>
    <numFmt numFmtId="167" formatCode="0.0%"/>
  </numFmts>
  <fonts count="54">
    <font>
      <sz val="11"/>
      <color theme="1"/>
      <name val="Calibri"/>
      <family val="2"/>
      <scheme val="minor"/>
    </font>
    <font>
      <sz val="11"/>
      <color theme="1"/>
      <name val="Calibri"/>
      <family val="2"/>
      <scheme val="minor"/>
    </font>
    <font>
      <b/>
      <i/>
      <sz val="9"/>
      <color rgb="FFFFFFFF"/>
      <name val="Segoe UI"/>
      <family val="2"/>
    </font>
    <font>
      <b/>
      <sz val="9"/>
      <color rgb="FFFFFFFF"/>
      <name val="Segoe UI"/>
      <family val="2"/>
    </font>
    <font>
      <b/>
      <sz val="10"/>
      <color rgb="FF000000"/>
      <name val="Calibri"/>
      <family val="2"/>
      <scheme val="minor"/>
    </font>
    <font>
      <sz val="8"/>
      <color rgb="FFFFFFFF"/>
      <name val="Calibri"/>
      <family val="2"/>
      <scheme val="minor"/>
    </font>
    <font>
      <sz val="8"/>
      <color rgb="FFFF0000"/>
      <name val="Calibri"/>
      <family val="2"/>
      <scheme val="minor"/>
    </font>
    <font>
      <sz val="9"/>
      <color rgb="FF000000"/>
      <name val="Segoe UI"/>
      <family val="2"/>
    </font>
    <font>
      <i/>
      <sz val="9"/>
      <color rgb="FF000000"/>
      <name val="Segoe UI"/>
      <family val="2"/>
    </font>
    <font>
      <b/>
      <sz val="8.5"/>
      <color rgb="FFD00062"/>
      <name val="Calibri"/>
      <family val="2"/>
      <scheme val="minor"/>
    </font>
    <font>
      <sz val="8.5"/>
      <color theme="1"/>
      <name val="Calibri"/>
      <family val="2"/>
      <scheme val="minor"/>
    </font>
    <font>
      <sz val="11"/>
      <color indexed="8"/>
      <name val="Calibri"/>
      <family val="2"/>
    </font>
    <font>
      <sz val="10"/>
      <name val="Arial"/>
      <family val="2"/>
    </font>
    <font>
      <sz val="18"/>
      <color theme="3"/>
      <name val="Cambria"/>
      <family val="2"/>
      <scheme val="major"/>
    </font>
    <font>
      <b/>
      <i/>
      <sz val="10"/>
      <color rgb="FFFFFFFF"/>
      <name val="Segoe UI"/>
      <family val="2"/>
    </font>
    <font>
      <b/>
      <sz val="10"/>
      <color rgb="FFFFFFFF"/>
      <name val="Segoe UI"/>
      <family val="2"/>
    </font>
    <font>
      <sz val="10"/>
      <color rgb="FF000000"/>
      <name val="Segoe UI"/>
      <family val="2"/>
    </font>
    <font>
      <i/>
      <sz val="10"/>
      <color rgb="FF000000"/>
      <name val="Segoe UI"/>
      <family val="2"/>
    </font>
    <font>
      <sz val="9"/>
      <color rgb="FF000000"/>
      <name val="Times New Roman"/>
      <family val="1"/>
    </font>
    <font>
      <b/>
      <i/>
      <sz val="8"/>
      <color rgb="FFFFFFFF"/>
      <name val="Segoe UI"/>
      <family val="2"/>
    </font>
    <font>
      <b/>
      <sz val="8"/>
      <color rgb="FFFFFFFF"/>
      <name val="Segoe UI"/>
      <family val="2"/>
    </font>
    <font>
      <sz val="8"/>
      <color rgb="FF000000"/>
      <name val="Segoe UI"/>
      <family val="2"/>
    </font>
    <font>
      <i/>
      <sz val="8"/>
      <color rgb="FF000000"/>
      <name val="Segoe UI"/>
      <family val="2"/>
    </font>
    <font>
      <sz val="10"/>
      <color rgb="FF26282A"/>
      <name val="Arial"/>
      <family val="2"/>
    </font>
    <font>
      <sz val="11"/>
      <color rgb="FF26282A"/>
      <name val="Arial"/>
      <family val="2"/>
    </font>
    <font>
      <b/>
      <sz val="8"/>
      <color rgb="FF26282A"/>
      <name val="Arial"/>
      <family val="2"/>
    </font>
    <font>
      <sz val="11"/>
      <color theme="1"/>
      <name val="Arial"/>
      <family val="2"/>
    </font>
    <font>
      <b/>
      <i/>
      <sz val="10"/>
      <color rgb="FFD00062"/>
      <name val="Arial"/>
      <family val="2"/>
    </font>
    <font>
      <b/>
      <sz val="10"/>
      <color rgb="FFD00062"/>
      <name val="Arial"/>
      <family val="2"/>
    </font>
    <font>
      <sz val="10"/>
      <color rgb="FF000000"/>
      <name val="Arial"/>
      <family val="2"/>
    </font>
    <font>
      <i/>
      <sz val="10"/>
      <color rgb="FF000000"/>
      <name val="Arial"/>
      <family val="2"/>
    </font>
    <font>
      <i/>
      <sz val="6"/>
      <color rgb="FF000000"/>
      <name val="Arial"/>
      <family val="2"/>
    </font>
    <font>
      <sz val="12"/>
      <color rgb="FF003300"/>
      <name val="Arial"/>
      <family val="2"/>
    </font>
    <font>
      <sz val="10"/>
      <color rgb="FF000000"/>
      <name val="Lt"/>
    </font>
    <font>
      <sz val="10"/>
      <color rgb="FF26282A"/>
      <name val="Md"/>
    </font>
    <font>
      <u/>
      <sz val="11"/>
      <color theme="10"/>
      <name val="Calibri"/>
      <family val="2"/>
      <scheme val="minor"/>
    </font>
    <font>
      <u/>
      <sz val="10"/>
      <color rgb="FF800080"/>
      <name val="Arial"/>
      <family val="2"/>
    </font>
    <font>
      <b/>
      <sz val="10"/>
      <color rgb="FFFF0000"/>
      <name val="Arial"/>
      <family val="2"/>
    </font>
    <font>
      <b/>
      <i/>
      <sz val="10"/>
      <color rgb="FF26282A"/>
      <name val="Arial"/>
      <family val="2"/>
    </font>
    <font>
      <b/>
      <sz val="8"/>
      <color theme="1"/>
      <name val="Calibri"/>
      <family val="2"/>
      <scheme val="minor"/>
    </font>
    <font>
      <sz val="8"/>
      <color theme="1"/>
      <name val="Calibri"/>
      <family val="2"/>
      <scheme val="minor"/>
    </font>
    <font>
      <b/>
      <sz val="9"/>
      <color indexed="81"/>
      <name val="Tahoma"/>
      <family val="2"/>
    </font>
    <font>
      <sz val="9"/>
      <color indexed="81"/>
      <name val="Tahoma"/>
      <family val="2"/>
    </font>
    <font>
      <sz val="10"/>
      <color indexed="8"/>
      <name val="Arial"/>
      <family val="2"/>
    </font>
    <font>
      <b/>
      <sz val="10"/>
      <color rgb="FF26282A"/>
      <name val="Arial"/>
      <family val="2"/>
    </font>
    <font>
      <b/>
      <sz val="10"/>
      <color rgb="FFFF6600"/>
      <name val="Lt sans-serif"/>
    </font>
    <font>
      <sz val="10"/>
      <color rgb="FF000000"/>
      <name val="Lt sans-serif"/>
    </font>
    <font>
      <b/>
      <sz val="10"/>
      <color rgb="FF000000"/>
      <name val="Lt sans-serif"/>
    </font>
    <font>
      <sz val="10"/>
      <color rgb="FF0000FF"/>
      <name val="Lt sans-serif"/>
    </font>
    <font>
      <sz val="10"/>
      <color rgb="FFFF0000"/>
      <name val="Lt sans-serif"/>
    </font>
    <font>
      <sz val="12"/>
      <color rgb="FF26282A"/>
      <name val="Arial"/>
      <family val="2"/>
    </font>
    <font>
      <b/>
      <sz val="10"/>
      <color rgb="FFF5750B"/>
      <name val="Lt sans-serif"/>
    </font>
    <font>
      <b/>
      <sz val="10"/>
      <color rgb="FF26282A"/>
      <name val="Lt sans-serif"/>
    </font>
    <font>
      <sz val="10"/>
      <color rgb="FF26282A"/>
      <name val="Lt sans-serif"/>
    </font>
  </fonts>
  <fills count="3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00062"/>
        <bgColor indexed="64"/>
      </patternFill>
    </fill>
    <fill>
      <patternFill patternType="solid">
        <fgColor rgb="FFFFFFFF"/>
        <bgColor indexed="64"/>
      </patternFill>
    </fill>
    <fill>
      <patternFill patternType="solid">
        <fgColor rgb="FFFFC1DF"/>
        <bgColor indexed="64"/>
      </patternFill>
    </fill>
    <fill>
      <patternFill patternType="solid">
        <fgColor theme="5" tint="0.39997558519241921"/>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BDBDB"/>
        <bgColor indexed="64"/>
      </patternFill>
    </fill>
    <fill>
      <patternFill patternType="solid">
        <fgColor theme="5"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333333"/>
        <bgColor indexed="64"/>
      </patternFill>
    </fill>
    <fill>
      <patternFill patternType="solid">
        <fgColor rgb="FFFF6600"/>
        <bgColor indexed="64"/>
      </patternFill>
    </fill>
    <fill>
      <patternFill patternType="solid">
        <fgColor theme="6"/>
        <bgColor indexed="64"/>
      </patternFill>
    </fill>
    <fill>
      <patternFill patternType="solid">
        <fgColor rgb="FF595959"/>
        <bgColor indexed="64"/>
      </patternFill>
    </fill>
    <fill>
      <patternFill patternType="solid">
        <fgColor rgb="FFF5750B"/>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bottom style="medium">
        <color rgb="FF000000"/>
      </bottom>
      <diagonal/>
    </border>
    <border>
      <left/>
      <right/>
      <top style="medium">
        <color indexed="64"/>
      </top>
      <bottom style="medium">
        <color indexed="64"/>
      </bottom>
      <diagonal/>
    </border>
    <border>
      <left/>
      <right/>
      <top style="medium">
        <color rgb="FF000000"/>
      </top>
      <bottom/>
      <diagonal/>
    </border>
    <border>
      <left/>
      <right/>
      <top style="medium">
        <color rgb="FF000000"/>
      </top>
      <bottom style="medium">
        <color rgb="FF000000"/>
      </bottom>
      <diagonal/>
    </border>
    <border>
      <left/>
      <right/>
      <top style="medium">
        <color rgb="FFD00062"/>
      </top>
      <bottom style="medium">
        <color rgb="FFD00062"/>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164" fontId="11" fillId="0" borderId="0" applyFont="0" applyFill="0" applyBorder="0" applyAlignment="0" applyProtection="0"/>
    <xf numFmtId="9" fontId="11" fillId="0" borderId="0" applyFont="0" applyFill="0" applyBorder="0" applyAlignment="0" applyProtection="0"/>
    <xf numFmtId="43" fontId="1" fillId="0" borderId="0" applyFont="0" applyFill="0" applyBorder="0" applyAlignment="0" applyProtection="0"/>
    <xf numFmtId="0" fontId="12" fillId="0" borderId="0" applyFont="0" applyFill="0" applyBorder="0" applyAlignment="0" applyProtection="0"/>
    <xf numFmtId="164" fontId="12" fillId="0" borderId="0" applyFont="0" applyFill="0" applyBorder="0" applyAlignment="0" applyProtection="0"/>
    <xf numFmtId="0" fontId="12" fillId="0" borderId="0" applyFont="0" applyFill="0" applyBorder="0" applyAlignment="0" applyProtection="0"/>
    <xf numFmtId="0" fontId="12" fillId="0" borderId="0"/>
    <xf numFmtId="0" fontId="12" fillId="0" borderId="0"/>
    <xf numFmtId="0" fontId="1" fillId="2" borderId="1" applyNumberFormat="0" applyFont="0" applyAlignment="0" applyProtection="0"/>
    <xf numFmtId="9" fontId="12" fillId="0" borderId="0" applyFont="0" applyFill="0" applyBorder="0" applyAlignment="0" applyProtection="0"/>
    <xf numFmtId="0" fontId="13" fillId="0" borderId="0" applyNumberFormat="0" applyFill="0" applyBorder="0" applyAlignment="0" applyProtection="0"/>
    <xf numFmtId="0" fontId="35" fillId="0" borderId="0" applyNumberFormat="0" applyFill="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3" fontId="12" fillId="0" borderId="0" applyFont="0" applyFill="0" applyBorder="0" applyAlignment="0" applyProtection="0"/>
    <xf numFmtId="164" fontId="11" fillId="0" borderId="0" applyFont="0" applyFill="0" applyBorder="0" applyAlignment="0" applyProtection="0"/>
    <xf numFmtId="0" fontId="43" fillId="0" borderId="0">
      <alignment vertical="top"/>
    </xf>
    <xf numFmtId="0" fontId="1" fillId="2" borderId="1" applyNumberFormat="0" applyFont="0" applyAlignment="0" applyProtection="0"/>
  </cellStyleXfs>
  <cellXfs count="239">
    <xf numFmtId="0" fontId="0" fillId="0" borderId="0" xfId="0"/>
    <xf numFmtId="0" fontId="2" fillId="15" borderId="0" xfId="0" applyFont="1" applyFill="1" applyAlignment="1">
      <alignment vertical="center"/>
    </xf>
    <xf numFmtId="0" fontId="3" fillId="15" borderId="0" xfId="0" applyFont="1" applyFill="1" applyAlignment="1">
      <alignment horizontal="right" vertical="center"/>
    </xf>
    <xf numFmtId="0" fontId="7" fillId="16" borderId="0" xfId="0" applyFont="1" applyFill="1" applyAlignment="1">
      <alignment vertical="center"/>
    </xf>
    <xf numFmtId="3" fontId="7" fillId="16" borderId="0" xfId="0" applyNumberFormat="1" applyFont="1" applyFill="1" applyAlignment="1">
      <alignment horizontal="right" vertical="center"/>
    </xf>
    <xf numFmtId="0" fontId="0" fillId="0" borderId="0" xfId="0" applyAlignment="1">
      <alignment horizontal="right"/>
    </xf>
    <xf numFmtId="0" fontId="8" fillId="17" borderId="3" xfId="0" applyFont="1" applyFill="1" applyBorder="1" applyAlignment="1">
      <alignment vertical="center"/>
    </xf>
    <xf numFmtId="10" fontId="8" fillId="17" borderId="3" xfId="0" applyNumberFormat="1" applyFont="1" applyFill="1" applyBorder="1" applyAlignment="1">
      <alignment horizontal="right" vertical="center"/>
    </xf>
    <xf numFmtId="0" fontId="9" fillId="0" borderId="4" xfId="0" applyFont="1" applyBorder="1" applyAlignment="1">
      <alignment vertical="center" wrapText="1"/>
    </xf>
    <xf numFmtId="0" fontId="9" fillId="0" borderId="4" xfId="0" applyFont="1" applyBorder="1" applyAlignment="1">
      <alignment horizontal="center" vertical="center"/>
    </xf>
    <xf numFmtId="0" fontId="9" fillId="0" borderId="2" xfId="0" applyFont="1" applyBorder="1" applyAlignment="1">
      <alignment vertical="center" wrapText="1"/>
    </xf>
    <xf numFmtId="0" fontId="9" fillId="0" borderId="2" xfId="0" applyFont="1" applyBorder="1" applyAlignment="1">
      <alignment horizontal="center" vertical="center"/>
    </xf>
    <xf numFmtId="0" fontId="10" fillId="16" borderId="0" xfId="0" applyFont="1" applyFill="1" applyAlignment="1">
      <alignment vertical="center"/>
    </xf>
    <xf numFmtId="0" fontId="10" fillId="16" borderId="0" xfId="0" applyFont="1" applyFill="1" applyAlignment="1">
      <alignment horizontal="center" vertical="center"/>
    </xf>
    <xf numFmtId="0" fontId="8" fillId="17" borderId="0" xfId="0" applyFont="1" applyFill="1" applyBorder="1" applyAlignment="1">
      <alignment vertical="center"/>
    </xf>
    <xf numFmtId="165" fontId="7" fillId="18" borderId="0" xfId="1" applyNumberFormat="1" applyFont="1" applyFill="1" applyAlignment="1">
      <alignment horizontal="right" vertical="center"/>
    </xf>
    <xf numFmtId="0" fontId="10" fillId="17" borderId="0" xfId="0" applyFont="1" applyFill="1" applyAlignment="1">
      <alignment vertical="center"/>
    </xf>
    <xf numFmtId="0" fontId="10" fillId="17" borderId="0" xfId="0" applyFont="1" applyFill="1" applyAlignment="1">
      <alignment horizontal="center" vertical="center"/>
    </xf>
    <xf numFmtId="0" fontId="7" fillId="16" borderId="0" xfId="0" applyFont="1" applyFill="1" applyAlignment="1">
      <alignment horizontal="right" vertical="center"/>
    </xf>
    <xf numFmtId="9" fontId="7" fillId="16" borderId="0" xfId="0" applyNumberFormat="1" applyFont="1" applyFill="1" applyAlignment="1">
      <alignment horizontal="right" vertical="center"/>
    </xf>
    <xf numFmtId="0" fontId="8" fillId="17" borderId="0" xfId="0" applyFont="1" applyFill="1" applyAlignment="1">
      <alignment vertical="center"/>
    </xf>
    <xf numFmtId="9" fontId="8" fillId="17" borderId="0" xfId="0" applyNumberFormat="1" applyFont="1" applyFill="1" applyAlignment="1">
      <alignment horizontal="right" vertical="center"/>
    </xf>
    <xf numFmtId="9" fontId="0" fillId="0" borderId="0" xfId="0" applyNumberFormat="1" applyAlignment="1">
      <alignment horizontal="right"/>
    </xf>
    <xf numFmtId="3" fontId="7" fillId="16" borderId="0" xfId="1" applyNumberFormat="1" applyFont="1" applyFill="1" applyAlignment="1">
      <alignment vertical="center"/>
    </xf>
    <xf numFmtId="3" fontId="7" fillId="16" borderId="0" xfId="1" applyNumberFormat="1" applyFont="1" applyFill="1" applyAlignment="1">
      <alignment horizontal="right" vertical="center"/>
    </xf>
    <xf numFmtId="164" fontId="1" fillId="0" borderId="0" xfId="1" applyFont="1"/>
    <xf numFmtId="166" fontId="7" fillId="16" borderId="0" xfId="1" applyNumberFormat="1" applyFont="1" applyFill="1" applyAlignment="1">
      <alignment horizontal="right" vertical="center"/>
    </xf>
    <xf numFmtId="0" fontId="10" fillId="19" borderId="0" xfId="0" applyFont="1" applyFill="1" applyAlignment="1">
      <alignment vertical="center"/>
    </xf>
    <xf numFmtId="0" fontId="10" fillId="19" borderId="0" xfId="0" applyFont="1" applyFill="1" applyAlignment="1">
      <alignment horizontal="center" vertical="center"/>
    </xf>
    <xf numFmtId="166" fontId="7" fillId="16" borderId="0" xfId="0" applyNumberFormat="1" applyFont="1" applyFill="1" applyAlignment="1">
      <alignment horizontal="right" vertical="center"/>
    </xf>
    <xf numFmtId="166" fontId="7" fillId="20" borderId="0" xfId="0" applyNumberFormat="1" applyFont="1" applyFill="1" applyAlignment="1">
      <alignment horizontal="right" vertical="center"/>
    </xf>
    <xf numFmtId="166" fontId="7" fillId="21" borderId="0" xfId="0" applyNumberFormat="1" applyFont="1" applyFill="1" applyAlignment="1">
      <alignment horizontal="right" vertical="center"/>
    </xf>
    <xf numFmtId="9" fontId="1" fillId="0" borderId="0" xfId="2" applyFont="1" applyAlignment="1">
      <alignment horizontal="right"/>
    </xf>
    <xf numFmtId="9" fontId="1" fillId="20" borderId="0" xfId="2" applyFont="1" applyFill="1" applyAlignment="1">
      <alignment horizontal="right"/>
    </xf>
    <xf numFmtId="0" fontId="0" fillId="0" borderId="0" xfId="0" applyAlignment="1">
      <alignment vertical="center" wrapText="1"/>
    </xf>
    <xf numFmtId="0" fontId="0" fillId="16" borderId="0" xfId="0" applyFill="1" applyAlignment="1">
      <alignment vertical="center" wrapText="1"/>
    </xf>
    <xf numFmtId="0" fontId="9" fillId="16" borderId="2" xfId="0" applyFont="1" applyFill="1" applyBorder="1" applyAlignment="1">
      <alignment horizontal="center" vertical="center"/>
    </xf>
    <xf numFmtId="0" fontId="0" fillId="0" borderId="0" xfId="0" applyAlignment="1">
      <alignment vertical="center"/>
    </xf>
    <xf numFmtId="0" fontId="10" fillId="0" borderId="0" xfId="0" applyFont="1" applyAlignment="1">
      <alignment horizontal="center" vertical="center"/>
    </xf>
    <xf numFmtId="0" fontId="4" fillId="0" borderId="0" xfId="0" applyFont="1"/>
    <xf numFmtId="0" fontId="14" fillId="15" borderId="0" xfId="0" applyFont="1" applyFill="1" applyAlignment="1">
      <alignment vertical="center"/>
    </xf>
    <xf numFmtId="0" fontId="15" fillId="15" borderId="0" xfId="0" applyFont="1" applyFill="1" applyAlignment="1">
      <alignment horizontal="center" vertical="center"/>
    </xf>
    <xf numFmtId="0" fontId="16" fillId="16" borderId="0" xfId="0" applyFont="1" applyFill="1" applyAlignment="1">
      <alignment vertical="center"/>
    </xf>
    <xf numFmtId="3" fontId="16" fillId="16" borderId="0" xfId="0" applyNumberFormat="1" applyFont="1" applyFill="1" applyAlignment="1">
      <alignment horizontal="center" vertical="center"/>
    </xf>
    <xf numFmtId="0" fontId="17" fillId="17" borderId="3" xfId="0" applyFont="1" applyFill="1" applyBorder="1" applyAlignment="1">
      <alignment vertical="center"/>
    </xf>
    <xf numFmtId="10" fontId="17" fillId="17" borderId="3" xfId="0" applyNumberFormat="1" applyFont="1" applyFill="1" applyBorder="1" applyAlignment="1">
      <alignment horizontal="center" vertical="center"/>
    </xf>
    <xf numFmtId="0" fontId="16" fillId="16" borderId="0" xfId="0" applyFont="1" applyFill="1" applyAlignment="1">
      <alignment horizontal="center" vertical="center"/>
    </xf>
    <xf numFmtId="9" fontId="16" fillId="16" borderId="0" xfId="0" applyNumberFormat="1" applyFont="1" applyFill="1" applyAlignment="1">
      <alignment horizontal="center" vertical="center"/>
    </xf>
    <xf numFmtId="0" fontId="17" fillId="17" borderId="0" xfId="0" applyFont="1" applyFill="1" applyAlignment="1">
      <alignment vertical="center"/>
    </xf>
    <xf numFmtId="9" fontId="17" fillId="17" borderId="0" xfId="0" applyNumberFormat="1" applyFont="1" applyFill="1" applyAlignment="1">
      <alignment horizontal="center" vertical="center"/>
    </xf>
    <xf numFmtId="0" fontId="18" fillId="16" borderId="0" xfId="0" applyFont="1" applyFill="1" applyAlignment="1">
      <alignment horizontal="left" vertical="center"/>
    </xf>
    <xf numFmtId="2" fontId="18" fillId="16" borderId="0" xfId="0" applyNumberFormat="1" applyFont="1" applyFill="1" applyAlignment="1">
      <alignment horizontal="center" vertical="center"/>
    </xf>
    <xf numFmtId="2" fontId="18" fillId="21" borderId="0" xfId="0" applyNumberFormat="1" applyFont="1" applyFill="1" applyAlignment="1">
      <alignment horizontal="center" vertical="center"/>
    </xf>
    <xf numFmtId="2" fontId="18" fillId="20" borderId="0" xfId="0" applyNumberFormat="1" applyFont="1" applyFill="1" applyAlignment="1">
      <alignment horizontal="center" vertical="center"/>
    </xf>
    <xf numFmtId="9" fontId="18" fillId="16" borderId="0" xfId="2" applyFont="1" applyFill="1" applyAlignment="1">
      <alignment horizontal="left" vertical="center"/>
    </xf>
    <xf numFmtId="9" fontId="18" fillId="16" borderId="0" xfId="2" applyFont="1" applyFill="1" applyAlignment="1">
      <alignment horizontal="center" vertical="center"/>
    </xf>
    <xf numFmtId="9" fontId="18" fillId="20" borderId="0" xfId="2" applyFont="1" applyFill="1" applyAlignment="1">
      <alignment horizontal="center" vertical="center"/>
    </xf>
    <xf numFmtId="3" fontId="18" fillId="16" borderId="0" xfId="0" applyNumberFormat="1" applyFont="1" applyFill="1" applyAlignment="1">
      <alignment horizontal="left" vertical="center"/>
    </xf>
    <xf numFmtId="3" fontId="18" fillId="16" borderId="0" xfId="0" applyNumberFormat="1" applyFont="1" applyFill="1" applyAlignment="1">
      <alignment horizontal="center" vertical="center"/>
    </xf>
    <xf numFmtId="3" fontId="18" fillId="20" borderId="0" xfId="0" applyNumberFormat="1" applyFont="1" applyFill="1" applyAlignment="1">
      <alignment horizontal="center" vertical="center"/>
    </xf>
    <xf numFmtId="0" fontId="19" fillId="15" borderId="0" xfId="0" applyFont="1" applyFill="1" applyAlignment="1">
      <alignment vertical="center"/>
    </xf>
    <xf numFmtId="0" fontId="20" fillId="15" borderId="0" xfId="0" applyFont="1" applyFill="1" applyAlignment="1">
      <alignment horizontal="center" vertical="center"/>
    </xf>
    <xf numFmtId="0" fontId="21" fillId="16" borderId="0" xfId="0" applyFont="1" applyFill="1" applyAlignment="1">
      <alignment vertical="center"/>
    </xf>
    <xf numFmtId="3" fontId="21" fillId="16" borderId="0" xfId="0" applyNumberFormat="1" applyFont="1" applyFill="1" applyAlignment="1">
      <alignment horizontal="center" vertical="center"/>
    </xf>
    <xf numFmtId="0" fontId="22" fillId="17" borderId="3" xfId="0" applyFont="1" applyFill="1" applyBorder="1" applyAlignment="1">
      <alignment vertical="center"/>
    </xf>
    <xf numFmtId="10" fontId="22" fillId="17" borderId="3" xfId="0" applyNumberFormat="1" applyFont="1" applyFill="1" applyBorder="1" applyAlignment="1">
      <alignment horizontal="center" vertical="center"/>
    </xf>
    <xf numFmtId="0" fontId="16" fillId="16" borderId="0" xfId="0" applyFont="1" applyFill="1"/>
    <xf numFmtId="0" fontId="22" fillId="17" borderId="0" xfId="0" applyFont="1" applyFill="1" applyAlignment="1">
      <alignment vertical="center"/>
    </xf>
    <xf numFmtId="9" fontId="22" fillId="17" borderId="0" xfId="0" applyNumberFormat="1" applyFont="1" applyFill="1" applyAlignment="1">
      <alignment horizontal="center" vertical="center"/>
    </xf>
    <xf numFmtId="10" fontId="22" fillId="17" borderId="0" xfId="0" applyNumberFormat="1" applyFont="1" applyFill="1" applyAlignment="1">
      <alignment horizontal="center" vertical="center"/>
    </xf>
    <xf numFmtId="0" fontId="22" fillId="17" borderId="0" xfId="0" applyFont="1" applyFill="1" applyAlignment="1">
      <alignment horizontal="center" vertical="center"/>
    </xf>
    <xf numFmtId="0" fontId="24" fillId="0" borderId="0" xfId="0" applyFont="1" applyAlignment="1">
      <alignment horizontal="lef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27" fillId="0" borderId="6" xfId="0" applyFont="1" applyBorder="1" applyAlignment="1">
      <alignment vertical="center"/>
    </xf>
    <xf numFmtId="0" fontId="28" fillId="0" borderId="6" xfId="0" applyFont="1" applyBorder="1" applyAlignment="1">
      <alignment horizontal="center" vertical="center"/>
    </xf>
    <xf numFmtId="0" fontId="29" fillId="0" borderId="0" xfId="0" applyFont="1" applyAlignment="1">
      <alignment vertical="center"/>
    </xf>
    <xf numFmtId="3" fontId="29" fillId="0" borderId="0" xfId="0" applyNumberFormat="1" applyFont="1" applyAlignment="1">
      <alignment horizontal="center" vertical="center"/>
    </xf>
    <xf numFmtId="0" fontId="30" fillId="17" borderId="3" xfId="0" applyFont="1" applyFill="1" applyBorder="1" applyAlignment="1">
      <alignment vertical="center"/>
    </xf>
    <xf numFmtId="10" fontId="30" fillId="17" borderId="3" xfId="0" applyNumberFormat="1" applyFont="1" applyFill="1" applyBorder="1" applyAlignment="1">
      <alignment horizontal="center" vertical="center"/>
    </xf>
    <xf numFmtId="0" fontId="26" fillId="0" borderId="0" xfId="0" applyFont="1"/>
    <xf numFmtId="0" fontId="30" fillId="17" borderId="0" xfId="0" applyFont="1" applyFill="1" applyAlignment="1">
      <alignment vertical="center"/>
    </xf>
    <xf numFmtId="10" fontId="30" fillId="17" borderId="0" xfId="0" applyNumberFormat="1" applyFont="1" applyFill="1" applyAlignment="1">
      <alignment horizontal="center" vertical="center"/>
    </xf>
    <xf numFmtId="9" fontId="30" fillId="17" borderId="0" xfId="0" applyNumberFormat="1" applyFont="1" applyFill="1" applyAlignment="1">
      <alignment horizontal="center" vertical="center"/>
    </xf>
    <xf numFmtId="0" fontId="30" fillId="17" borderId="0" xfId="0" applyFont="1" applyFill="1" applyAlignment="1">
      <alignment horizontal="center" vertical="center"/>
    </xf>
    <xf numFmtId="0" fontId="31" fillId="0" borderId="0" xfId="0" applyFont="1" applyAlignment="1">
      <alignment vertical="center"/>
    </xf>
    <xf numFmtId="0" fontId="32" fillId="0" borderId="0" xfId="0" applyFont="1" applyAlignment="1">
      <alignment horizontal="left" vertical="center" wrapText="1"/>
    </xf>
    <xf numFmtId="0" fontId="29" fillId="17" borderId="0" xfId="0" applyFont="1" applyFill="1" applyAlignment="1">
      <alignment vertical="center"/>
    </xf>
    <xf numFmtId="9" fontId="29" fillId="17" borderId="0" xfId="0" applyNumberFormat="1" applyFont="1" applyFill="1" applyAlignment="1">
      <alignment horizontal="center" vertical="center"/>
    </xf>
    <xf numFmtId="0" fontId="0" fillId="16" borderId="0" xfId="0" applyFill="1" applyAlignment="1">
      <alignment horizontal="left" vertical="center" wrapText="1"/>
    </xf>
    <xf numFmtId="0" fontId="33" fillId="0" borderId="0" xfId="0" applyFont="1" applyAlignment="1">
      <alignment horizontal="left" vertical="center" wrapText="1"/>
    </xf>
    <xf numFmtId="0" fontId="34" fillId="0" borderId="0" xfId="0" applyFont="1"/>
    <xf numFmtId="0" fontId="35" fillId="0" borderId="0" xfId="12"/>
    <xf numFmtId="0" fontId="23" fillId="0" borderId="0" xfId="0" applyFont="1"/>
    <xf numFmtId="0" fontId="36" fillId="0" borderId="0" xfId="0" applyFont="1" applyAlignment="1">
      <alignment horizontal="justify" vertical="center" wrapText="1"/>
    </xf>
    <xf numFmtId="0" fontId="37" fillId="0" borderId="0" xfId="0" applyFont="1"/>
    <xf numFmtId="0" fontId="36" fillId="0" borderId="0" xfId="0" applyFont="1"/>
    <xf numFmtId="0" fontId="38" fillId="0" borderId="0" xfId="0" applyFont="1"/>
    <xf numFmtId="0" fontId="35" fillId="0" borderId="0" xfId="12" applyAlignment="1">
      <alignment horizontal="justify" vertical="center" wrapText="1"/>
    </xf>
    <xf numFmtId="0" fontId="39" fillId="0" borderId="0" xfId="0" applyFont="1"/>
    <xf numFmtId="9" fontId="39" fillId="0" borderId="0" xfId="0" applyNumberFormat="1" applyFont="1"/>
    <xf numFmtId="0" fontId="39" fillId="0" borderId="0" xfId="0" applyFont="1" applyAlignment="1">
      <alignment horizontal="center"/>
    </xf>
    <xf numFmtId="3" fontId="39" fillId="0" borderId="0" xfId="0" applyNumberFormat="1" applyFont="1" applyAlignment="1">
      <alignment horizontal="center"/>
    </xf>
    <xf numFmtId="9" fontId="39" fillId="0" borderId="0" xfId="2" applyFont="1" applyAlignment="1">
      <alignment horizontal="center" wrapText="1"/>
    </xf>
    <xf numFmtId="0" fontId="39" fillId="0" borderId="0" xfId="0" applyFont="1" applyAlignment="1">
      <alignment horizontal="center" wrapText="1"/>
    </xf>
    <xf numFmtId="4" fontId="39" fillId="0" borderId="0" xfId="0" applyNumberFormat="1" applyFont="1" applyAlignment="1">
      <alignment horizontal="center" wrapText="1"/>
    </xf>
    <xf numFmtId="0" fontId="40" fillId="0" borderId="0" xfId="0" applyFont="1"/>
    <xf numFmtId="0" fontId="40" fillId="23" borderId="0" xfId="0" applyFont="1" applyFill="1" applyAlignment="1">
      <alignment horizontal="center"/>
    </xf>
    <xf numFmtId="0" fontId="40" fillId="0" borderId="0" xfId="0" applyFont="1" applyAlignment="1">
      <alignment horizontal="center"/>
    </xf>
    <xf numFmtId="3" fontId="40" fillId="0" borderId="0" xfId="0" applyNumberFormat="1" applyFont="1" applyAlignment="1">
      <alignment horizontal="center"/>
    </xf>
    <xf numFmtId="9" fontId="40" fillId="0" borderId="0" xfId="2" applyFont="1" applyAlignment="1">
      <alignment horizontal="center"/>
    </xf>
    <xf numFmtId="0" fontId="40" fillId="24" borderId="0" xfId="0" applyFont="1" applyFill="1" applyAlignment="1">
      <alignment horizontal="center"/>
    </xf>
    <xf numFmtId="4" fontId="40" fillId="0" borderId="0" xfId="0" applyNumberFormat="1" applyFont="1" applyAlignment="1">
      <alignment horizontal="center"/>
    </xf>
    <xf numFmtId="10" fontId="40" fillId="0" borderId="0" xfId="2" applyNumberFormat="1" applyFont="1" applyAlignment="1">
      <alignment horizontal="center"/>
    </xf>
    <xf numFmtId="0" fontId="40" fillId="20" borderId="0" xfId="0" applyFont="1" applyFill="1" applyAlignment="1">
      <alignment horizontal="center"/>
    </xf>
    <xf numFmtId="9" fontId="40" fillId="20" borderId="0" xfId="2" applyFont="1" applyFill="1" applyAlignment="1">
      <alignment horizontal="center"/>
    </xf>
    <xf numFmtId="9" fontId="40" fillId="24" borderId="0" xfId="2" applyFont="1" applyFill="1" applyAlignment="1">
      <alignment horizontal="center"/>
    </xf>
    <xf numFmtId="9" fontId="40" fillId="18" borderId="0" xfId="2" applyFont="1" applyFill="1" applyAlignment="1">
      <alignment horizontal="center"/>
    </xf>
    <xf numFmtId="0" fontId="39" fillId="0" borderId="11" xfId="0" applyFont="1" applyBorder="1" applyAlignment="1">
      <alignment horizontal="center"/>
    </xf>
    <xf numFmtId="0" fontId="39" fillId="0" borderId="3" xfId="0" applyFont="1" applyBorder="1" applyAlignment="1">
      <alignment horizontal="center"/>
    </xf>
    <xf numFmtId="0" fontId="39" fillId="0" borderId="12" xfId="0" applyFont="1" applyBorder="1" applyAlignment="1">
      <alignment horizontal="center"/>
    </xf>
    <xf numFmtId="10" fontId="39" fillId="0" borderId="13" xfId="2" applyNumberFormat="1" applyFont="1" applyBorder="1" applyAlignment="1">
      <alignment horizontal="center"/>
    </xf>
    <xf numFmtId="0" fontId="40" fillId="0" borderId="0" xfId="0" applyFont="1" applyAlignment="1">
      <alignment horizontal="left"/>
    </xf>
    <xf numFmtId="0" fontId="39" fillId="0" borderId="0" xfId="0" applyFont="1" applyAlignment="1">
      <alignment wrapText="1"/>
    </xf>
    <xf numFmtId="0" fontId="39" fillId="0" borderId="0" xfId="0" applyFont="1" applyAlignment="1">
      <alignment horizontal="left" wrapText="1"/>
    </xf>
    <xf numFmtId="3" fontId="39" fillId="0" borderId="0" xfId="0" applyNumberFormat="1" applyFont="1" applyAlignment="1">
      <alignment horizontal="center" wrapText="1"/>
    </xf>
    <xf numFmtId="0" fontId="40" fillId="0" borderId="0" xfId="0" applyFont="1" applyAlignment="1">
      <alignment wrapText="1"/>
    </xf>
    <xf numFmtId="2" fontId="39" fillId="0" borderId="0" xfId="0" applyNumberFormat="1" applyFont="1" applyAlignment="1">
      <alignment horizontal="center" wrapText="1"/>
    </xf>
    <xf numFmtId="2" fontId="40" fillId="0" borderId="0" xfId="0" applyNumberFormat="1" applyFont="1" applyAlignment="1">
      <alignment horizontal="center"/>
    </xf>
    <xf numFmtId="0" fontId="39" fillId="0" borderId="13" xfId="0" applyFont="1" applyBorder="1" applyAlignment="1">
      <alignment horizontal="center"/>
    </xf>
    <xf numFmtId="0" fontId="40" fillId="20" borderId="0" xfId="0" applyFont="1" applyFill="1" applyAlignment="1">
      <alignment horizontal="left"/>
    </xf>
    <xf numFmtId="9" fontId="39" fillId="0" borderId="0" xfId="2" applyFont="1" applyBorder="1" applyAlignment="1">
      <alignment horizontal="center"/>
    </xf>
    <xf numFmtId="2" fontId="40" fillId="0" borderId="0" xfId="0" applyNumberFormat="1" applyFont="1"/>
    <xf numFmtId="9" fontId="39" fillId="0" borderId="13" xfId="2" applyFont="1" applyBorder="1" applyAlignment="1">
      <alignment horizontal="center"/>
    </xf>
    <xf numFmtId="2" fontId="40" fillId="20" borderId="0" xfId="0" applyNumberFormat="1" applyFont="1" applyFill="1" applyAlignment="1">
      <alignment horizontal="center"/>
    </xf>
    <xf numFmtId="167" fontId="39" fillId="0" borderId="0" xfId="2" applyNumberFormat="1" applyFont="1" applyAlignment="1">
      <alignment wrapText="1"/>
    </xf>
    <xf numFmtId="2" fontId="40" fillId="25" borderId="0" xfId="0" applyNumberFormat="1" applyFont="1" applyFill="1" applyAlignment="1">
      <alignment horizontal="center"/>
    </xf>
    <xf numFmtId="2" fontId="40" fillId="21" borderId="0" xfId="0" applyNumberFormat="1" applyFont="1" applyFill="1" applyAlignment="1">
      <alignment horizontal="center"/>
    </xf>
    <xf numFmtId="0" fontId="39" fillId="0" borderId="0" xfId="0" applyFont="1" applyBorder="1" applyAlignment="1">
      <alignment horizontal="center"/>
    </xf>
    <xf numFmtId="2" fontId="40" fillId="26" borderId="0" xfId="0" applyNumberFormat="1" applyFont="1" applyFill="1" applyAlignment="1">
      <alignment horizontal="center"/>
    </xf>
    <xf numFmtId="9" fontId="40" fillId="25" borderId="0" xfId="2" applyFont="1" applyFill="1" applyAlignment="1">
      <alignment horizontal="center"/>
    </xf>
    <xf numFmtId="3" fontId="40" fillId="20" borderId="0" xfId="0" applyNumberFormat="1" applyFont="1" applyFill="1" applyAlignment="1">
      <alignment horizontal="center"/>
    </xf>
    <xf numFmtId="3" fontId="40" fillId="27" borderId="0" xfId="0" applyNumberFormat="1" applyFont="1" applyFill="1" applyAlignment="1">
      <alignment horizontal="center"/>
    </xf>
    <xf numFmtId="3" fontId="40" fillId="21" borderId="0" xfId="0" applyNumberFormat="1" applyFont="1" applyFill="1" applyAlignment="1">
      <alignment horizontal="center"/>
    </xf>
    <xf numFmtId="0" fontId="39" fillId="20" borderId="14" xfId="0" applyFont="1" applyFill="1" applyBorder="1" applyAlignment="1">
      <alignment horizontal="center" wrapText="1"/>
    </xf>
    <xf numFmtId="2" fontId="40" fillId="20" borderId="15" xfId="0" applyNumberFormat="1" applyFont="1" applyFill="1" applyBorder="1" applyAlignment="1">
      <alignment horizontal="center"/>
    </xf>
    <xf numFmtId="2" fontId="40" fillId="20" borderId="16" xfId="0" applyNumberFormat="1" applyFont="1" applyFill="1" applyBorder="1" applyAlignment="1">
      <alignment horizontal="center"/>
    </xf>
    <xf numFmtId="0" fontId="39" fillId="0" borderId="14" xfId="0" applyFont="1" applyBorder="1" applyAlignment="1">
      <alignment horizontal="center" wrapText="1"/>
    </xf>
    <xf numFmtId="2" fontId="40" fillId="0" borderId="15" xfId="0" applyNumberFormat="1" applyFont="1" applyBorder="1" applyAlignment="1">
      <alignment horizontal="center"/>
    </xf>
    <xf numFmtId="2" fontId="40" fillId="21" borderId="15" xfId="0" applyNumberFormat="1" applyFont="1" applyFill="1" applyBorder="1" applyAlignment="1">
      <alignment horizontal="center"/>
    </xf>
    <xf numFmtId="2" fontId="40" fillId="25" borderId="15" xfId="0" applyNumberFormat="1" applyFont="1" applyFill="1" applyBorder="1" applyAlignment="1">
      <alignment horizontal="center"/>
    </xf>
    <xf numFmtId="2" fontId="40" fillId="0" borderId="16" xfId="0" applyNumberFormat="1" applyFont="1" applyBorder="1" applyAlignment="1">
      <alignment horizontal="center"/>
    </xf>
    <xf numFmtId="9" fontId="40" fillId="0" borderId="15" xfId="2" applyFont="1" applyBorder="1" applyAlignment="1">
      <alignment horizontal="center"/>
    </xf>
    <xf numFmtId="9" fontId="40" fillId="21" borderId="15" xfId="2" applyFont="1" applyFill="1" applyBorder="1" applyAlignment="1">
      <alignment horizontal="center"/>
    </xf>
    <xf numFmtId="9" fontId="40" fillId="25" borderId="15" xfId="2" applyFont="1" applyFill="1" applyBorder="1" applyAlignment="1">
      <alignment horizontal="center"/>
    </xf>
    <xf numFmtId="9" fontId="40" fillId="20" borderId="15" xfId="2" applyFont="1" applyFill="1" applyBorder="1" applyAlignment="1">
      <alignment horizontal="center"/>
    </xf>
    <xf numFmtId="9" fontId="40" fillId="0" borderId="16" xfId="2" applyFont="1" applyBorder="1" applyAlignment="1">
      <alignment horizontal="center"/>
    </xf>
    <xf numFmtId="9" fontId="40" fillId="20" borderId="16" xfId="2" applyFont="1" applyFill="1" applyBorder="1" applyAlignment="1">
      <alignment horizontal="center"/>
    </xf>
    <xf numFmtId="9" fontId="40" fillId="28" borderId="15" xfId="2" applyFont="1" applyFill="1" applyBorder="1" applyAlignment="1">
      <alignment horizontal="center"/>
    </xf>
    <xf numFmtId="9" fontId="39" fillId="20" borderId="14" xfId="2" applyFont="1" applyFill="1" applyBorder="1" applyAlignment="1">
      <alignment horizontal="center" wrapText="1"/>
    </xf>
    <xf numFmtId="0" fontId="45" fillId="29" borderId="0" xfId="0" applyFont="1" applyFill="1" applyAlignment="1">
      <alignment vertical="center" wrapText="1"/>
    </xf>
    <xf numFmtId="0" fontId="44" fillId="29" borderId="0" xfId="0" applyFont="1" applyFill="1" applyAlignment="1">
      <alignment vertical="center" wrapText="1"/>
    </xf>
    <xf numFmtId="0" fontId="0" fillId="29" borderId="0" xfId="0" applyFill="1" applyAlignment="1">
      <alignment vertical="top" wrapText="1"/>
    </xf>
    <xf numFmtId="0" fontId="23" fillId="29" borderId="0" xfId="0" applyFont="1" applyFill="1" applyAlignment="1">
      <alignment vertical="top" wrapText="1"/>
    </xf>
    <xf numFmtId="0" fontId="46" fillId="16" borderId="9" xfId="0" applyFont="1" applyFill="1" applyBorder="1" applyAlignment="1">
      <alignment vertical="center" wrapText="1"/>
    </xf>
    <xf numFmtId="0" fontId="46" fillId="16" borderId="10" xfId="0" applyFont="1" applyFill="1" applyBorder="1" applyAlignment="1">
      <alignment horizontal="center" vertical="center" wrapText="1"/>
    </xf>
    <xf numFmtId="0" fontId="47" fillId="30" borderId="2" xfId="0" applyFont="1" applyFill="1" applyBorder="1" applyAlignment="1">
      <alignment horizontal="center" vertical="center" wrapText="1"/>
    </xf>
    <xf numFmtId="0" fontId="46" fillId="16" borderId="9" xfId="0" applyFont="1" applyFill="1" applyBorder="1" applyAlignment="1">
      <alignment horizontal="center" vertical="center" wrapText="1"/>
    </xf>
    <xf numFmtId="3" fontId="46" fillId="16" borderId="10" xfId="0" applyNumberFormat="1" applyFont="1" applyFill="1" applyBorder="1" applyAlignment="1">
      <alignment horizontal="right" vertical="center" wrapText="1"/>
    </xf>
    <xf numFmtId="0" fontId="46" fillId="16" borderId="10" xfId="0" applyFont="1" applyFill="1" applyBorder="1" applyAlignment="1">
      <alignment horizontal="right" vertical="center" wrapText="1"/>
    </xf>
    <xf numFmtId="0" fontId="48" fillId="16" borderId="9" xfId="0" applyFont="1" applyFill="1" applyBorder="1" applyAlignment="1">
      <alignment horizontal="center" vertical="center" wrapText="1"/>
    </xf>
    <xf numFmtId="0" fontId="48" fillId="16" borderId="10" xfId="0" applyFont="1" applyFill="1" applyBorder="1" applyAlignment="1">
      <alignment horizontal="center" vertical="center" wrapText="1"/>
    </xf>
    <xf numFmtId="0" fontId="49" fillId="16" borderId="9" xfId="0" applyFont="1" applyFill="1" applyBorder="1" applyAlignment="1">
      <alignment horizontal="center" vertical="center" wrapText="1"/>
    </xf>
    <xf numFmtId="0" fontId="49" fillId="16" borderId="10" xfId="0" applyFont="1" applyFill="1" applyBorder="1" applyAlignment="1">
      <alignment horizontal="center" vertical="center" wrapText="1"/>
    </xf>
    <xf numFmtId="9" fontId="40" fillId="0" borderId="0" xfId="0" applyNumberFormat="1" applyFont="1" applyAlignment="1">
      <alignment horizontal="center"/>
    </xf>
    <xf numFmtId="9" fontId="40" fillId="31" borderId="15" xfId="2" applyFont="1" applyFill="1" applyBorder="1" applyAlignment="1">
      <alignment horizontal="center"/>
    </xf>
    <xf numFmtId="0" fontId="4" fillId="16" borderId="0" xfId="0" applyFont="1" applyFill="1" applyAlignment="1">
      <alignment vertical="center"/>
    </xf>
    <xf numFmtId="0" fontId="4" fillId="16" borderId="2" xfId="0" applyFont="1" applyFill="1" applyBorder="1" applyAlignment="1">
      <alignment vertical="center"/>
    </xf>
    <xf numFmtId="0" fontId="5" fillId="16" borderId="0" xfId="0" applyFont="1" applyFill="1" applyAlignment="1">
      <alignment vertical="center"/>
    </xf>
    <xf numFmtId="0" fontId="5" fillId="16" borderId="2" xfId="0" applyFont="1" applyFill="1" applyBorder="1" applyAlignment="1">
      <alignment vertical="center"/>
    </xf>
    <xf numFmtId="0" fontId="6" fillId="16" borderId="0" xfId="0" applyFont="1" applyFill="1" applyAlignment="1">
      <alignment horizontal="right" vertical="center"/>
    </xf>
    <xf numFmtId="0" fontId="6" fillId="16" borderId="2" xfId="0" applyFont="1" applyFill="1" applyBorder="1" applyAlignment="1">
      <alignment horizontal="right" vertical="center"/>
    </xf>
    <xf numFmtId="0" fontId="5" fillId="16" borderId="0" xfId="0" applyFont="1" applyFill="1" applyAlignment="1">
      <alignment horizontal="right" vertical="center"/>
    </xf>
    <xf numFmtId="0" fontId="9" fillId="0" borderId="4" xfId="0" applyFont="1" applyBorder="1" applyAlignment="1">
      <alignment vertical="center"/>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0" fillId="0" borderId="0" xfId="0" applyAlignment="1">
      <alignment vertical="center" wrapText="1"/>
    </xf>
    <xf numFmtId="0" fontId="10" fillId="16" borderId="0" xfId="0" applyFont="1" applyFill="1" applyAlignment="1">
      <alignment vertical="center"/>
    </xf>
    <xf numFmtId="0" fontId="10" fillId="16" borderId="0" xfId="0" applyFont="1" applyFill="1" applyAlignment="1">
      <alignment horizontal="center" vertical="center"/>
    </xf>
    <xf numFmtId="0" fontId="10" fillId="17" borderId="0" xfId="0" applyFont="1" applyFill="1" applyAlignment="1">
      <alignment vertical="center"/>
    </xf>
    <xf numFmtId="0" fontId="10" fillId="17" borderId="0" xfId="0" applyFont="1" applyFill="1" applyAlignment="1">
      <alignment horizontal="center" vertical="center"/>
    </xf>
    <xf numFmtId="0" fontId="9" fillId="0" borderId="2" xfId="0" applyFont="1" applyBorder="1" applyAlignment="1">
      <alignment vertical="center" wrapText="1"/>
    </xf>
    <xf numFmtId="0" fontId="10" fillId="16" borderId="4" xfId="0" applyFont="1" applyFill="1" applyBorder="1" applyAlignment="1">
      <alignment vertical="center"/>
    </xf>
    <xf numFmtId="0" fontId="10" fillId="16" borderId="4" xfId="0" applyFont="1" applyFill="1" applyBorder="1" applyAlignment="1">
      <alignment horizontal="center" vertical="center"/>
    </xf>
    <xf numFmtId="0" fontId="10" fillId="19" borderId="0" xfId="0" applyFont="1" applyFill="1" applyAlignment="1">
      <alignment vertical="center"/>
    </xf>
    <xf numFmtId="0" fontId="10" fillId="19" borderId="0" xfId="0" applyFont="1" applyFill="1" applyAlignment="1">
      <alignment horizontal="center" vertical="center"/>
    </xf>
    <xf numFmtId="0" fontId="9" fillId="16" borderId="5" xfId="0" applyFont="1" applyFill="1" applyBorder="1" applyAlignment="1">
      <alignment horizontal="center" vertical="center"/>
    </xf>
    <xf numFmtId="0" fontId="10" fillId="0" borderId="4" xfId="0" applyFont="1" applyBorder="1" applyAlignment="1">
      <alignment vertical="center"/>
    </xf>
    <xf numFmtId="0" fontId="10" fillId="22" borderId="4" xfId="0" applyFont="1" applyFill="1" applyBorder="1" applyAlignment="1">
      <alignment horizontal="center" vertical="center"/>
    </xf>
    <xf numFmtId="0" fontId="10" fillId="16" borderId="2" xfId="0" applyFont="1" applyFill="1" applyBorder="1" applyAlignment="1">
      <alignment horizontal="center" vertical="center"/>
    </xf>
    <xf numFmtId="0" fontId="9" fillId="0" borderId="0" xfId="0" applyFont="1" applyAlignment="1">
      <alignment vertical="center" wrapText="1"/>
    </xf>
    <xf numFmtId="0" fontId="0" fillId="16" borderId="5" xfId="0" applyFill="1" applyBorder="1" applyAlignment="1">
      <alignment vertical="center" wrapText="1"/>
    </xf>
    <xf numFmtId="0" fontId="10" fillId="0" borderId="0" xfId="0" applyFont="1" applyAlignment="1">
      <alignment vertical="center"/>
    </xf>
    <xf numFmtId="0" fontId="10" fillId="22" borderId="0" xfId="0" applyFont="1" applyFill="1" applyAlignment="1">
      <alignment horizontal="center" vertical="center"/>
    </xf>
    <xf numFmtId="0" fontId="45" fillId="29" borderId="0" xfId="0" applyFont="1" applyFill="1" applyAlignment="1">
      <alignment vertical="center" wrapText="1"/>
    </xf>
    <xf numFmtId="0" fontId="45" fillId="29" borderId="2" xfId="0" applyFont="1" applyFill="1" applyBorder="1" applyAlignment="1">
      <alignment vertical="center" wrapText="1"/>
    </xf>
    <xf numFmtId="0" fontId="27" fillId="16" borderId="5" xfId="0" applyFont="1" applyFill="1" applyBorder="1" applyAlignment="1">
      <alignment vertical="center"/>
    </xf>
    <xf numFmtId="0" fontId="28" fillId="16" borderId="5" xfId="0" applyFont="1" applyFill="1" applyBorder="1" applyAlignment="1">
      <alignment horizontal="center" vertical="center"/>
    </xf>
    <xf numFmtId="0" fontId="29" fillId="16" borderId="0" xfId="0" applyFont="1" applyFill="1" applyAlignment="1">
      <alignment vertical="center"/>
    </xf>
    <xf numFmtId="3" fontId="29" fillId="16" borderId="0" xfId="0" applyNumberFormat="1" applyFont="1" applyFill="1" applyAlignment="1">
      <alignment horizontal="center" vertical="center"/>
    </xf>
    <xf numFmtId="0" fontId="30" fillId="17" borderId="5" xfId="0" applyFont="1" applyFill="1" applyBorder="1" applyAlignment="1">
      <alignment vertical="center"/>
    </xf>
    <xf numFmtId="10" fontId="30" fillId="17" borderId="5" xfId="0" applyNumberFormat="1" applyFont="1" applyFill="1" applyBorder="1" applyAlignment="1">
      <alignment horizontal="center" vertical="center"/>
    </xf>
    <xf numFmtId="0" fontId="50" fillId="16" borderId="0" xfId="0" applyFont="1" applyFill="1"/>
    <xf numFmtId="0" fontId="25" fillId="16" borderId="0" xfId="0" applyFont="1" applyFill="1" applyAlignment="1">
      <alignment vertical="center"/>
    </xf>
    <xf numFmtId="3" fontId="29" fillId="0" borderId="0" xfId="0" applyNumberFormat="1" applyFont="1" applyAlignment="1">
      <alignment horizontal="left" vertical="center"/>
    </xf>
    <xf numFmtId="0" fontId="0" fillId="0" borderId="0" xfId="0"/>
    <xf numFmtId="0" fontId="51" fillId="32" borderId="0" xfId="0" applyFont="1" applyFill="1" applyAlignment="1">
      <alignment vertical="center" wrapText="1"/>
    </xf>
    <xf numFmtId="0" fontId="51" fillId="32" borderId="0" xfId="0" applyFont="1" applyFill="1" applyAlignment="1">
      <alignment horizontal="center" vertical="center" wrapText="1"/>
    </xf>
    <xf numFmtId="0" fontId="46" fillId="16" borderId="7" xfId="0" applyFont="1" applyFill="1" applyBorder="1" applyAlignment="1">
      <alignment vertical="center"/>
    </xf>
    <xf numFmtId="0" fontId="46" fillId="16" borderId="8" xfId="0" applyFont="1" applyFill="1" applyBorder="1" applyAlignment="1">
      <alignment horizontal="center" vertical="center"/>
    </xf>
    <xf numFmtId="0" fontId="52" fillId="33" borderId="5" xfId="0" applyFont="1" applyFill="1" applyBorder="1" applyAlignment="1">
      <alignment horizontal="center" vertical="center"/>
    </xf>
    <xf numFmtId="0" fontId="49" fillId="16" borderId="7" xfId="0" applyFont="1" applyFill="1" applyBorder="1" applyAlignment="1">
      <alignment horizontal="center" vertical="center"/>
    </xf>
    <xf numFmtId="0" fontId="49" fillId="16" borderId="8" xfId="0" applyFont="1" applyFill="1" applyBorder="1" applyAlignment="1">
      <alignment horizontal="center" vertical="center"/>
    </xf>
    <xf numFmtId="3" fontId="46" fillId="16" borderId="8" xfId="0" applyNumberFormat="1" applyFont="1" applyFill="1" applyBorder="1" applyAlignment="1">
      <alignment horizontal="right" vertical="center"/>
    </xf>
    <xf numFmtId="0" fontId="46" fillId="16" borderId="8" xfId="0" applyFont="1" applyFill="1" applyBorder="1" applyAlignment="1">
      <alignment horizontal="right" vertical="center"/>
    </xf>
    <xf numFmtId="0" fontId="46" fillId="16" borderId="9" xfId="0" applyFont="1" applyFill="1" applyBorder="1" applyAlignment="1">
      <alignment vertical="center"/>
    </xf>
    <xf numFmtId="0" fontId="46" fillId="16" borderId="10" xfId="0" applyFont="1" applyFill="1" applyBorder="1" applyAlignment="1">
      <alignment horizontal="center" vertical="center"/>
    </xf>
    <xf numFmtId="0" fontId="52" fillId="33" borderId="2" xfId="0" applyFont="1" applyFill="1" applyBorder="1" applyAlignment="1">
      <alignment horizontal="center" vertical="center"/>
    </xf>
    <xf numFmtId="0" fontId="49" fillId="16" borderId="9" xfId="0" applyFont="1" applyFill="1" applyBorder="1" applyAlignment="1">
      <alignment horizontal="center" vertical="center"/>
    </xf>
    <xf numFmtId="0" fontId="49" fillId="16" borderId="10" xfId="0" applyFont="1" applyFill="1" applyBorder="1" applyAlignment="1">
      <alignment horizontal="center" vertical="center"/>
    </xf>
    <xf numFmtId="3" fontId="46" fillId="16" borderId="10" xfId="0" applyNumberFormat="1" applyFont="1" applyFill="1" applyBorder="1" applyAlignment="1">
      <alignment horizontal="right" vertical="center"/>
    </xf>
    <xf numFmtId="0" fontId="46" fillId="16" borderId="10" xfId="0" applyFont="1" applyFill="1" applyBorder="1" applyAlignment="1">
      <alignment horizontal="right" vertical="center"/>
    </xf>
    <xf numFmtId="0" fontId="53" fillId="16" borderId="9" xfId="0" applyFont="1" applyFill="1" applyBorder="1" applyAlignment="1">
      <alignment horizontal="center" vertical="center"/>
    </xf>
    <xf numFmtId="0" fontId="53" fillId="16" borderId="10" xfId="0" applyFont="1" applyFill="1" applyBorder="1" applyAlignment="1">
      <alignment horizontal="center" vertical="center"/>
    </xf>
    <xf numFmtId="4" fontId="46" fillId="16" borderId="10" xfId="0" applyNumberFormat="1" applyFont="1" applyFill="1" applyBorder="1" applyAlignment="1">
      <alignment horizontal="right" vertical="center"/>
    </xf>
    <xf numFmtId="0" fontId="48" fillId="16" borderId="9" xfId="0" applyFont="1" applyFill="1" applyBorder="1" applyAlignment="1">
      <alignment horizontal="center" vertical="center"/>
    </xf>
    <xf numFmtId="0" fontId="48" fillId="16" borderId="10" xfId="0" applyFont="1" applyFill="1" applyBorder="1" applyAlignment="1">
      <alignment horizontal="center" vertical="center"/>
    </xf>
    <xf numFmtId="4" fontId="46" fillId="16" borderId="10" xfId="0" applyNumberFormat="1" applyFont="1" applyFill="1" applyBorder="1" applyAlignment="1">
      <alignment horizontal="center" vertical="center"/>
    </xf>
    <xf numFmtId="0" fontId="23" fillId="0" borderId="0" xfId="0" applyFont="1" applyAlignment="1">
      <alignment horizontal="left" vertical="center" wrapText="1"/>
    </xf>
  </cellXfs>
  <cellStyles count="29">
    <cellStyle name="20% - Accent1 2" xfId="13"/>
    <cellStyle name="20% - Accent2 2" xfId="14"/>
    <cellStyle name="20% - Accent3 2" xfId="15"/>
    <cellStyle name="20% - Accent4 2" xfId="16"/>
    <cellStyle name="20% - Accent5 2" xfId="17"/>
    <cellStyle name="20% - Accent6 2" xfId="18"/>
    <cellStyle name="40% - Accent1 2" xfId="19"/>
    <cellStyle name="40% - Accent2 2" xfId="20"/>
    <cellStyle name="40% - Accent3 2" xfId="21"/>
    <cellStyle name="40% - Accent4 2" xfId="22"/>
    <cellStyle name="40% - Accent5 2" xfId="23"/>
    <cellStyle name="40% - Accent6 2" xfId="24"/>
    <cellStyle name="Comma" xfId="1" builtinId="3"/>
    <cellStyle name="Comma 2" xfId="3"/>
    <cellStyle name="Comma 2 2" xfId="4"/>
    <cellStyle name="Comma 2 2 2" xfId="5"/>
    <cellStyle name="Comma 2 3" xfId="25"/>
    <cellStyle name="Comma 3" xfId="6"/>
    <cellStyle name="Comma 5" xfId="26"/>
    <cellStyle name="Hyperlink" xfId="12" builtinId="8"/>
    <cellStyle name="Normal" xfId="0" builtinId="0"/>
    <cellStyle name="Normal 2" xfId="27"/>
    <cellStyle name="Normal 2 2 2" xfId="7"/>
    <cellStyle name="Normal 3" xfId="8"/>
    <cellStyle name="Note 2" xfId="9"/>
    <cellStyle name="Note 3" xfId="28"/>
    <cellStyle name="Percent" xfId="2" builtinId="5"/>
    <cellStyle name="Percent 3" xfId="10"/>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bah%20Prop%20New%20Era_5_Jan20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bah%20Prop%20New%20Era_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Test"/>
      <sheetName val="FundamentalCheck"/>
      <sheetName val="AccountDetails_Short"/>
      <sheetName val="CardinalStoneRecords"/>
      <sheetName val="ReadingsTrade"/>
      <sheetName val="AccountDetails"/>
      <sheetName val="Profit_Report"/>
      <sheetName val="Valuation"/>
      <sheetName val=" Valuation_Short"/>
      <sheetName val="Sheet4"/>
      <sheetName val="MarginInterestSchedule"/>
      <sheetName val="Financials_Updated"/>
      <sheetName val="Financials2 (2)"/>
      <sheetName val="Profit_Report2"/>
      <sheetName val="WishList"/>
      <sheetName val="CapitalStructure"/>
      <sheetName val="AvgCost Tool"/>
      <sheetName val="Sheet3"/>
      <sheetName val="Funding"/>
      <sheetName val="Margin"/>
      <sheetName val="ResultDatePriorYear"/>
      <sheetName val="PriceList"/>
      <sheetName val="Decisions"/>
      <sheetName val="QuickTrades"/>
      <sheetName val="Guiding Principles1"/>
      <sheetName val="Reasonings"/>
      <sheetName val="CSCS"/>
      <sheetName val="ActualCurrentYearResultDates"/>
      <sheetName val="Research 2015"/>
      <sheetName val="Research 2016"/>
      <sheetName val="HOME"/>
      <sheetName val="Administrator"/>
      <sheetName val="ParametersSettings"/>
      <sheetName val="Dividend Record"/>
      <sheetName val="Accounts and Brokers"/>
      <sheetName val="Financials"/>
      <sheetName val="CLIENT (2)"/>
      <sheetName val="CLIENT"/>
      <sheetName val="StockDetails"/>
      <sheetName val="Sheet2"/>
      <sheetName val="Sheet1"/>
      <sheetName val="Approved_Securities"/>
      <sheetName val="Research 2014"/>
      <sheetName val="Picks"/>
      <sheetName val="Margin Scenario"/>
      <sheetName val="Sheet6"/>
    </sheetNames>
    <sheetDataSet>
      <sheetData sheetId="0"/>
      <sheetData sheetId="1"/>
      <sheetData sheetId="2"/>
      <sheetData sheetId="3"/>
      <sheetData sheetId="4"/>
      <sheetData sheetId="5">
        <row r="7">
          <cell r="F7">
            <v>42740</v>
          </cell>
        </row>
        <row r="8">
          <cell r="F8">
            <v>42740</v>
          </cell>
        </row>
        <row r="9">
          <cell r="F9">
            <v>42741</v>
          </cell>
        </row>
        <row r="10">
          <cell r="F10">
            <v>42741</v>
          </cell>
        </row>
        <row r="11">
          <cell r="F11">
            <v>42744</v>
          </cell>
        </row>
        <row r="12">
          <cell r="F12">
            <v>42744</v>
          </cell>
        </row>
        <row r="13">
          <cell r="F13">
            <v>42744</v>
          </cell>
        </row>
        <row r="14">
          <cell r="F14">
            <v>42744</v>
          </cell>
        </row>
        <row r="15">
          <cell r="F15">
            <v>42745</v>
          </cell>
        </row>
        <row r="16">
          <cell r="F16">
            <v>42745</v>
          </cell>
        </row>
        <row r="17">
          <cell r="F17">
            <v>42745</v>
          </cell>
        </row>
        <row r="18">
          <cell r="F18">
            <v>42745</v>
          </cell>
        </row>
        <row r="19">
          <cell r="F19">
            <v>42752</v>
          </cell>
        </row>
        <row r="20">
          <cell r="F20">
            <v>42752</v>
          </cell>
        </row>
        <row r="21">
          <cell r="F21">
            <v>42752</v>
          </cell>
        </row>
        <row r="22">
          <cell r="F22">
            <v>42752</v>
          </cell>
        </row>
        <row r="23">
          <cell r="F23">
            <v>42752</v>
          </cell>
        </row>
        <row r="24">
          <cell r="F24">
            <v>42752</v>
          </cell>
        </row>
        <row r="25">
          <cell r="F25">
            <v>42752</v>
          </cell>
        </row>
        <row r="26">
          <cell r="F26">
            <v>42752</v>
          </cell>
        </row>
        <row r="27">
          <cell r="F27">
            <v>42752</v>
          </cell>
        </row>
        <row r="28">
          <cell r="F28">
            <v>42759</v>
          </cell>
        </row>
        <row r="29">
          <cell r="F29">
            <v>42760</v>
          </cell>
        </row>
        <row r="30">
          <cell r="F30">
            <v>42761</v>
          </cell>
        </row>
        <row r="31">
          <cell r="F31">
            <v>42762</v>
          </cell>
        </row>
        <row r="32">
          <cell r="F32">
            <v>42761</v>
          </cell>
        </row>
        <row r="33">
          <cell r="F33">
            <v>42762</v>
          </cell>
        </row>
        <row r="34">
          <cell r="F34">
            <v>42761</v>
          </cell>
        </row>
        <row r="35">
          <cell r="F35">
            <v>42762</v>
          </cell>
        </row>
        <row r="36">
          <cell r="F36">
            <v>42761</v>
          </cell>
        </row>
        <row r="37">
          <cell r="F37">
            <v>42766</v>
          </cell>
        </row>
        <row r="38">
          <cell r="F38">
            <v>42773</v>
          </cell>
        </row>
        <row r="39">
          <cell r="F39">
            <v>42773</v>
          </cell>
        </row>
        <row r="40">
          <cell r="F40">
            <v>42773</v>
          </cell>
        </row>
        <row r="41">
          <cell r="F41">
            <v>42781</v>
          </cell>
        </row>
        <row r="42">
          <cell r="F42">
            <v>42781</v>
          </cell>
        </row>
        <row r="43">
          <cell r="F43">
            <v>42783</v>
          </cell>
        </row>
        <row r="44">
          <cell r="F44">
            <v>42783</v>
          </cell>
        </row>
        <row r="45">
          <cell r="F45">
            <v>42783</v>
          </cell>
        </row>
        <row r="46">
          <cell r="F46">
            <v>42783</v>
          </cell>
        </row>
        <row r="47">
          <cell r="F47">
            <v>42772</v>
          </cell>
        </row>
        <row r="48">
          <cell r="F48">
            <v>42772</v>
          </cell>
        </row>
        <row r="49">
          <cell r="F49">
            <v>42786</v>
          </cell>
        </row>
        <row r="50">
          <cell r="F50">
            <v>42786</v>
          </cell>
        </row>
        <row r="51">
          <cell r="F51">
            <v>42786</v>
          </cell>
        </row>
        <row r="52">
          <cell r="F52">
            <v>42797</v>
          </cell>
        </row>
        <row r="53">
          <cell r="F53">
            <v>42797</v>
          </cell>
        </row>
        <row r="54">
          <cell r="F54">
            <v>42800</v>
          </cell>
        </row>
        <row r="55">
          <cell r="F55">
            <v>42797</v>
          </cell>
        </row>
        <row r="56">
          <cell r="F56">
            <v>42797</v>
          </cell>
        </row>
        <row r="57">
          <cell r="F57">
            <v>42797</v>
          </cell>
        </row>
        <row r="58">
          <cell r="F58">
            <v>42797</v>
          </cell>
        </row>
        <row r="59">
          <cell r="F59">
            <v>42797</v>
          </cell>
        </row>
        <row r="60">
          <cell r="F60">
            <v>42797</v>
          </cell>
        </row>
        <row r="61">
          <cell r="F61">
            <v>42797</v>
          </cell>
        </row>
        <row r="62">
          <cell r="F62">
            <v>42797</v>
          </cell>
        </row>
        <row r="63">
          <cell r="F63">
            <v>42833</v>
          </cell>
        </row>
        <row r="64">
          <cell r="F64">
            <v>42833</v>
          </cell>
        </row>
        <row r="65">
          <cell r="F65">
            <v>42833</v>
          </cell>
        </row>
        <row r="66">
          <cell r="F66">
            <v>42833</v>
          </cell>
        </row>
        <row r="67">
          <cell r="F67">
            <v>42833</v>
          </cell>
        </row>
        <row r="68">
          <cell r="F68">
            <v>42837</v>
          </cell>
        </row>
        <row r="69">
          <cell r="F69">
            <v>42849</v>
          </cell>
        </row>
        <row r="70">
          <cell r="F70">
            <v>42849</v>
          </cell>
        </row>
        <row r="71">
          <cell r="F71">
            <v>42849</v>
          </cell>
        </row>
        <row r="72">
          <cell r="F72">
            <v>42849</v>
          </cell>
        </row>
        <row r="73">
          <cell r="F73">
            <v>42849</v>
          </cell>
        </row>
        <row r="74">
          <cell r="F74">
            <v>42849</v>
          </cell>
        </row>
        <row r="75">
          <cell r="F75">
            <v>42849</v>
          </cell>
        </row>
        <row r="76">
          <cell r="F76">
            <v>42849</v>
          </cell>
        </row>
        <row r="77">
          <cell r="F77">
            <v>42849</v>
          </cell>
        </row>
        <row r="78">
          <cell r="F78">
            <v>42849</v>
          </cell>
        </row>
        <row r="79">
          <cell r="F79">
            <v>42849</v>
          </cell>
        </row>
        <row r="80">
          <cell r="F80">
            <v>42849</v>
          </cell>
        </row>
        <row r="81">
          <cell r="F81">
            <v>42849</v>
          </cell>
        </row>
        <row r="82">
          <cell r="F82">
            <v>42849</v>
          </cell>
        </row>
        <row r="83">
          <cell r="F83">
            <v>42849</v>
          </cell>
        </row>
        <row r="84">
          <cell r="F84">
            <v>42849</v>
          </cell>
        </row>
        <row r="85">
          <cell r="F85">
            <v>42849</v>
          </cell>
        </row>
        <row r="86">
          <cell r="F86">
            <v>42849</v>
          </cell>
        </row>
        <row r="87">
          <cell r="F87">
            <v>42849</v>
          </cell>
        </row>
        <row r="88">
          <cell r="F88">
            <v>42849</v>
          </cell>
        </row>
        <row r="89">
          <cell r="F89">
            <v>42849</v>
          </cell>
        </row>
        <row r="90">
          <cell r="F90">
            <v>42849</v>
          </cell>
        </row>
        <row r="91">
          <cell r="F91">
            <v>42849</v>
          </cell>
        </row>
        <row r="92">
          <cell r="F92">
            <v>42849</v>
          </cell>
        </row>
        <row r="93">
          <cell r="F93">
            <v>42849</v>
          </cell>
        </row>
        <row r="94">
          <cell r="F94">
            <v>42849</v>
          </cell>
        </row>
        <row r="95">
          <cell r="F95">
            <v>42849</v>
          </cell>
        </row>
        <row r="96">
          <cell r="F96">
            <v>42849</v>
          </cell>
        </row>
        <row r="97">
          <cell r="F97">
            <v>42865</v>
          </cell>
        </row>
        <row r="98">
          <cell r="F98">
            <v>42865</v>
          </cell>
        </row>
        <row r="99">
          <cell r="F99">
            <v>42865</v>
          </cell>
        </row>
        <row r="100">
          <cell r="F100">
            <v>42866</v>
          </cell>
        </row>
        <row r="101">
          <cell r="F101">
            <v>42865</v>
          </cell>
        </row>
        <row r="102">
          <cell r="F102">
            <v>42865</v>
          </cell>
        </row>
        <row r="103">
          <cell r="F103">
            <v>42865</v>
          </cell>
        </row>
        <row r="104">
          <cell r="F104">
            <v>42865</v>
          </cell>
        </row>
        <row r="105">
          <cell r="F105">
            <v>42865</v>
          </cell>
        </row>
        <row r="106">
          <cell r="F106">
            <v>42866</v>
          </cell>
        </row>
        <row r="107">
          <cell r="F107">
            <v>42865</v>
          </cell>
        </row>
        <row r="108">
          <cell r="F108">
            <v>42865</v>
          </cell>
        </row>
        <row r="109">
          <cell r="F109">
            <v>42865</v>
          </cell>
        </row>
        <row r="110">
          <cell r="F110">
            <v>42866</v>
          </cell>
        </row>
        <row r="111">
          <cell r="F111">
            <v>42866</v>
          </cell>
        </row>
        <row r="112">
          <cell r="F112">
            <v>42866</v>
          </cell>
        </row>
        <row r="113">
          <cell r="F113">
            <v>42866</v>
          </cell>
        </row>
        <row r="114">
          <cell r="F114">
            <v>42860</v>
          </cell>
        </row>
        <row r="115">
          <cell r="F115">
            <v>42860</v>
          </cell>
        </row>
        <row r="116">
          <cell r="F116">
            <v>42867</v>
          </cell>
        </row>
        <row r="117">
          <cell r="F117">
            <v>42867</v>
          </cell>
        </row>
        <row r="118">
          <cell r="F118">
            <v>42867</v>
          </cell>
        </row>
        <row r="119">
          <cell r="F119">
            <v>42867</v>
          </cell>
        </row>
        <row r="120">
          <cell r="F120">
            <v>42867</v>
          </cell>
        </row>
        <row r="121">
          <cell r="F121">
            <v>42867</v>
          </cell>
        </row>
        <row r="122">
          <cell r="F122">
            <v>42867</v>
          </cell>
        </row>
        <row r="123">
          <cell r="F123">
            <v>42867</v>
          </cell>
        </row>
        <row r="124">
          <cell r="F124">
            <v>42867</v>
          </cell>
        </row>
        <row r="125">
          <cell r="F125">
            <v>42867</v>
          </cell>
        </row>
        <row r="126">
          <cell r="F126">
            <v>42867</v>
          </cell>
        </row>
        <row r="127">
          <cell r="F127">
            <v>42867</v>
          </cell>
        </row>
        <row r="128">
          <cell r="F128">
            <v>42867</v>
          </cell>
        </row>
        <row r="129">
          <cell r="F129">
            <v>42880</v>
          </cell>
        </row>
        <row r="130">
          <cell r="F130">
            <v>42880</v>
          </cell>
        </row>
        <row r="131">
          <cell r="F131">
            <v>42880</v>
          </cell>
        </row>
        <row r="132">
          <cell r="F132">
            <v>42880</v>
          </cell>
        </row>
        <row r="133">
          <cell r="F133">
            <v>42880</v>
          </cell>
        </row>
        <row r="134">
          <cell r="F134">
            <v>42880</v>
          </cell>
        </row>
        <row r="135">
          <cell r="F135">
            <v>42880</v>
          </cell>
        </row>
        <row r="136">
          <cell r="F136">
            <v>42880</v>
          </cell>
        </row>
        <row r="137">
          <cell r="F137">
            <v>42880</v>
          </cell>
        </row>
        <row r="138">
          <cell r="F138">
            <v>42880</v>
          </cell>
        </row>
        <row r="139">
          <cell r="F139">
            <v>42880</v>
          </cell>
        </row>
        <row r="140">
          <cell r="F140">
            <v>42880</v>
          </cell>
        </row>
        <row r="141">
          <cell r="F141">
            <v>42880</v>
          </cell>
        </row>
        <row r="142">
          <cell r="F142">
            <v>42880</v>
          </cell>
        </row>
        <row r="143">
          <cell r="F143">
            <v>42880</v>
          </cell>
        </row>
        <row r="144">
          <cell r="F144">
            <v>42880</v>
          </cell>
        </row>
        <row r="145">
          <cell r="F145">
            <v>42880</v>
          </cell>
        </row>
        <row r="146">
          <cell r="F146">
            <v>42880</v>
          </cell>
        </row>
        <row r="147">
          <cell r="F147">
            <v>42880</v>
          </cell>
        </row>
        <row r="148">
          <cell r="F148">
            <v>42881</v>
          </cell>
        </row>
        <row r="149">
          <cell r="F149">
            <v>42881</v>
          </cell>
        </row>
        <row r="150">
          <cell r="F150">
            <v>42886</v>
          </cell>
        </row>
        <row r="151">
          <cell r="F151">
            <v>42886</v>
          </cell>
        </row>
        <row r="152">
          <cell r="F152">
            <v>42886</v>
          </cell>
        </row>
        <row r="153">
          <cell r="F153">
            <v>42886</v>
          </cell>
        </row>
        <row r="154">
          <cell r="F154">
            <v>42886</v>
          </cell>
        </row>
        <row r="155">
          <cell r="F155">
            <v>42886</v>
          </cell>
        </row>
        <row r="156">
          <cell r="F156">
            <v>42886</v>
          </cell>
        </row>
        <row r="157">
          <cell r="F157">
            <v>42886</v>
          </cell>
        </row>
        <row r="158">
          <cell r="F158">
            <v>42886</v>
          </cell>
        </row>
        <row r="159">
          <cell r="F159">
            <v>42886</v>
          </cell>
        </row>
        <row r="160">
          <cell r="F160">
            <v>42886</v>
          </cell>
        </row>
        <row r="161">
          <cell r="F161">
            <v>42886</v>
          </cell>
        </row>
        <row r="162">
          <cell r="F162">
            <v>42886</v>
          </cell>
        </row>
        <row r="163">
          <cell r="F163">
            <v>42886</v>
          </cell>
        </row>
        <row r="164">
          <cell r="F164">
            <v>42886</v>
          </cell>
        </row>
        <row r="165">
          <cell r="F165">
            <v>42886</v>
          </cell>
        </row>
        <row r="166">
          <cell r="F166">
            <v>42886</v>
          </cell>
        </row>
        <row r="167">
          <cell r="F167">
            <v>42886</v>
          </cell>
        </row>
        <row r="168">
          <cell r="F168">
            <v>42886</v>
          </cell>
        </row>
        <row r="169">
          <cell r="F169">
            <v>42886</v>
          </cell>
        </row>
        <row r="170">
          <cell r="F170">
            <v>42886</v>
          </cell>
        </row>
        <row r="171">
          <cell r="F171">
            <v>42886</v>
          </cell>
        </row>
        <row r="172">
          <cell r="F172">
            <v>42886</v>
          </cell>
        </row>
        <row r="173">
          <cell r="F173">
            <v>42886</v>
          </cell>
        </row>
        <row r="174">
          <cell r="F174">
            <v>42886</v>
          </cell>
        </row>
        <row r="175">
          <cell r="F175">
            <v>42892</v>
          </cell>
        </row>
        <row r="176">
          <cell r="F176">
            <v>42892</v>
          </cell>
        </row>
        <row r="177">
          <cell r="F177">
            <v>42892</v>
          </cell>
        </row>
        <row r="178">
          <cell r="F178">
            <v>42892</v>
          </cell>
        </row>
        <row r="179">
          <cell r="F179">
            <v>42895</v>
          </cell>
        </row>
        <row r="180">
          <cell r="F180">
            <v>42895</v>
          </cell>
        </row>
        <row r="181">
          <cell r="F181">
            <v>42895</v>
          </cell>
        </row>
        <row r="182">
          <cell r="F182">
            <v>42895</v>
          </cell>
        </row>
        <row r="183">
          <cell r="F183">
            <v>42895</v>
          </cell>
        </row>
        <row r="184">
          <cell r="F184">
            <v>42895</v>
          </cell>
        </row>
        <row r="185">
          <cell r="F185">
            <v>42895</v>
          </cell>
        </row>
        <row r="186">
          <cell r="F186">
            <v>42895</v>
          </cell>
        </row>
        <row r="187">
          <cell r="F187">
            <v>42895</v>
          </cell>
        </row>
        <row r="188">
          <cell r="F188">
            <v>42895</v>
          </cell>
        </row>
        <row r="189">
          <cell r="F189">
            <v>42895</v>
          </cell>
        </row>
        <row r="190">
          <cell r="F190">
            <v>42895</v>
          </cell>
        </row>
        <row r="191">
          <cell r="F191">
            <v>42895</v>
          </cell>
        </row>
        <row r="192">
          <cell r="F192">
            <v>42895</v>
          </cell>
        </row>
        <row r="193">
          <cell r="F193">
            <v>42895</v>
          </cell>
        </row>
        <row r="194">
          <cell r="F194">
            <v>42895</v>
          </cell>
        </row>
        <row r="195">
          <cell r="F195">
            <v>42878</v>
          </cell>
        </row>
        <row r="196">
          <cell r="F196">
            <v>42879</v>
          </cell>
        </row>
        <row r="197">
          <cell r="F197">
            <v>42880</v>
          </cell>
        </row>
        <row r="198">
          <cell r="F198">
            <v>42881</v>
          </cell>
        </row>
        <row r="199">
          <cell r="F199">
            <v>42882</v>
          </cell>
        </row>
        <row r="200">
          <cell r="F200">
            <v>42883</v>
          </cell>
        </row>
        <row r="201">
          <cell r="F201">
            <v>42884</v>
          </cell>
        </row>
        <row r="202">
          <cell r="F202">
            <v>42885</v>
          </cell>
        </row>
        <row r="203">
          <cell r="F203">
            <v>42886</v>
          </cell>
        </row>
        <row r="204">
          <cell r="F204">
            <v>42887</v>
          </cell>
        </row>
        <row r="205">
          <cell r="F205">
            <v>42888</v>
          </cell>
        </row>
        <row r="206">
          <cell r="F206">
            <v>42889</v>
          </cell>
        </row>
        <row r="207">
          <cell r="F207">
            <v>42890</v>
          </cell>
        </row>
        <row r="208">
          <cell r="F208">
            <v>42891</v>
          </cell>
        </row>
        <row r="209">
          <cell r="F209">
            <v>42892</v>
          </cell>
        </row>
        <row r="210">
          <cell r="F210">
            <v>42893</v>
          </cell>
        </row>
        <row r="211">
          <cell r="F211">
            <v>42894</v>
          </cell>
        </row>
        <row r="212">
          <cell r="F212">
            <v>42895</v>
          </cell>
        </row>
        <row r="213">
          <cell r="F213">
            <v>42895</v>
          </cell>
        </row>
        <row r="214">
          <cell r="F214">
            <v>42895</v>
          </cell>
        </row>
        <row r="215">
          <cell r="F215">
            <v>42895</v>
          </cell>
        </row>
        <row r="216">
          <cell r="F216">
            <v>42895</v>
          </cell>
        </row>
        <row r="217">
          <cell r="F217">
            <v>42895</v>
          </cell>
        </row>
        <row r="218">
          <cell r="F218">
            <v>42895</v>
          </cell>
        </row>
        <row r="219">
          <cell r="F219">
            <v>42895</v>
          </cell>
        </row>
        <row r="220">
          <cell r="F220">
            <v>42896</v>
          </cell>
        </row>
        <row r="221">
          <cell r="F221">
            <v>42897</v>
          </cell>
        </row>
        <row r="222">
          <cell r="F222">
            <v>42898</v>
          </cell>
        </row>
        <row r="223">
          <cell r="F223">
            <v>42899</v>
          </cell>
        </row>
        <row r="224">
          <cell r="F224">
            <v>42909</v>
          </cell>
        </row>
        <row r="225">
          <cell r="F225">
            <v>42910</v>
          </cell>
        </row>
        <row r="226">
          <cell r="F226">
            <v>42910</v>
          </cell>
        </row>
        <row r="227">
          <cell r="F227">
            <v>42910</v>
          </cell>
        </row>
        <row r="228">
          <cell r="F228">
            <v>42910</v>
          </cell>
        </row>
        <row r="229">
          <cell r="F229">
            <v>42910</v>
          </cell>
        </row>
        <row r="230">
          <cell r="F230">
            <v>42910</v>
          </cell>
        </row>
        <row r="231">
          <cell r="F231">
            <v>42910</v>
          </cell>
        </row>
        <row r="232">
          <cell r="F232">
            <v>41779</v>
          </cell>
        </row>
        <row r="233">
          <cell r="F233">
            <v>41779</v>
          </cell>
        </row>
        <row r="234">
          <cell r="F234">
            <v>42923</v>
          </cell>
        </row>
        <row r="235">
          <cell r="F235">
            <v>42923</v>
          </cell>
        </row>
        <row r="236">
          <cell r="F236">
            <v>42923</v>
          </cell>
        </row>
        <row r="237">
          <cell r="F237">
            <v>42923</v>
          </cell>
        </row>
        <row r="238">
          <cell r="F238">
            <v>42923</v>
          </cell>
        </row>
        <row r="239">
          <cell r="F239">
            <v>41786</v>
          </cell>
        </row>
        <row r="240">
          <cell r="F240">
            <v>41789</v>
          </cell>
        </row>
        <row r="241">
          <cell r="F241">
            <v>41789</v>
          </cell>
        </row>
        <row r="242">
          <cell r="F242">
            <v>41789</v>
          </cell>
        </row>
        <row r="243">
          <cell r="F243">
            <v>41789</v>
          </cell>
        </row>
        <row r="244">
          <cell r="F244">
            <v>42904</v>
          </cell>
        </row>
        <row r="245">
          <cell r="F245">
            <v>42905</v>
          </cell>
        </row>
        <row r="246">
          <cell r="F246">
            <v>42906</v>
          </cell>
        </row>
        <row r="247">
          <cell r="F247">
            <v>42907</v>
          </cell>
        </row>
        <row r="248">
          <cell r="F248">
            <v>42908</v>
          </cell>
        </row>
        <row r="249">
          <cell r="F249">
            <v>42909</v>
          </cell>
        </row>
        <row r="250">
          <cell r="F250">
            <v>42910</v>
          </cell>
        </row>
        <row r="251">
          <cell r="F251">
            <v>42911</v>
          </cell>
        </row>
        <row r="252">
          <cell r="F252">
            <v>42912</v>
          </cell>
        </row>
        <row r="253">
          <cell r="F253">
            <v>42913</v>
          </cell>
        </row>
        <row r="254">
          <cell r="F254">
            <v>42914</v>
          </cell>
        </row>
        <row r="255">
          <cell r="F255">
            <v>42915</v>
          </cell>
        </row>
        <row r="256">
          <cell r="F256">
            <v>42916</v>
          </cell>
        </row>
        <row r="257">
          <cell r="F257">
            <v>41796</v>
          </cell>
        </row>
        <row r="258">
          <cell r="F258">
            <v>41801</v>
          </cell>
        </row>
        <row r="259">
          <cell r="F259">
            <v>42958</v>
          </cell>
        </row>
        <row r="260">
          <cell r="F260">
            <v>42959</v>
          </cell>
        </row>
        <row r="261">
          <cell r="F261">
            <v>42960</v>
          </cell>
        </row>
        <row r="262">
          <cell r="F262">
            <v>42961</v>
          </cell>
        </row>
        <row r="263">
          <cell r="F263">
            <v>42962</v>
          </cell>
        </row>
        <row r="264">
          <cell r="F264">
            <v>42963</v>
          </cell>
        </row>
        <row r="265">
          <cell r="F265">
            <v>42964</v>
          </cell>
        </row>
        <row r="266">
          <cell r="F266">
            <v>42965</v>
          </cell>
        </row>
        <row r="267">
          <cell r="F267">
            <v>42966</v>
          </cell>
        </row>
        <row r="268">
          <cell r="F268">
            <v>42967</v>
          </cell>
        </row>
        <row r="269">
          <cell r="F269">
            <v>42967</v>
          </cell>
        </row>
        <row r="270">
          <cell r="F270">
            <v>42967</v>
          </cell>
        </row>
        <row r="271">
          <cell r="F271">
            <v>42967</v>
          </cell>
        </row>
        <row r="272">
          <cell r="F272">
            <v>42967</v>
          </cell>
        </row>
        <row r="273">
          <cell r="F273">
            <v>42967</v>
          </cell>
        </row>
        <row r="274">
          <cell r="F274">
            <v>42967</v>
          </cell>
        </row>
        <row r="275">
          <cell r="F275">
            <v>42967</v>
          </cell>
        </row>
        <row r="276">
          <cell r="F276">
            <v>42967</v>
          </cell>
        </row>
        <row r="277">
          <cell r="F277">
            <v>42967</v>
          </cell>
        </row>
        <row r="278">
          <cell r="F278">
            <v>42967</v>
          </cell>
        </row>
        <row r="279">
          <cell r="F279">
            <v>42967</v>
          </cell>
        </row>
        <row r="280">
          <cell r="F280">
            <v>42967</v>
          </cell>
        </row>
        <row r="281">
          <cell r="F281">
            <v>42967</v>
          </cell>
        </row>
        <row r="282">
          <cell r="F282">
            <v>42967</v>
          </cell>
        </row>
        <row r="283">
          <cell r="F283">
            <v>42967</v>
          </cell>
        </row>
        <row r="284">
          <cell r="F284">
            <v>42967</v>
          </cell>
        </row>
        <row r="285">
          <cell r="F285">
            <v>42967</v>
          </cell>
        </row>
        <row r="286">
          <cell r="F286">
            <v>42967</v>
          </cell>
        </row>
        <row r="287">
          <cell r="F287">
            <v>42967</v>
          </cell>
        </row>
        <row r="288">
          <cell r="F288">
            <v>42967</v>
          </cell>
        </row>
        <row r="289">
          <cell r="F289">
            <v>42967</v>
          </cell>
        </row>
        <row r="290">
          <cell r="F290">
            <v>42967</v>
          </cell>
        </row>
        <row r="291">
          <cell r="F291">
            <v>42967</v>
          </cell>
        </row>
        <row r="292">
          <cell r="F292">
            <v>42967</v>
          </cell>
        </row>
        <row r="293">
          <cell r="F293">
            <v>42967</v>
          </cell>
        </row>
        <row r="294">
          <cell r="F294">
            <v>42967</v>
          </cell>
        </row>
        <row r="295">
          <cell r="F295">
            <v>43040</v>
          </cell>
        </row>
        <row r="296">
          <cell r="F296">
            <v>43040</v>
          </cell>
        </row>
        <row r="297">
          <cell r="F297">
            <v>43040</v>
          </cell>
        </row>
        <row r="298">
          <cell r="F298">
            <v>43040</v>
          </cell>
        </row>
        <row r="299">
          <cell r="F299">
            <v>43040</v>
          </cell>
        </row>
        <row r="300">
          <cell r="F300">
            <v>43040</v>
          </cell>
        </row>
        <row r="301">
          <cell r="F301">
            <v>43040</v>
          </cell>
        </row>
        <row r="302">
          <cell r="F302">
            <v>43040</v>
          </cell>
        </row>
        <row r="303">
          <cell r="F303">
            <v>43040</v>
          </cell>
        </row>
        <row r="304">
          <cell r="F304">
            <v>43040</v>
          </cell>
        </row>
        <row r="305">
          <cell r="F305">
            <v>43040</v>
          </cell>
        </row>
        <row r="306">
          <cell r="F306">
            <v>43040</v>
          </cell>
        </row>
        <row r="307">
          <cell r="F307">
            <v>43040</v>
          </cell>
        </row>
        <row r="308">
          <cell r="F308">
            <v>43040</v>
          </cell>
        </row>
        <row r="309">
          <cell r="F309">
            <v>43040</v>
          </cell>
        </row>
        <row r="310">
          <cell r="F310">
            <v>43040</v>
          </cell>
        </row>
        <row r="311">
          <cell r="F311">
            <v>43040</v>
          </cell>
        </row>
        <row r="312">
          <cell r="F312">
            <v>43040</v>
          </cell>
        </row>
        <row r="313">
          <cell r="F313">
            <v>43040</v>
          </cell>
        </row>
        <row r="314">
          <cell r="F314">
            <v>43040</v>
          </cell>
        </row>
        <row r="315">
          <cell r="F315">
            <v>43040</v>
          </cell>
        </row>
        <row r="316">
          <cell r="F316">
            <v>43102</v>
          </cell>
        </row>
        <row r="317">
          <cell r="F317">
            <v>43102</v>
          </cell>
        </row>
        <row r="318">
          <cell r="F318">
            <v>43102</v>
          </cell>
        </row>
        <row r="319">
          <cell r="F319">
            <v>43102</v>
          </cell>
        </row>
        <row r="320">
          <cell r="F320">
            <v>43104</v>
          </cell>
        </row>
        <row r="321">
          <cell r="F321">
            <v>43104</v>
          </cell>
        </row>
        <row r="322">
          <cell r="F322">
            <v>43045</v>
          </cell>
        </row>
        <row r="323">
          <cell r="F323">
            <v>43045</v>
          </cell>
        </row>
        <row r="324">
          <cell r="F324">
            <v>43045</v>
          </cell>
        </row>
        <row r="325">
          <cell r="F325">
            <v>43045</v>
          </cell>
        </row>
        <row r="326">
          <cell r="F326">
            <v>43075</v>
          </cell>
        </row>
        <row r="327">
          <cell r="F327">
            <v>43076</v>
          </cell>
        </row>
        <row r="328">
          <cell r="F328">
            <v>43077</v>
          </cell>
        </row>
        <row r="329">
          <cell r="F329">
            <v>43078</v>
          </cell>
        </row>
        <row r="330">
          <cell r="F330">
            <v>43082</v>
          </cell>
        </row>
        <row r="331">
          <cell r="F331">
            <v>43082</v>
          </cell>
        </row>
        <row r="332">
          <cell r="F332">
            <v>43082</v>
          </cell>
        </row>
        <row r="333">
          <cell r="F333">
            <v>43082</v>
          </cell>
        </row>
        <row r="334">
          <cell r="F334">
            <v>43082</v>
          </cell>
        </row>
        <row r="335">
          <cell r="F335">
            <v>43082</v>
          </cell>
        </row>
        <row r="336">
          <cell r="F336">
            <v>43087</v>
          </cell>
        </row>
        <row r="337">
          <cell r="F337">
            <v>43089</v>
          </cell>
        </row>
        <row r="338">
          <cell r="F338">
            <v>43089</v>
          </cell>
        </row>
        <row r="339">
          <cell r="F339">
            <v>43089</v>
          </cell>
        </row>
        <row r="340">
          <cell r="F340">
            <v>43090</v>
          </cell>
        </row>
        <row r="341">
          <cell r="F341">
            <v>43096</v>
          </cell>
        </row>
        <row r="342">
          <cell r="F342">
            <v>43096</v>
          </cell>
        </row>
        <row r="343">
          <cell r="F343">
            <v>43096</v>
          </cell>
        </row>
        <row r="344">
          <cell r="F344">
            <v>43096</v>
          </cell>
        </row>
        <row r="345">
          <cell r="F345">
            <v>43096</v>
          </cell>
        </row>
        <row r="346">
          <cell r="F346">
            <v>43097</v>
          </cell>
        </row>
        <row r="347">
          <cell r="F347">
            <v>43102</v>
          </cell>
        </row>
        <row r="348">
          <cell r="F348">
            <v>43102</v>
          </cell>
        </row>
        <row r="349">
          <cell r="F349">
            <v>43102</v>
          </cell>
        </row>
        <row r="350">
          <cell r="F350">
            <v>43102</v>
          </cell>
        </row>
        <row r="351">
          <cell r="F351">
            <v>43103</v>
          </cell>
        </row>
        <row r="352">
          <cell r="F352">
            <v>43103</v>
          </cell>
        </row>
        <row r="353">
          <cell r="F353">
            <v>43103</v>
          </cell>
        </row>
        <row r="354">
          <cell r="F354">
            <v>43104</v>
          </cell>
        </row>
        <row r="355">
          <cell r="F355">
            <v>43104</v>
          </cell>
        </row>
        <row r="356">
          <cell r="F356">
            <v>43104</v>
          </cell>
        </row>
        <row r="357">
          <cell r="F357">
            <v>43104</v>
          </cell>
        </row>
        <row r="358">
          <cell r="F358">
            <v>43105</v>
          </cell>
        </row>
        <row r="359">
          <cell r="F359">
            <v>43108</v>
          </cell>
        </row>
        <row r="360">
          <cell r="F360">
            <v>43108</v>
          </cell>
        </row>
        <row r="361">
          <cell r="F361">
            <v>43109</v>
          </cell>
        </row>
        <row r="362">
          <cell r="F362">
            <v>43109</v>
          </cell>
        </row>
        <row r="363">
          <cell r="F363">
            <v>43109</v>
          </cell>
        </row>
        <row r="364">
          <cell r="F364">
            <v>43109</v>
          </cell>
        </row>
        <row r="365">
          <cell r="F365">
            <v>43109</v>
          </cell>
        </row>
        <row r="366">
          <cell r="F366">
            <v>43110</v>
          </cell>
        </row>
        <row r="367">
          <cell r="F367">
            <v>43110</v>
          </cell>
        </row>
        <row r="368">
          <cell r="F368">
            <v>43110</v>
          </cell>
        </row>
        <row r="369">
          <cell r="F369">
            <v>43110</v>
          </cell>
        </row>
        <row r="370">
          <cell r="F370">
            <v>43110</v>
          </cell>
        </row>
        <row r="371">
          <cell r="F371">
            <v>43110</v>
          </cell>
        </row>
        <row r="372">
          <cell r="F372">
            <v>43110</v>
          </cell>
        </row>
        <row r="373">
          <cell r="F373">
            <v>43110</v>
          </cell>
        </row>
        <row r="374">
          <cell r="F374">
            <v>43110</v>
          </cell>
        </row>
        <row r="375">
          <cell r="F375">
            <v>43110</v>
          </cell>
        </row>
        <row r="376">
          <cell r="F376">
            <v>43110</v>
          </cell>
        </row>
        <row r="377">
          <cell r="F377">
            <v>43110</v>
          </cell>
        </row>
        <row r="378">
          <cell r="F378">
            <v>43112</v>
          </cell>
        </row>
        <row r="379">
          <cell r="F379">
            <v>43112</v>
          </cell>
        </row>
        <row r="380">
          <cell r="F380">
            <v>43111</v>
          </cell>
        </row>
        <row r="381">
          <cell r="F381">
            <v>43111</v>
          </cell>
        </row>
        <row r="382">
          <cell r="F382">
            <v>43111</v>
          </cell>
        </row>
        <row r="383">
          <cell r="F383">
            <v>43111</v>
          </cell>
        </row>
        <row r="384">
          <cell r="F384">
            <v>43111</v>
          </cell>
        </row>
        <row r="385">
          <cell r="F385">
            <v>43111</v>
          </cell>
        </row>
        <row r="386">
          <cell r="F386">
            <v>43111</v>
          </cell>
        </row>
        <row r="387">
          <cell r="F387">
            <v>43111</v>
          </cell>
        </row>
        <row r="388">
          <cell r="F388">
            <v>43112</v>
          </cell>
        </row>
        <row r="389">
          <cell r="F389">
            <v>43112</v>
          </cell>
        </row>
        <row r="390">
          <cell r="F390">
            <v>43110</v>
          </cell>
        </row>
        <row r="391">
          <cell r="F391">
            <v>43110</v>
          </cell>
        </row>
        <row r="392">
          <cell r="F392">
            <v>43110</v>
          </cell>
        </row>
        <row r="393">
          <cell r="F393">
            <v>43110</v>
          </cell>
        </row>
        <row r="394">
          <cell r="F394">
            <v>43110</v>
          </cell>
        </row>
        <row r="395">
          <cell r="F395">
            <v>43110</v>
          </cell>
        </row>
        <row r="396">
          <cell r="F396">
            <v>43110</v>
          </cell>
        </row>
        <row r="397">
          <cell r="F397">
            <v>43110</v>
          </cell>
        </row>
        <row r="398">
          <cell r="F398">
            <v>43111</v>
          </cell>
        </row>
        <row r="399">
          <cell r="F399">
            <v>43112</v>
          </cell>
        </row>
        <row r="400">
          <cell r="F400">
            <v>43113</v>
          </cell>
        </row>
        <row r="401">
          <cell r="F401">
            <v>43114</v>
          </cell>
        </row>
        <row r="402">
          <cell r="F402">
            <v>43115</v>
          </cell>
        </row>
        <row r="403">
          <cell r="F403">
            <v>43116</v>
          </cell>
        </row>
        <row r="404">
          <cell r="F404">
            <v>43110</v>
          </cell>
        </row>
        <row r="405">
          <cell r="F405">
            <v>43110</v>
          </cell>
        </row>
        <row r="406">
          <cell r="F406">
            <v>43110</v>
          </cell>
        </row>
        <row r="407">
          <cell r="F407">
            <v>43116</v>
          </cell>
        </row>
        <row r="408">
          <cell r="F408">
            <v>43116</v>
          </cell>
        </row>
        <row r="409">
          <cell r="F409">
            <v>43117</v>
          </cell>
        </row>
        <row r="410">
          <cell r="F410">
            <v>43117</v>
          </cell>
        </row>
        <row r="411">
          <cell r="F411">
            <v>43117</v>
          </cell>
        </row>
        <row r="412">
          <cell r="F412">
            <v>43117</v>
          </cell>
        </row>
        <row r="413">
          <cell r="F413">
            <v>43118</v>
          </cell>
        </row>
        <row r="414">
          <cell r="F414">
            <v>43118</v>
          </cell>
        </row>
        <row r="415">
          <cell r="F415">
            <v>43118</v>
          </cell>
        </row>
        <row r="416">
          <cell r="F416">
            <v>43118</v>
          </cell>
        </row>
        <row r="417">
          <cell r="F417">
            <v>43126</v>
          </cell>
        </row>
        <row r="418">
          <cell r="F418">
            <v>43123</v>
          </cell>
        </row>
        <row r="419">
          <cell r="F419">
            <v>43123</v>
          </cell>
        </row>
        <row r="420">
          <cell r="F420">
            <v>43122</v>
          </cell>
        </row>
        <row r="421">
          <cell r="F421">
            <v>43122</v>
          </cell>
        </row>
        <row r="422">
          <cell r="F422">
            <v>43122</v>
          </cell>
        </row>
        <row r="423">
          <cell r="F423">
            <v>43126</v>
          </cell>
        </row>
        <row r="424">
          <cell r="F424">
            <v>43126</v>
          </cell>
        </row>
        <row r="425">
          <cell r="F425">
            <v>43126</v>
          </cell>
        </row>
        <row r="426">
          <cell r="F426">
            <v>43126</v>
          </cell>
        </row>
        <row r="427">
          <cell r="F427">
            <v>43126</v>
          </cell>
        </row>
        <row r="428">
          <cell r="F428">
            <v>43123</v>
          </cell>
        </row>
        <row r="429">
          <cell r="F429">
            <v>43123</v>
          </cell>
        </row>
        <row r="430">
          <cell r="F430">
            <v>43126</v>
          </cell>
        </row>
        <row r="431">
          <cell r="F431">
            <v>43124</v>
          </cell>
        </row>
        <row r="432">
          <cell r="F432">
            <v>43124</v>
          </cell>
        </row>
        <row r="433">
          <cell r="F433">
            <v>43124</v>
          </cell>
        </row>
        <row r="434">
          <cell r="F434">
            <v>43124</v>
          </cell>
        </row>
        <row r="435">
          <cell r="F435">
            <v>43124</v>
          </cell>
        </row>
        <row r="436">
          <cell r="F436">
            <v>43125</v>
          </cell>
        </row>
        <row r="437">
          <cell r="F437">
            <v>43125</v>
          </cell>
        </row>
        <row r="438">
          <cell r="F438">
            <v>43125</v>
          </cell>
        </row>
        <row r="439">
          <cell r="F439">
            <v>43125</v>
          </cell>
        </row>
        <row r="440">
          <cell r="F440">
            <v>43125</v>
          </cell>
        </row>
        <row r="441">
          <cell r="F441">
            <v>43125</v>
          </cell>
        </row>
        <row r="442">
          <cell r="F442">
            <v>43125</v>
          </cell>
        </row>
        <row r="443">
          <cell r="F443">
            <v>43126</v>
          </cell>
        </row>
        <row r="444">
          <cell r="F444">
            <v>43126</v>
          </cell>
        </row>
        <row r="445">
          <cell r="F445">
            <v>43126</v>
          </cell>
        </row>
        <row r="446">
          <cell r="F446">
            <v>43126</v>
          </cell>
        </row>
        <row r="447">
          <cell r="F447">
            <v>43126</v>
          </cell>
        </row>
        <row r="448">
          <cell r="F448">
            <v>43126</v>
          </cell>
        </row>
        <row r="449">
          <cell r="F449">
            <v>43126</v>
          </cell>
        </row>
        <row r="450">
          <cell r="F450">
            <v>43129</v>
          </cell>
        </row>
        <row r="451">
          <cell r="F451">
            <v>43129</v>
          </cell>
        </row>
        <row r="452">
          <cell r="F452">
            <v>43129</v>
          </cell>
        </row>
        <row r="453">
          <cell r="F453">
            <v>43110</v>
          </cell>
        </row>
        <row r="454">
          <cell r="F454">
            <v>43110</v>
          </cell>
        </row>
        <row r="455">
          <cell r="F455">
            <v>43110</v>
          </cell>
        </row>
        <row r="456">
          <cell r="F456">
            <v>43126</v>
          </cell>
        </row>
        <row r="457">
          <cell r="F457">
            <v>43126</v>
          </cell>
        </row>
        <row r="458">
          <cell r="F458">
            <v>43131</v>
          </cell>
        </row>
        <row r="459">
          <cell r="F459">
            <v>43131</v>
          </cell>
        </row>
        <row r="460">
          <cell r="F460">
            <v>43131</v>
          </cell>
        </row>
        <row r="461">
          <cell r="F461">
            <v>43139</v>
          </cell>
        </row>
        <row r="462">
          <cell r="F462">
            <v>43137</v>
          </cell>
        </row>
        <row r="463">
          <cell r="F463">
            <v>43139</v>
          </cell>
        </row>
        <row r="464">
          <cell r="F464">
            <v>43140</v>
          </cell>
        </row>
        <row r="465">
          <cell r="F465">
            <v>43140</v>
          </cell>
        </row>
        <row r="466">
          <cell r="F466">
            <v>43140</v>
          </cell>
        </row>
        <row r="467">
          <cell r="F467">
            <v>43140</v>
          </cell>
        </row>
        <row r="468">
          <cell r="F468">
            <v>43140</v>
          </cell>
        </row>
        <row r="469">
          <cell r="F469">
            <v>43140</v>
          </cell>
        </row>
        <row r="470">
          <cell r="F470">
            <v>43140</v>
          </cell>
        </row>
        <row r="471">
          <cell r="F471">
            <v>43140</v>
          </cell>
        </row>
        <row r="472">
          <cell r="F472">
            <v>43140</v>
          </cell>
        </row>
        <row r="473">
          <cell r="F473">
            <v>43140</v>
          </cell>
        </row>
        <row r="474">
          <cell r="F474">
            <v>43140</v>
          </cell>
        </row>
        <row r="475">
          <cell r="F475">
            <v>43140</v>
          </cell>
        </row>
        <row r="476">
          <cell r="F476">
            <v>43140</v>
          </cell>
        </row>
        <row r="477">
          <cell r="F477">
            <v>43140</v>
          </cell>
        </row>
        <row r="478">
          <cell r="F478">
            <v>43140</v>
          </cell>
        </row>
        <row r="479">
          <cell r="F479">
            <v>43140</v>
          </cell>
        </row>
        <row r="480">
          <cell r="F480">
            <v>43140</v>
          </cell>
        </row>
        <row r="481">
          <cell r="F481">
            <v>43140</v>
          </cell>
        </row>
        <row r="482">
          <cell r="F482">
            <v>43140</v>
          </cell>
        </row>
        <row r="483">
          <cell r="F483">
            <v>43140</v>
          </cell>
        </row>
        <row r="484">
          <cell r="F484">
            <v>43140</v>
          </cell>
        </row>
        <row r="485">
          <cell r="F485">
            <v>43140</v>
          </cell>
        </row>
        <row r="486">
          <cell r="F486">
            <v>43140</v>
          </cell>
        </row>
        <row r="487">
          <cell r="F487">
            <v>43140</v>
          </cell>
        </row>
        <row r="488">
          <cell r="F488">
            <v>43140</v>
          </cell>
        </row>
        <row r="489">
          <cell r="F489">
            <v>43140</v>
          </cell>
        </row>
        <row r="490">
          <cell r="F490">
            <v>43140</v>
          </cell>
        </row>
        <row r="491">
          <cell r="F491">
            <v>43140</v>
          </cell>
        </row>
        <row r="492">
          <cell r="F492">
            <v>43140</v>
          </cell>
        </row>
        <row r="493">
          <cell r="F493">
            <v>43143</v>
          </cell>
        </row>
        <row r="494">
          <cell r="F494">
            <v>43143</v>
          </cell>
        </row>
        <row r="495">
          <cell r="F495">
            <v>43143</v>
          </cell>
        </row>
        <row r="496">
          <cell r="F496">
            <v>43143</v>
          </cell>
        </row>
        <row r="497">
          <cell r="F497">
            <v>43143</v>
          </cell>
        </row>
        <row r="498">
          <cell r="F498">
            <v>43143</v>
          </cell>
        </row>
        <row r="499">
          <cell r="F499">
            <v>43143</v>
          </cell>
        </row>
        <row r="500">
          <cell r="F500">
            <v>43143</v>
          </cell>
        </row>
        <row r="501">
          <cell r="F501">
            <v>43143</v>
          </cell>
        </row>
        <row r="502">
          <cell r="F502">
            <v>43144</v>
          </cell>
        </row>
        <row r="503">
          <cell r="F503">
            <v>43144</v>
          </cell>
        </row>
        <row r="504">
          <cell r="F504">
            <v>43145</v>
          </cell>
        </row>
        <row r="505">
          <cell r="F505">
            <v>43145</v>
          </cell>
        </row>
        <row r="506">
          <cell r="F506">
            <v>43145</v>
          </cell>
        </row>
        <row r="507">
          <cell r="F507">
            <v>43146</v>
          </cell>
        </row>
        <row r="508">
          <cell r="F508">
            <v>43146</v>
          </cell>
        </row>
        <row r="509">
          <cell r="F509">
            <v>43146</v>
          </cell>
        </row>
        <row r="510">
          <cell r="F510">
            <v>43146</v>
          </cell>
        </row>
        <row r="511">
          <cell r="F511">
            <v>43146</v>
          </cell>
        </row>
        <row r="512">
          <cell r="F512">
            <v>43146</v>
          </cell>
        </row>
        <row r="513">
          <cell r="F513">
            <v>43150</v>
          </cell>
        </row>
        <row r="514">
          <cell r="F514">
            <v>43143</v>
          </cell>
        </row>
        <row r="515">
          <cell r="F515">
            <v>43143</v>
          </cell>
        </row>
        <row r="516">
          <cell r="F516">
            <v>43145</v>
          </cell>
        </row>
        <row r="517">
          <cell r="F517">
            <v>43146</v>
          </cell>
        </row>
        <row r="518">
          <cell r="F518">
            <v>43146</v>
          </cell>
        </row>
        <row r="519">
          <cell r="F519">
            <v>43146</v>
          </cell>
        </row>
        <row r="520">
          <cell r="F520">
            <v>43146</v>
          </cell>
        </row>
        <row r="521">
          <cell r="F521">
            <v>43146</v>
          </cell>
        </row>
        <row r="522">
          <cell r="F522">
            <v>43164</v>
          </cell>
        </row>
        <row r="523">
          <cell r="F523">
            <v>43164</v>
          </cell>
        </row>
        <row r="524">
          <cell r="F524">
            <v>43165</v>
          </cell>
        </row>
        <row r="525">
          <cell r="F525">
            <v>43165</v>
          </cell>
        </row>
        <row r="526">
          <cell r="F526">
            <v>0</v>
          </cell>
        </row>
        <row r="527">
          <cell r="F527">
            <v>0</v>
          </cell>
        </row>
        <row r="528">
          <cell r="F528">
            <v>0</v>
          </cell>
        </row>
        <row r="529">
          <cell r="F529">
            <v>0</v>
          </cell>
        </row>
        <row r="530">
          <cell r="F530">
            <v>0</v>
          </cell>
        </row>
        <row r="531">
          <cell r="F531">
            <v>0</v>
          </cell>
        </row>
        <row r="532">
          <cell r="F532">
            <v>0</v>
          </cell>
        </row>
        <row r="533">
          <cell r="F533">
            <v>0</v>
          </cell>
        </row>
        <row r="534">
          <cell r="F534">
            <v>0</v>
          </cell>
        </row>
        <row r="535">
          <cell r="F535">
            <v>0</v>
          </cell>
        </row>
        <row r="536">
          <cell r="F536">
            <v>0</v>
          </cell>
        </row>
        <row r="537">
          <cell r="F537">
            <v>0</v>
          </cell>
        </row>
        <row r="538">
          <cell r="F538">
            <v>0</v>
          </cell>
        </row>
        <row r="539">
          <cell r="F539">
            <v>0</v>
          </cell>
        </row>
        <row r="540">
          <cell r="F540">
            <v>0</v>
          </cell>
        </row>
        <row r="541">
          <cell r="F541">
            <v>0</v>
          </cell>
        </row>
        <row r="542">
          <cell r="F542">
            <v>0</v>
          </cell>
        </row>
        <row r="543">
          <cell r="F543">
            <v>0</v>
          </cell>
        </row>
        <row r="544">
          <cell r="F544">
            <v>0</v>
          </cell>
        </row>
        <row r="545">
          <cell r="F545">
            <v>0</v>
          </cell>
        </row>
        <row r="546">
          <cell r="F546">
            <v>0</v>
          </cell>
        </row>
        <row r="547">
          <cell r="F547">
            <v>0</v>
          </cell>
        </row>
        <row r="548">
          <cell r="F548">
            <v>0</v>
          </cell>
        </row>
        <row r="549">
          <cell r="F549">
            <v>0</v>
          </cell>
        </row>
        <row r="550">
          <cell r="F550">
            <v>0</v>
          </cell>
        </row>
        <row r="551">
          <cell r="F551">
            <v>0</v>
          </cell>
        </row>
        <row r="552">
          <cell r="F552">
            <v>0</v>
          </cell>
        </row>
        <row r="553">
          <cell r="F553">
            <v>0</v>
          </cell>
        </row>
        <row r="554">
          <cell r="F554">
            <v>0</v>
          </cell>
        </row>
        <row r="555">
          <cell r="F555">
            <v>0</v>
          </cell>
        </row>
        <row r="556">
          <cell r="F556">
            <v>0</v>
          </cell>
        </row>
        <row r="557">
          <cell r="F557">
            <v>0</v>
          </cell>
        </row>
        <row r="558">
          <cell r="F558">
            <v>0</v>
          </cell>
        </row>
        <row r="559">
          <cell r="F559">
            <v>0</v>
          </cell>
        </row>
        <row r="560">
          <cell r="F560">
            <v>0</v>
          </cell>
        </row>
        <row r="561">
          <cell r="F561">
            <v>0</v>
          </cell>
        </row>
        <row r="562">
          <cell r="F562">
            <v>0</v>
          </cell>
        </row>
        <row r="563">
          <cell r="F563">
            <v>0</v>
          </cell>
        </row>
        <row r="564">
          <cell r="F564">
            <v>0</v>
          </cell>
        </row>
        <row r="565">
          <cell r="F565">
            <v>0</v>
          </cell>
        </row>
        <row r="566">
          <cell r="F566">
            <v>0</v>
          </cell>
        </row>
        <row r="567">
          <cell r="F567">
            <v>0</v>
          </cell>
        </row>
        <row r="568">
          <cell r="F568">
            <v>0</v>
          </cell>
        </row>
        <row r="569">
          <cell r="F569">
            <v>0</v>
          </cell>
        </row>
        <row r="570">
          <cell r="F570">
            <v>0</v>
          </cell>
        </row>
        <row r="571">
          <cell r="F571">
            <v>0</v>
          </cell>
        </row>
        <row r="572">
          <cell r="F572">
            <v>0</v>
          </cell>
        </row>
        <row r="573">
          <cell r="F573">
            <v>0</v>
          </cell>
        </row>
        <row r="574">
          <cell r="F574">
            <v>0</v>
          </cell>
        </row>
        <row r="575">
          <cell r="F575">
            <v>0</v>
          </cell>
        </row>
        <row r="576">
          <cell r="F576">
            <v>0</v>
          </cell>
        </row>
        <row r="577">
          <cell r="F577">
            <v>0</v>
          </cell>
        </row>
        <row r="578">
          <cell r="F578">
            <v>0</v>
          </cell>
        </row>
        <row r="579">
          <cell r="F579">
            <v>0</v>
          </cell>
        </row>
        <row r="580">
          <cell r="F580">
            <v>0</v>
          </cell>
        </row>
        <row r="581">
          <cell r="F581">
            <v>0</v>
          </cell>
        </row>
        <row r="582">
          <cell r="F582">
            <v>0</v>
          </cell>
        </row>
        <row r="583">
          <cell r="F583">
            <v>0</v>
          </cell>
        </row>
        <row r="584">
          <cell r="F584">
            <v>0</v>
          </cell>
        </row>
        <row r="585">
          <cell r="F585">
            <v>0</v>
          </cell>
        </row>
        <row r="586">
          <cell r="F586">
            <v>0</v>
          </cell>
        </row>
        <row r="587">
          <cell r="F587">
            <v>0</v>
          </cell>
        </row>
        <row r="588">
          <cell r="F588">
            <v>0</v>
          </cell>
        </row>
        <row r="589">
          <cell r="F589">
            <v>0</v>
          </cell>
        </row>
        <row r="590">
          <cell r="F590">
            <v>0</v>
          </cell>
        </row>
        <row r="591">
          <cell r="F591">
            <v>0</v>
          </cell>
        </row>
        <row r="592">
          <cell r="F592">
            <v>0</v>
          </cell>
        </row>
        <row r="593">
          <cell r="F593">
            <v>0</v>
          </cell>
        </row>
        <row r="594">
          <cell r="F594">
            <v>0</v>
          </cell>
        </row>
        <row r="595">
          <cell r="F595">
            <v>0</v>
          </cell>
        </row>
        <row r="596">
          <cell r="F596">
            <v>0</v>
          </cell>
        </row>
        <row r="597">
          <cell r="F597">
            <v>0</v>
          </cell>
        </row>
        <row r="598">
          <cell r="F598">
            <v>0</v>
          </cell>
        </row>
        <row r="599">
          <cell r="F599">
            <v>0</v>
          </cell>
        </row>
        <row r="600">
          <cell r="F600">
            <v>0</v>
          </cell>
        </row>
        <row r="601">
          <cell r="F601">
            <v>0</v>
          </cell>
        </row>
        <row r="602">
          <cell r="F602">
            <v>0</v>
          </cell>
        </row>
        <row r="603">
          <cell r="F603">
            <v>0</v>
          </cell>
        </row>
        <row r="604">
          <cell r="F604">
            <v>0</v>
          </cell>
        </row>
        <row r="605">
          <cell r="F605">
            <v>0</v>
          </cell>
        </row>
        <row r="606">
          <cell r="F606">
            <v>0</v>
          </cell>
        </row>
        <row r="607">
          <cell r="F607">
            <v>0</v>
          </cell>
        </row>
        <row r="608">
          <cell r="F608">
            <v>0</v>
          </cell>
        </row>
        <row r="609">
          <cell r="F609">
            <v>0</v>
          </cell>
        </row>
        <row r="610">
          <cell r="F610">
            <v>0</v>
          </cell>
        </row>
        <row r="611">
          <cell r="F611">
            <v>0</v>
          </cell>
        </row>
        <row r="612">
          <cell r="F612">
            <v>0</v>
          </cell>
        </row>
        <row r="613">
          <cell r="F613">
            <v>0</v>
          </cell>
        </row>
        <row r="614">
          <cell r="F614">
            <v>0</v>
          </cell>
        </row>
        <row r="615">
          <cell r="F615">
            <v>0</v>
          </cell>
        </row>
        <row r="616">
          <cell r="F616">
            <v>0</v>
          </cell>
        </row>
        <row r="617">
          <cell r="F617">
            <v>0</v>
          </cell>
        </row>
        <row r="618">
          <cell r="F618">
            <v>0</v>
          </cell>
        </row>
        <row r="619">
          <cell r="F619">
            <v>0</v>
          </cell>
        </row>
        <row r="620">
          <cell r="F620">
            <v>0</v>
          </cell>
        </row>
        <row r="621">
          <cell r="F621">
            <v>0</v>
          </cell>
        </row>
        <row r="622">
          <cell r="F622">
            <v>0</v>
          </cell>
        </row>
        <row r="623">
          <cell r="F623">
            <v>0</v>
          </cell>
        </row>
        <row r="624">
          <cell r="F624">
            <v>0</v>
          </cell>
        </row>
        <row r="625">
          <cell r="F625">
            <v>0</v>
          </cell>
        </row>
        <row r="626">
          <cell r="F626">
            <v>0</v>
          </cell>
        </row>
        <row r="627">
          <cell r="F627">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7">
          <cell r="B7" t="str">
            <v>ABCTRANS</v>
          </cell>
        </row>
      </sheetData>
      <sheetData sheetId="22"/>
      <sheetData sheetId="23"/>
      <sheetData sheetId="24"/>
      <sheetData sheetId="25"/>
      <sheetData sheetId="26"/>
      <sheetData sheetId="27"/>
      <sheetData sheetId="28"/>
      <sheetData sheetId="29"/>
      <sheetData sheetId="30"/>
      <sheetData sheetId="31">
        <row r="1">
          <cell r="A1" t="str">
            <v>NB</v>
          </cell>
          <cell r="B1">
            <v>42370</v>
          </cell>
          <cell r="C1" t="str">
            <v>BOUGHT</v>
          </cell>
        </row>
        <row r="2">
          <cell r="A2" t="str">
            <v>Nestle</v>
          </cell>
          <cell r="B2">
            <v>42371</v>
          </cell>
          <cell r="C2" t="str">
            <v>SOLD</v>
          </cell>
        </row>
        <row r="3">
          <cell r="A3" t="str">
            <v>Guinness</v>
          </cell>
          <cell r="B3">
            <v>42372</v>
          </cell>
          <cell r="C3" t="str">
            <v>BALANCE BFWD</v>
          </cell>
        </row>
        <row r="4">
          <cell r="A4" t="str">
            <v>Skyebank</v>
          </cell>
          <cell r="B4">
            <v>42373</v>
          </cell>
          <cell r="C4" t="str">
            <v>TRANSFER_IN</v>
          </cell>
        </row>
        <row r="5">
          <cell r="A5" t="str">
            <v>STANBIC</v>
          </cell>
          <cell r="B5">
            <v>42374</v>
          </cell>
          <cell r="C5" t="str">
            <v>TRANSFER_OUT</v>
          </cell>
        </row>
        <row r="6">
          <cell r="A6" t="str">
            <v>Japauloil</v>
          </cell>
          <cell r="B6">
            <v>42375</v>
          </cell>
        </row>
        <row r="7">
          <cell r="A7" t="str">
            <v>guaranty</v>
          </cell>
          <cell r="B7">
            <v>42376</v>
          </cell>
        </row>
        <row r="8">
          <cell r="A8" t="str">
            <v>FBNH</v>
          </cell>
          <cell r="B8">
            <v>42377</v>
          </cell>
        </row>
        <row r="9">
          <cell r="A9" t="str">
            <v>Diamondbnk</v>
          </cell>
          <cell r="B9">
            <v>42378</v>
          </cell>
        </row>
        <row r="10">
          <cell r="A10" t="str">
            <v>Oando</v>
          </cell>
          <cell r="B10">
            <v>42379</v>
          </cell>
        </row>
        <row r="11">
          <cell r="A11" t="str">
            <v>ETI</v>
          </cell>
          <cell r="B11">
            <v>42380</v>
          </cell>
        </row>
        <row r="12">
          <cell r="A12" t="str">
            <v>Okomuoil</v>
          </cell>
          <cell r="B12">
            <v>42381</v>
          </cell>
        </row>
        <row r="13">
          <cell r="A13" t="str">
            <v>UBA</v>
          </cell>
          <cell r="B13">
            <v>42382</v>
          </cell>
        </row>
        <row r="14">
          <cell r="A14" t="str">
            <v>Unitybnk</v>
          </cell>
          <cell r="B14">
            <v>42383</v>
          </cell>
        </row>
        <row r="15">
          <cell r="A15" t="str">
            <v>NEM</v>
          </cell>
          <cell r="B15">
            <v>42384</v>
          </cell>
        </row>
        <row r="16">
          <cell r="A16" t="str">
            <v>CCNN</v>
          </cell>
          <cell r="B16">
            <v>42385</v>
          </cell>
        </row>
        <row r="17">
          <cell r="A17" t="str">
            <v>Dangcem</v>
          </cell>
          <cell r="B17">
            <v>42386</v>
          </cell>
        </row>
        <row r="18">
          <cell r="A18" t="str">
            <v>Transcorp</v>
          </cell>
          <cell r="B18">
            <v>42387</v>
          </cell>
        </row>
        <row r="19">
          <cell r="A19" t="str">
            <v>FCMB</v>
          </cell>
          <cell r="B19">
            <v>42388</v>
          </cell>
        </row>
        <row r="20">
          <cell r="A20" t="str">
            <v>UCAP</v>
          </cell>
          <cell r="B20">
            <v>42389</v>
          </cell>
        </row>
        <row r="21">
          <cell r="A21" t="str">
            <v>ZENITHBANK</v>
          </cell>
          <cell r="B21">
            <v>42390</v>
          </cell>
        </row>
        <row r="22">
          <cell r="A22" t="str">
            <v>UAC-PROP</v>
          </cell>
          <cell r="B22">
            <v>42391</v>
          </cell>
        </row>
        <row r="23">
          <cell r="A23" t="str">
            <v>STERLNBNK</v>
          </cell>
          <cell r="B23">
            <v>42392</v>
          </cell>
        </row>
        <row r="24">
          <cell r="A24" t="str">
            <v>ACCESS</v>
          </cell>
          <cell r="B24">
            <v>42393</v>
          </cell>
        </row>
        <row r="25">
          <cell r="A25" t="str">
            <v>SEPLAT</v>
          </cell>
          <cell r="B25">
            <v>42394</v>
          </cell>
        </row>
        <row r="26">
          <cell r="A26" t="str">
            <v>FO</v>
          </cell>
          <cell r="B26">
            <v>42395</v>
          </cell>
        </row>
        <row r="27">
          <cell r="A27" t="str">
            <v>FLOURMILL</v>
          </cell>
          <cell r="B27">
            <v>42396</v>
          </cell>
        </row>
        <row r="28">
          <cell r="A28" t="str">
            <v>TOTAL</v>
          </cell>
          <cell r="B28">
            <v>42397</v>
          </cell>
        </row>
        <row r="29">
          <cell r="A29" t="str">
            <v>WAPCO</v>
          </cell>
          <cell r="B29">
            <v>42398</v>
          </cell>
        </row>
        <row r="30">
          <cell r="A30" t="str">
            <v>NB</v>
          </cell>
          <cell r="B30">
            <v>42399</v>
          </cell>
        </row>
        <row r="31">
          <cell r="A31" t="str">
            <v>SEPLAT</v>
          </cell>
          <cell r="B31">
            <v>42400</v>
          </cell>
        </row>
        <row r="32">
          <cell r="A32" t="str">
            <v>WEMABANK</v>
          </cell>
          <cell r="B32">
            <v>42401</v>
          </cell>
        </row>
        <row r="33">
          <cell r="A33" t="str">
            <v>CAP</v>
          </cell>
          <cell r="B33">
            <v>42402</v>
          </cell>
        </row>
        <row r="34">
          <cell r="A34" t="str">
            <v>7UP</v>
          </cell>
          <cell r="B34">
            <v>42403</v>
          </cell>
        </row>
        <row r="35">
          <cell r="A35" t="str">
            <v>AFRIPRUD</v>
          </cell>
          <cell r="B35">
            <v>42404</v>
          </cell>
        </row>
        <row r="36">
          <cell r="A36" t="str">
            <v>TRANSCOHOTEL</v>
          </cell>
          <cell r="B36">
            <v>42405</v>
          </cell>
        </row>
        <row r="37">
          <cell r="A37" t="str">
            <v>PZ</v>
          </cell>
          <cell r="B37">
            <v>42406</v>
          </cell>
        </row>
        <row r="38">
          <cell r="A38" t="str">
            <v>ABCTRANS</v>
          </cell>
          <cell r="B38">
            <v>42407</v>
          </cell>
        </row>
        <row r="39">
          <cell r="A39" t="str">
            <v>AIICO</v>
          </cell>
          <cell r="B39">
            <v>42408</v>
          </cell>
        </row>
        <row r="40">
          <cell r="A40" t="str">
            <v>FIDELITYBK</v>
          </cell>
          <cell r="B40">
            <v>42409</v>
          </cell>
        </row>
        <row r="41">
          <cell r="A41" t="str">
            <v>OANDO2</v>
          </cell>
          <cell r="B41">
            <v>42410</v>
          </cell>
        </row>
        <row r="42">
          <cell r="A42" t="str">
            <v>UACN</v>
          </cell>
          <cell r="B42">
            <v>42411</v>
          </cell>
        </row>
        <row r="43">
          <cell r="B43">
            <v>42412</v>
          </cell>
        </row>
        <row r="44">
          <cell r="B44">
            <v>42413</v>
          </cell>
        </row>
        <row r="45">
          <cell r="B45">
            <v>42414</v>
          </cell>
        </row>
        <row r="46">
          <cell r="B46">
            <v>42415</v>
          </cell>
        </row>
        <row r="47">
          <cell r="B47">
            <v>42416</v>
          </cell>
        </row>
        <row r="48">
          <cell r="B48">
            <v>42417</v>
          </cell>
        </row>
        <row r="49">
          <cell r="B49">
            <v>42418</v>
          </cell>
        </row>
        <row r="50">
          <cell r="B50">
            <v>42419</v>
          </cell>
        </row>
        <row r="51">
          <cell r="B51">
            <v>42420</v>
          </cell>
        </row>
        <row r="52">
          <cell r="B52">
            <v>42421</v>
          </cell>
        </row>
        <row r="53">
          <cell r="B53">
            <v>42422</v>
          </cell>
        </row>
        <row r="54">
          <cell r="B54">
            <v>42423</v>
          </cell>
        </row>
        <row r="55">
          <cell r="B55">
            <v>42424</v>
          </cell>
        </row>
        <row r="56">
          <cell r="B56">
            <v>42425</v>
          </cell>
        </row>
        <row r="57">
          <cell r="B57">
            <v>42426</v>
          </cell>
        </row>
        <row r="58">
          <cell r="B58">
            <v>42427</v>
          </cell>
        </row>
        <row r="59">
          <cell r="B59">
            <v>42428</v>
          </cell>
        </row>
        <row r="60">
          <cell r="B60">
            <v>42429</v>
          </cell>
        </row>
        <row r="61">
          <cell r="B61">
            <v>42430</v>
          </cell>
        </row>
        <row r="62">
          <cell r="B62">
            <v>42431</v>
          </cell>
        </row>
        <row r="63">
          <cell r="B63">
            <v>42432</v>
          </cell>
        </row>
        <row r="64">
          <cell r="B64">
            <v>42433</v>
          </cell>
        </row>
        <row r="65">
          <cell r="B65">
            <v>42434</v>
          </cell>
        </row>
        <row r="66">
          <cell r="B66">
            <v>42435</v>
          </cell>
        </row>
        <row r="67">
          <cell r="B67">
            <v>42436</v>
          </cell>
        </row>
        <row r="68">
          <cell r="B68">
            <v>42437</v>
          </cell>
        </row>
        <row r="69">
          <cell r="B69">
            <v>42438</v>
          </cell>
        </row>
        <row r="70">
          <cell r="B70">
            <v>42439</v>
          </cell>
        </row>
        <row r="71">
          <cell r="B71">
            <v>42440</v>
          </cell>
        </row>
        <row r="72">
          <cell r="B72">
            <v>42441</v>
          </cell>
        </row>
        <row r="73">
          <cell r="B73">
            <v>42442</v>
          </cell>
        </row>
        <row r="74">
          <cell r="B74">
            <v>42443</v>
          </cell>
        </row>
        <row r="75">
          <cell r="B75">
            <v>42444</v>
          </cell>
        </row>
        <row r="76">
          <cell r="B76">
            <v>42445</v>
          </cell>
        </row>
        <row r="77">
          <cell r="B77">
            <v>42446</v>
          </cell>
        </row>
        <row r="78">
          <cell r="B78">
            <v>42447</v>
          </cell>
        </row>
        <row r="79">
          <cell r="B79">
            <v>42448</v>
          </cell>
        </row>
        <row r="80">
          <cell r="B80">
            <v>42449</v>
          </cell>
        </row>
        <row r="81">
          <cell r="B81">
            <v>42450</v>
          </cell>
        </row>
        <row r="82">
          <cell r="B82">
            <v>42451</v>
          </cell>
        </row>
        <row r="83">
          <cell r="B83">
            <v>42452</v>
          </cell>
        </row>
        <row r="84">
          <cell r="B84">
            <v>42453</v>
          </cell>
        </row>
        <row r="85">
          <cell r="B85">
            <v>42454</v>
          </cell>
        </row>
        <row r="86">
          <cell r="B86">
            <v>42455</v>
          </cell>
        </row>
        <row r="87">
          <cell r="B87">
            <v>42456</v>
          </cell>
        </row>
        <row r="88">
          <cell r="B88">
            <v>42457</v>
          </cell>
        </row>
        <row r="89">
          <cell r="B89">
            <v>42458</v>
          </cell>
        </row>
        <row r="90">
          <cell r="B90">
            <v>42459</v>
          </cell>
        </row>
        <row r="91">
          <cell r="B91">
            <v>42460</v>
          </cell>
        </row>
        <row r="92">
          <cell r="B92">
            <v>42461</v>
          </cell>
        </row>
        <row r="93">
          <cell r="B93">
            <v>42462</v>
          </cell>
        </row>
        <row r="94">
          <cell r="B94">
            <v>42463</v>
          </cell>
        </row>
        <row r="95">
          <cell r="B95">
            <v>42464</v>
          </cell>
        </row>
        <row r="96">
          <cell r="B96">
            <v>42465</v>
          </cell>
        </row>
        <row r="97">
          <cell r="B97">
            <v>42466</v>
          </cell>
        </row>
        <row r="98">
          <cell r="B98">
            <v>42467</v>
          </cell>
        </row>
        <row r="99">
          <cell r="B99">
            <v>42468</v>
          </cell>
        </row>
        <row r="100">
          <cell r="B100">
            <v>42469</v>
          </cell>
        </row>
        <row r="101">
          <cell r="B101">
            <v>42470</v>
          </cell>
        </row>
        <row r="102">
          <cell r="B102">
            <v>42471</v>
          </cell>
        </row>
        <row r="103">
          <cell r="B103">
            <v>42472</v>
          </cell>
        </row>
        <row r="104">
          <cell r="B104">
            <v>42473</v>
          </cell>
        </row>
        <row r="105">
          <cell r="B105">
            <v>42474</v>
          </cell>
        </row>
        <row r="106">
          <cell r="B106">
            <v>42475</v>
          </cell>
        </row>
        <row r="107">
          <cell r="B107">
            <v>42476</v>
          </cell>
        </row>
        <row r="108">
          <cell r="B108">
            <v>42477</v>
          </cell>
        </row>
        <row r="109">
          <cell r="B109">
            <v>42478</v>
          </cell>
        </row>
        <row r="110">
          <cell r="B110">
            <v>42479</v>
          </cell>
        </row>
        <row r="111">
          <cell r="B111">
            <v>42480</v>
          </cell>
        </row>
        <row r="112">
          <cell r="B112">
            <v>42481</v>
          </cell>
        </row>
        <row r="113">
          <cell r="B113">
            <v>42482</v>
          </cell>
        </row>
        <row r="114">
          <cell r="B114">
            <v>42483</v>
          </cell>
        </row>
        <row r="115">
          <cell r="B115">
            <v>42484</v>
          </cell>
        </row>
        <row r="116">
          <cell r="B116">
            <v>42485</v>
          </cell>
        </row>
        <row r="117">
          <cell r="B117">
            <v>42486</v>
          </cell>
        </row>
        <row r="118">
          <cell r="B118">
            <v>42487</v>
          </cell>
        </row>
        <row r="119">
          <cell r="B119">
            <v>42488</v>
          </cell>
        </row>
        <row r="120">
          <cell r="B120">
            <v>42489</v>
          </cell>
        </row>
        <row r="121">
          <cell r="B121">
            <v>42490</v>
          </cell>
        </row>
        <row r="122">
          <cell r="B122">
            <v>42491</v>
          </cell>
        </row>
        <row r="123">
          <cell r="B123">
            <v>42492</v>
          </cell>
        </row>
        <row r="124">
          <cell r="B124">
            <v>42493</v>
          </cell>
        </row>
        <row r="125">
          <cell r="B125">
            <v>42494</v>
          </cell>
        </row>
        <row r="126">
          <cell r="B126">
            <v>42495</v>
          </cell>
        </row>
        <row r="127">
          <cell r="B127">
            <v>42496</v>
          </cell>
        </row>
        <row r="128">
          <cell r="B128">
            <v>42497</v>
          </cell>
        </row>
        <row r="129">
          <cell r="B129">
            <v>42498</v>
          </cell>
        </row>
        <row r="130">
          <cell r="B130">
            <v>42499</v>
          </cell>
        </row>
        <row r="131">
          <cell r="B131">
            <v>42500</v>
          </cell>
        </row>
        <row r="132">
          <cell r="B132">
            <v>42501</v>
          </cell>
        </row>
        <row r="133">
          <cell r="B133">
            <v>42502</v>
          </cell>
        </row>
        <row r="134">
          <cell r="B134">
            <v>42503</v>
          </cell>
        </row>
        <row r="135">
          <cell r="B135">
            <v>42504</v>
          </cell>
        </row>
        <row r="136">
          <cell r="B136">
            <v>42505</v>
          </cell>
        </row>
        <row r="137">
          <cell r="B137">
            <v>42506</v>
          </cell>
        </row>
        <row r="138">
          <cell r="B138">
            <v>42507</v>
          </cell>
        </row>
        <row r="139">
          <cell r="B139">
            <v>42508</v>
          </cell>
        </row>
        <row r="140">
          <cell r="B140">
            <v>42509</v>
          </cell>
        </row>
        <row r="141">
          <cell r="B141">
            <v>42510</v>
          </cell>
        </row>
        <row r="142">
          <cell r="B142">
            <v>42511</v>
          </cell>
        </row>
        <row r="143">
          <cell r="B143">
            <v>42512</v>
          </cell>
        </row>
        <row r="144">
          <cell r="B144">
            <v>42513</v>
          </cell>
        </row>
        <row r="145">
          <cell r="B145">
            <v>42514</v>
          </cell>
        </row>
        <row r="146">
          <cell r="B146">
            <v>42515</v>
          </cell>
        </row>
        <row r="147">
          <cell r="B147">
            <v>42516</v>
          </cell>
        </row>
        <row r="148">
          <cell r="B148">
            <v>42517</v>
          </cell>
        </row>
        <row r="149">
          <cell r="B149">
            <v>42518</v>
          </cell>
        </row>
        <row r="150">
          <cell r="B150">
            <v>42519</v>
          </cell>
        </row>
        <row r="151">
          <cell r="B151">
            <v>42520</v>
          </cell>
        </row>
        <row r="152">
          <cell r="B152">
            <v>42521</v>
          </cell>
        </row>
        <row r="153">
          <cell r="B153">
            <v>42522</v>
          </cell>
        </row>
        <row r="154">
          <cell r="B154">
            <v>42523</v>
          </cell>
        </row>
        <row r="155">
          <cell r="B155">
            <v>42524</v>
          </cell>
        </row>
        <row r="156">
          <cell r="B156">
            <v>42525</v>
          </cell>
        </row>
        <row r="157">
          <cell r="B157">
            <v>42526</v>
          </cell>
        </row>
        <row r="158">
          <cell r="B158">
            <v>42527</v>
          </cell>
        </row>
        <row r="159">
          <cell r="B159">
            <v>42528</v>
          </cell>
        </row>
        <row r="160">
          <cell r="B160">
            <v>42529</v>
          </cell>
        </row>
        <row r="161">
          <cell r="B161">
            <v>42530</v>
          </cell>
        </row>
        <row r="162">
          <cell r="B162">
            <v>42531</v>
          </cell>
        </row>
        <row r="163">
          <cell r="B163">
            <v>42532</v>
          </cell>
        </row>
        <row r="164">
          <cell r="B164">
            <v>42533</v>
          </cell>
        </row>
        <row r="165">
          <cell r="B165">
            <v>42534</v>
          </cell>
        </row>
        <row r="166">
          <cell r="B166">
            <v>42535</v>
          </cell>
        </row>
        <row r="167">
          <cell r="B167">
            <v>42536</v>
          </cell>
        </row>
        <row r="168">
          <cell r="B168">
            <v>42537</v>
          </cell>
        </row>
        <row r="169">
          <cell r="B169">
            <v>42538</v>
          </cell>
        </row>
        <row r="170">
          <cell r="B170">
            <v>42539</v>
          </cell>
        </row>
        <row r="171">
          <cell r="B171">
            <v>42540</v>
          </cell>
        </row>
        <row r="172">
          <cell r="B172">
            <v>42541</v>
          </cell>
        </row>
        <row r="173">
          <cell r="B173">
            <v>42542</v>
          </cell>
        </row>
        <row r="174">
          <cell r="B174">
            <v>42543</v>
          </cell>
        </row>
        <row r="175">
          <cell r="B175">
            <v>42544</v>
          </cell>
        </row>
        <row r="176">
          <cell r="B176">
            <v>42545</v>
          </cell>
        </row>
        <row r="177">
          <cell r="B177">
            <v>42546</v>
          </cell>
        </row>
        <row r="178">
          <cell r="B178">
            <v>42547</v>
          </cell>
        </row>
        <row r="179">
          <cell r="B179">
            <v>42548</v>
          </cell>
        </row>
        <row r="180">
          <cell r="B180">
            <v>42549</v>
          </cell>
        </row>
        <row r="181">
          <cell r="B181">
            <v>42550</v>
          </cell>
        </row>
        <row r="182">
          <cell r="B182">
            <v>42551</v>
          </cell>
        </row>
        <row r="183">
          <cell r="B183">
            <v>42552</v>
          </cell>
        </row>
        <row r="184">
          <cell r="B184">
            <v>42553</v>
          </cell>
        </row>
        <row r="185">
          <cell r="B185">
            <v>42554</v>
          </cell>
        </row>
        <row r="186">
          <cell r="B186">
            <v>42555</v>
          </cell>
        </row>
        <row r="187">
          <cell r="B187">
            <v>42556</v>
          </cell>
        </row>
        <row r="188">
          <cell r="B188">
            <v>42557</v>
          </cell>
        </row>
        <row r="189">
          <cell r="B189">
            <v>42558</v>
          </cell>
        </row>
        <row r="190">
          <cell r="B190">
            <v>42559</v>
          </cell>
        </row>
        <row r="191">
          <cell r="B191">
            <v>42560</v>
          </cell>
        </row>
        <row r="192">
          <cell r="B192">
            <v>42561</v>
          </cell>
        </row>
        <row r="193">
          <cell r="B193">
            <v>42562</v>
          </cell>
        </row>
        <row r="194">
          <cell r="B194">
            <v>42563</v>
          </cell>
        </row>
        <row r="195">
          <cell r="B195">
            <v>42564</v>
          </cell>
        </row>
        <row r="196">
          <cell r="B196">
            <v>42565</v>
          </cell>
        </row>
        <row r="197">
          <cell r="B197">
            <v>42566</v>
          </cell>
        </row>
        <row r="198">
          <cell r="B198">
            <v>42567</v>
          </cell>
        </row>
        <row r="199">
          <cell r="B199">
            <v>42568</v>
          </cell>
        </row>
        <row r="200">
          <cell r="B200">
            <v>42569</v>
          </cell>
        </row>
        <row r="201">
          <cell r="B201">
            <v>42570</v>
          </cell>
        </row>
        <row r="202">
          <cell r="B202">
            <v>42571</v>
          </cell>
        </row>
        <row r="203">
          <cell r="B203">
            <v>42572</v>
          </cell>
        </row>
        <row r="204">
          <cell r="B204">
            <v>42573</v>
          </cell>
        </row>
        <row r="205">
          <cell r="B205">
            <v>42574</v>
          </cell>
        </row>
        <row r="206">
          <cell r="B206">
            <v>42575</v>
          </cell>
        </row>
        <row r="207">
          <cell r="B207">
            <v>42576</v>
          </cell>
        </row>
        <row r="208">
          <cell r="B208">
            <v>42577</v>
          </cell>
        </row>
        <row r="209">
          <cell r="B209">
            <v>42578</v>
          </cell>
        </row>
        <row r="210">
          <cell r="B210">
            <v>42579</v>
          </cell>
        </row>
        <row r="211">
          <cell r="B211">
            <v>42580</v>
          </cell>
        </row>
        <row r="212">
          <cell r="B212">
            <v>42581</v>
          </cell>
        </row>
        <row r="213">
          <cell r="B213">
            <v>42582</v>
          </cell>
        </row>
        <row r="214">
          <cell r="B214">
            <v>42583</v>
          </cell>
        </row>
        <row r="215">
          <cell r="B215">
            <v>42584</v>
          </cell>
        </row>
        <row r="216">
          <cell r="B216">
            <v>42585</v>
          </cell>
        </row>
        <row r="217">
          <cell r="B217">
            <v>42586</v>
          </cell>
        </row>
        <row r="218">
          <cell r="B218">
            <v>42587</v>
          </cell>
        </row>
        <row r="219">
          <cell r="B219">
            <v>42588</v>
          </cell>
        </row>
        <row r="220">
          <cell r="B220">
            <v>42589</v>
          </cell>
        </row>
        <row r="221">
          <cell r="B221">
            <v>42590</v>
          </cell>
        </row>
        <row r="222">
          <cell r="B222">
            <v>42591</v>
          </cell>
        </row>
        <row r="223">
          <cell r="B223">
            <v>42592</v>
          </cell>
        </row>
        <row r="224">
          <cell r="B224">
            <v>42593</v>
          </cell>
        </row>
        <row r="225">
          <cell r="B225">
            <v>42594</v>
          </cell>
        </row>
        <row r="226">
          <cell r="B226">
            <v>42595</v>
          </cell>
        </row>
        <row r="227">
          <cell r="B227">
            <v>42596</v>
          </cell>
        </row>
        <row r="228">
          <cell r="B228">
            <v>42597</v>
          </cell>
        </row>
        <row r="229">
          <cell r="B229">
            <v>42598</v>
          </cell>
        </row>
        <row r="230">
          <cell r="B230">
            <v>42599</v>
          </cell>
        </row>
        <row r="231">
          <cell r="B231">
            <v>42600</v>
          </cell>
        </row>
        <row r="232">
          <cell r="B232">
            <v>42601</v>
          </cell>
        </row>
        <row r="233">
          <cell r="B233">
            <v>42602</v>
          </cell>
        </row>
        <row r="234">
          <cell r="B234">
            <v>42603</v>
          </cell>
        </row>
        <row r="235">
          <cell r="B235">
            <v>42604</v>
          </cell>
        </row>
        <row r="236">
          <cell r="B236">
            <v>42605</v>
          </cell>
        </row>
        <row r="237">
          <cell r="B237">
            <v>42606</v>
          </cell>
        </row>
        <row r="238">
          <cell r="B238">
            <v>42607</v>
          </cell>
        </row>
        <row r="239">
          <cell r="B239">
            <v>42608</v>
          </cell>
        </row>
        <row r="240">
          <cell r="B240">
            <v>42609</v>
          </cell>
        </row>
        <row r="241">
          <cell r="B241">
            <v>42610</v>
          </cell>
        </row>
        <row r="242">
          <cell r="B242">
            <v>42611</v>
          </cell>
        </row>
        <row r="243">
          <cell r="B243">
            <v>42612</v>
          </cell>
        </row>
        <row r="244">
          <cell r="B244">
            <v>42613</v>
          </cell>
        </row>
        <row r="245">
          <cell r="B245">
            <v>42614</v>
          </cell>
        </row>
        <row r="246">
          <cell r="B246">
            <v>42615</v>
          </cell>
        </row>
        <row r="247">
          <cell r="B247">
            <v>42616</v>
          </cell>
        </row>
        <row r="248">
          <cell r="B248">
            <v>42617</v>
          </cell>
        </row>
        <row r="249">
          <cell r="B249">
            <v>42618</v>
          </cell>
        </row>
        <row r="250">
          <cell r="B250">
            <v>42619</v>
          </cell>
        </row>
        <row r="251">
          <cell r="B251">
            <v>42620</v>
          </cell>
        </row>
        <row r="252">
          <cell r="B252">
            <v>42621</v>
          </cell>
        </row>
        <row r="253">
          <cell r="B253">
            <v>42622</v>
          </cell>
        </row>
        <row r="254">
          <cell r="B254">
            <v>42623</v>
          </cell>
        </row>
        <row r="255">
          <cell r="B255">
            <v>42624</v>
          </cell>
        </row>
        <row r="256">
          <cell r="B256">
            <v>42625</v>
          </cell>
        </row>
        <row r="257">
          <cell r="B257">
            <v>42626</v>
          </cell>
        </row>
        <row r="258">
          <cell r="B258">
            <v>42627</v>
          </cell>
        </row>
        <row r="259">
          <cell r="B259">
            <v>42628</v>
          </cell>
        </row>
        <row r="260">
          <cell r="B260">
            <v>42629</v>
          </cell>
        </row>
        <row r="261">
          <cell r="B261">
            <v>42630</v>
          </cell>
        </row>
        <row r="262">
          <cell r="B262">
            <v>42631</v>
          </cell>
        </row>
        <row r="263">
          <cell r="B263">
            <v>42632</v>
          </cell>
        </row>
        <row r="264">
          <cell r="B264">
            <v>42633</v>
          </cell>
        </row>
        <row r="265">
          <cell r="B265">
            <v>42634</v>
          </cell>
        </row>
        <row r="266">
          <cell r="B266">
            <v>42635</v>
          </cell>
        </row>
        <row r="267">
          <cell r="B267">
            <v>42636</v>
          </cell>
        </row>
        <row r="268">
          <cell r="B268">
            <v>42637</v>
          </cell>
        </row>
        <row r="269">
          <cell r="B269">
            <v>42638</v>
          </cell>
        </row>
        <row r="270">
          <cell r="B270">
            <v>42639</v>
          </cell>
        </row>
        <row r="271">
          <cell r="B271">
            <v>42640</v>
          </cell>
        </row>
        <row r="272">
          <cell r="B272">
            <v>42641</v>
          </cell>
        </row>
        <row r="273">
          <cell r="B273">
            <v>42642</v>
          </cell>
        </row>
        <row r="274">
          <cell r="B274">
            <v>42643</v>
          </cell>
        </row>
        <row r="275">
          <cell r="B275">
            <v>42644</v>
          </cell>
        </row>
        <row r="276">
          <cell r="B276">
            <v>42645</v>
          </cell>
        </row>
        <row r="277">
          <cell r="B277">
            <v>42646</v>
          </cell>
        </row>
        <row r="278">
          <cell r="B278">
            <v>42647</v>
          </cell>
        </row>
        <row r="279">
          <cell r="B279">
            <v>42648</v>
          </cell>
        </row>
        <row r="280">
          <cell r="B280">
            <v>42649</v>
          </cell>
        </row>
        <row r="281">
          <cell r="B281">
            <v>42650</v>
          </cell>
        </row>
        <row r="282">
          <cell r="B282">
            <v>42651</v>
          </cell>
        </row>
        <row r="283">
          <cell r="B283">
            <v>42652</v>
          </cell>
        </row>
        <row r="284">
          <cell r="B284">
            <v>42653</v>
          </cell>
        </row>
        <row r="285">
          <cell r="B285">
            <v>42654</v>
          </cell>
        </row>
        <row r="286">
          <cell r="B286">
            <v>42655</v>
          </cell>
        </row>
        <row r="287">
          <cell r="B287">
            <v>42656</v>
          </cell>
        </row>
        <row r="288">
          <cell r="B288">
            <v>42657</v>
          </cell>
        </row>
        <row r="289">
          <cell r="B289">
            <v>42658</v>
          </cell>
        </row>
        <row r="290">
          <cell r="B290">
            <v>42659</v>
          </cell>
        </row>
        <row r="291">
          <cell r="B291">
            <v>42660</v>
          </cell>
        </row>
        <row r="292">
          <cell r="B292">
            <v>42661</v>
          </cell>
        </row>
        <row r="293">
          <cell r="B293">
            <v>42662</v>
          </cell>
        </row>
        <row r="294">
          <cell r="B294">
            <v>42663</v>
          </cell>
        </row>
        <row r="295">
          <cell r="B295">
            <v>42664</v>
          </cell>
        </row>
        <row r="296">
          <cell r="B296">
            <v>42665</v>
          </cell>
        </row>
        <row r="297">
          <cell r="B297">
            <v>42666</v>
          </cell>
        </row>
        <row r="298">
          <cell r="B298">
            <v>42667</v>
          </cell>
        </row>
        <row r="299">
          <cell r="B299">
            <v>42668</v>
          </cell>
        </row>
        <row r="300">
          <cell r="B300">
            <v>42669</v>
          </cell>
        </row>
        <row r="301">
          <cell r="B301">
            <v>42670</v>
          </cell>
        </row>
        <row r="302">
          <cell r="B302">
            <v>42671</v>
          </cell>
        </row>
        <row r="303">
          <cell r="B303">
            <v>42672</v>
          </cell>
        </row>
        <row r="304">
          <cell r="B304">
            <v>42673</v>
          </cell>
        </row>
        <row r="305">
          <cell r="B305">
            <v>42674</v>
          </cell>
        </row>
        <row r="306">
          <cell r="B306">
            <v>42675</v>
          </cell>
        </row>
        <row r="307">
          <cell r="B307">
            <v>42676</v>
          </cell>
        </row>
        <row r="308">
          <cell r="B308">
            <v>42677</v>
          </cell>
        </row>
        <row r="309">
          <cell r="B309">
            <v>42678</v>
          </cell>
        </row>
        <row r="310">
          <cell r="B310">
            <v>42679</v>
          </cell>
        </row>
        <row r="311">
          <cell r="B311">
            <v>42680</v>
          </cell>
        </row>
        <row r="312">
          <cell r="B312">
            <v>42681</v>
          </cell>
        </row>
        <row r="313">
          <cell r="B313">
            <v>42682</v>
          </cell>
        </row>
        <row r="314">
          <cell r="B314">
            <v>42683</v>
          </cell>
        </row>
        <row r="315">
          <cell r="B315">
            <v>42684</v>
          </cell>
        </row>
        <row r="316">
          <cell r="B316">
            <v>42685</v>
          </cell>
        </row>
        <row r="317">
          <cell r="B317">
            <v>42686</v>
          </cell>
        </row>
        <row r="318">
          <cell r="B318">
            <v>42687</v>
          </cell>
        </row>
        <row r="319">
          <cell r="B319">
            <v>42688</v>
          </cell>
        </row>
        <row r="320">
          <cell r="B320">
            <v>42689</v>
          </cell>
        </row>
        <row r="321">
          <cell r="B321">
            <v>42690</v>
          </cell>
        </row>
        <row r="322">
          <cell r="B322">
            <v>42691</v>
          </cell>
        </row>
        <row r="323">
          <cell r="B323">
            <v>42692</v>
          </cell>
        </row>
        <row r="324">
          <cell r="B324">
            <v>42693</v>
          </cell>
        </row>
        <row r="325">
          <cell r="B325">
            <v>42694</v>
          </cell>
        </row>
        <row r="326">
          <cell r="B326">
            <v>42695</v>
          </cell>
        </row>
        <row r="327">
          <cell r="B327">
            <v>42696</v>
          </cell>
        </row>
        <row r="328">
          <cell r="B328">
            <v>42697</v>
          </cell>
        </row>
        <row r="329">
          <cell r="B329">
            <v>42698</v>
          </cell>
        </row>
        <row r="330">
          <cell r="B330">
            <v>42699</v>
          </cell>
        </row>
        <row r="331">
          <cell r="B331">
            <v>42700</v>
          </cell>
        </row>
        <row r="332">
          <cell r="B332">
            <v>42701</v>
          </cell>
        </row>
        <row r="333">
          <cell r="B333">
            <v>42702</v>
          </cell>
        </row>
        <row r="334">
          <cell r="B334">
            <v>42703</v>
          </cell>
        </row>
        <row r="335">
          <cell r="B335">
            <v>42704</v>
          </cell>
        </row>
        <row r="336">
          <cell r="B336">
            <v>42705</v>
          </cell>
        </row>
        <row r="337">
          <cell r="B337">
            <v>42706</v>
          </cell>
        </row>
        <row r="338">
          <cell r="B338">
            <v>42707</v>
          </cell>
        </row>
        <row r="339">
          <cell r="B339">
            <v>42708</v>
          </cell>
        </row>
        <row r="340">
          <cell r="B340">
            <v>42709</v>
          </cell>
        </row>
        <row r="341">
          <cell r="B341">
            <v>42710</v>
          </cell>
        </row>
        <row r="342">
          <cell r="B342">
            <v>42711</v>
          </cell>
        </row>
        <row r="343">
          <cell r="B343">
            <v>42712</v>
          </cell>
        </row>
        <row r="344">
          <cell r="B344">
            <v>42713</v>
          </cell>
        </row>
        <row r="345">
          <cell r="B345">
            <v>42714</v>
          </cell>
        </row>
        <row r="346">
          <cell r="B346">
            <v>42715</v>
          </cell>
        </row>
        <row r="347">
          <cell r="B347">
            <v>42716</v>
          </cell>
        </row>
        <row r="348">
          <cell r="B348">
            <v>42717</v>
          </cell>
        </row>
        <row r="349">
          <cell r="B349">
            <v>42718</v>
          </cell>
        </row>
        <row r="350">
          <cell r="B350">
            <v>42719</v>
          </cell>
        </row>
        <row r="351">
          <cell r="B351">
            <v>42720</v>
          </cell>
        </row>
        <row r="352">
          <cell r="B352">
            <v>42721</v>
          </cell>
        </row>
        <row r="353">
          <cell r="B353">
            <v>42722</v>
          </cell>
        </row>
        <row r="354">
          <cell r="B354">
            <v>42723</v>
          </cell>
        </row>
        <row r="355">
          <cell r="B355">
            <v>42724</v>
          </cell>
        </row>
        <row r="356">
          <cell r="B356">
            <v>42725</v>
          </cell>
        </row>
        <row r="357">
          <cell r="B357">
            <v>42726</v>
          </cell>
        </row>
        <row r="358">
          <cell r="B358">
            <v>42727</v>
          </cell>
        </row>
        <row r="359">
          <cell r="B359">
            <v>42728</v>
          </cell>
        </row>
        <row r="360">
          <cell r="B360">
            <v>42729</v>
          </cell>
        </row>
        <row r="361">
          <cell r="B361">
            <v>42730</v>
          </cell>
        </row>
        <row r="362">
          <cell r="B362">
            <v>42731</v>
          </cell>
        </row>
        <row r="363">
          <cell r="B363">
            <v>42732</v>
          </cell>
        </row>
        <row r="364">
          <cell r="B364">
            <v>42733</v>
          </cell>
        </row>
        <row r="365">
          <cell r="B365">
            <v>42734</v>
          </cell>
        </row>
        <row r="366">
          <cell r="B366">
            <v>42735</v>
          </cell>
        </row>
        <row r="367">
          <cell r="B367">
            <v>42736</v>
          </cell>
        </row>
        <row r="368">
          <cell r="B368">
            <v>42737</v>
          </cell>
        </row>
        <row r="369">
          <cell r="B369">
            <v>42738</v>
          </cell>
        </row>
        <row r="370">
          <cell r="B370">
            <v>42739</v>
          </cell>
        </row>
        <row r="371">
          <cell r="B371">
            <v>42740</v>
          </cell>
        </row>
        <row r="372">
          <cell r="B372">
            <v>42741</v>
          </cell>
        </row>
        <row r="373">
          <cell r="B373">
            <v>42742</v>
          </cell>
        </row>
        <row r="374">
          <cell r="B374">
            <v>42743</v>
          </cell>
        </row>
        <row r="375">
          <cell r="B375">
            <v>42744</v>
          </cell>
        </row>
        <row r="376">
          <cell r="B376">
            <v>42745</v>
          </cell>
        </row>
        <row r="377">
          <cell r="B377">
            <v>42746</v>
          </cell>
        </row>
        <row r="378">
          <cell r="B378">
            <v>42747</v>
          </cell>
        </row>
        <row r="379">
          <cell r="B379">
            <v>42748</v>
          </cell>
        </row>
        <row r="380">
          <cell r="B380">
            <v>42749</v>
          </cell>
        </row>
        <row r="381">
          <cell r="B381">
            <v>42750</v>
          </cell>
        </row>
        <row r="382">
          <cell r="B382">
            <v>42751</v>
          </cell>
        </row>
        <row r="383">
          <cell r="B383">
            <v>42752</v>
          </cell>
        </row>
        <row r="384">
          <cell r="B384">
            <v>42753</v>
          </cell>
        </row>
        <row r="385">
          <cell r="B385">
            <v>42754</v>
          </cell>
        </row>
        <row r="386">
          <cell r="B386">
            <v>42755</v>
          </cell>
        </row>
        <row r="387">
          <cell r="B387">
            <v>42756</v>
          </cell>
        </row>
        <row r="388">
          <cell r="B388">
            <v>42757</v>
          </cell>
        </row>
        <row r="389">
          <cell r="B389">
            <v>42758</v>
          </cell>
        </row>
        <row r="390">
          <cell r="B390">
            <v>42759</v>
          </cell>
        </row>
        <row r="391">
          <cell r="B391">
            <v>42760</v>
          </cell>
        </row>
        <row r="392">
          <cell r="B392">
            <v>42761</v>
          </cell>
        </row>
        <row r="393">
          <cell r="B393">
            <v>42762</v>
          </cell>
        </row>
        <row r="394">
          <cell r="B394">
            <v>42763</v>
          </cell>
        </row>
        <row r="395">
          <cell r="B395">
            <v>42764</v>
          </cell>
        </row>
        <row r="396">
          <cell r="B396">
            <v>42765</v>
          </cell>
        </row>
        <row r="397">
          <cell r="B397">
            <v>42766</v>
          </cell>
        </row>
        <row r="398">
          <cell r="B398">
            <v>42767</v>
          </cell>
        </row>
        <row r="399">
          <cell r="B399">
            <v>42768</v>
          </cell>
        </row>
        <row r="400">
          <cell r="B400">
            <v>42769</v>
          </cell>
        </row>
        <row r="401">
          <cell r="B401">
            <v>42770</v>
          </cell>
        </row>
        <row r="402">
          <cell r="B402">
            <v>42771</v>
          </cell>
        </row>
        <row r="403">
          <cell r="B403">
            <v>42772</v>
          </cell>
        </row>
        <row r="404">
          <cell r="B404">
            <v>42773</v>
          </cell>
        </row>
        <row r="405">
          <cell r="B405">
            <v>42774</v>
          </cell>
        </row>
        <row r="406">
          <cell r="B406">
            <v>42775</v>
          </cell>
        </row>
        <row r="407">
          <cell r="B407">
            <v>42776</v>
          </cell>
        </row>
        <row r="408">
          <cell r="B408">
            <v>42777</v>
          </cell>
        </row>
        <row r="409">
          <cell r="B409">
            <v>42778</v>
          </cell>
        </row>
        <row r="410">
          <cell r="B410">
            <v>42779</v>
          </cell>
        </row>
        <row r="411">
          <cell r="B411">
            <v>42780</v>
          </cell>
        </row>
        <row r="412">
          <cell r="B412">
            <v>42781</v>
          </cell>
        </row>
        <row r="413">
          <cell r="B413">
            <v>42782</v>
          </cell>
        </row>
        <row r="414">
          <cell r="B414">
            <v>42783</v>
          </cell>
        </row>
        <row r="415">
          <cell r="B415">
            <v>42784</v>
          </cell>
        </row>
        <row r="416">
          <cell r="B416">
            <v>42785</v>
          </cell>
        </row>
        <row r="417">
          <cell r="B417">
            <v>42786</v>
          </cell>
        </row>
        <row r="418">
          <cell r="B418">
            <v>42787</v>
          </cell>
        </row>
        <row r="419">
          <cell r="B419">
            <v>42788</v>
          </cell>
        </row>
        <row r="420">
          <cell r="B420">
            <v>42789</v>
          </cell>
        </row>
        <row r="421">
          <cell r="B421">
            <v>42790</v>
          </cell>
        </row>
        <row r="422">
          <cell r="B422">
            <v>42791</v>
          </cell>
        </row>
        <row r="423">
          <cell r="B423">
            <v>42792</v>
          </cell>
        </row>
        <row r="424">
          <cell r="B424">
            <v>42793</v>
          </cell>
        </row>
        <row r="425">
          <cell r="B425">
            <v>42794</v>
          </cell>
        </row>
        <row r="426">
          <cell r="B426">
            <v>42795</v>
          </cell>
        </row>
        <row r="427">
          <cell r="B427">
            <v>42796</v>
          </cell>
        </row>
        <row r="428">
          <cell r="B428">
            <v>42797</v>
          </cell>
        </row>
        <row r="429">
          <cell r="B429">
            <v>42798</v>
          </cell>
        </row>
        <row r="430">
          <cell r="B430">
            <v>42799</v>
          </cell>
        </row>
        <row r="431">
          <cell r="B431">
            <v>42800</v>
          </cell>
        </row>
        <row r="432">
          <cell r="B432">
            <v>42801</v>
          </cell>
        </row>
        <row r="433">
          <cell r="B433">
            <v>42802</v>
          </cell>
        </row>
        <row r="434">
          <cell r="B434">
            <v>42803</v>
          </cell>
        </row>
        <row r="435">
          <cell r="B435">
            <v>42804</v>
          </cell>
        </row>
        <row r="436">
          <cell r="B436">
            <v>42805</v>
          </cell>
        </row>
        <row r="437">
          <cell r="B437">
            <v>42806</v>
          </cell>
        </row>
        <row r="438">
          <cell r="B438">
            <v>42807</v>
          </cell>
        </row>
        <row r="439">
          <cell r="B439">
            <v>42808</v>
          </cell>
        </row>
        <row r="440">
          <cell r="B440">
            <v>42809</v>
          </cell>
        </row>
        <row r="441">
          <cell r="B441">
            <v>42810</v>
          </cell>
        </row>
        <row r="442">
          <cell r="B442">
            <v>42811</v>
          </cell>
        </row>
        <row r="443">
          <cell r="B443">
            <v>42812</v>
          </cell>
        </row>
        <row r="444">
          <cell r="B444">
            <v>42813</v>
          </cell>
        </row>
        <row r="445">
          <cell r="B445">
            <v>42814</v>
          </cell>
        </row>
        <row r="446">
          <cell r="B446">
            <v>42815</v>
          </cell>
        </row>
        <row r="447">
          <cell r="B447">
            <v>42816</v>
          </cell>
        </row>
        <row r="448">
          <cell r="B448">
            <v>42817</v>
          </cell>
        </row>
        <row r="449">
          <cell r="B449">
            <v>42818</v>
          </cell>
        </row>
        <row r="450">
          <cell r="B450">
            <v>42819</v>
          </cell>
        </row>
        <row r="451">
          <cell r="B451">
            <v>42820</v>
          </cell>
        </row>
        <row r="452">
          <cell r="B452">
            <v>42821</v>
          </cell>
        </row>
        <row r="453">
          <cell r="B453">
            <v>42822</v>
          </cell>
        </row>
        <row r="454">
          <cell r="B454">
            <v>42823</v>
          </cell>
        </row>
        <row r="455">
          <cell r="B455">
            <v>42824</v>
          </cell>
        </row>
        <row r="456">
          <cell r="B456">
            <v>42825</v>
          </cell>
        </row>
        <row r="457">
          <cell r="B457">
            <v>42826</v>
          </cell>
        </row>
        <row r="458">
          <cell r="B458">
            <v>42827</v>
          </cell>
        </row>
        <row r="459">
          <cell r="B459">
            <v>42828</v>
          </cell>
        </row>
        <row r="460">
          <cell r="B460">
            <v>42829</v>
          </cell>
        </row>
        <row r="461">
          <cell r="B461">
            <v>42830</v>
          </cell>
        </row>
        <row r="462">
          <cell r="B462">
            <v>42831</v>
          </cell>
        </row>
        <row r="463">
          <cell r="B463">
            <v>42832</v>
          </cell>
        </row>
        <row r="464">
          <cell r="B464">
            <v>42833</v>
          </cell>
        </row>
        <row r="465">
          <cell r="B465">
            <v>42834</v>
          </cell>
        </row>
        <row r="466">
          <cell r="B466">
            <v>42835</v>
          </cell>
        </row>
        <row r="467">
          <cell r="B467">
            <v>42836</v>
          </cell>
        </row>
        <row r="468">
          <cell r="B468">
            <v>42837</v>
          </cell>
        </row>
        <row r="469">
          <cell r="B469">
            <v>42838</v>
          </cell>
        </row>
        <row r="470">
          <cell r="B470">
            <v>42839</v>
          </cell>
        </row>
        <row r="471">
          <cell r="B471">
            <v>42840</v>
          </cell>
        </row>
        <row r="472">
          <cell r="B472">
            <v>42841</v>
          </cell>
        </row>
        <row r="473">
          <cell r="B473">
            <v>42842</v>
          </cell>
        </row>
        <row r="474">
          <cell r="B474">
            <v>42843</v>
          </cell>
        </row>
        <row r="475">
          <cell r="B475">
            <v>42844</v>
          </cell>
        </row>
        <row r="476">
          <cell r="B476">
            <v>42845</v>
          </cell>
        </row>
        <row r="477">
          <cell r="B477">
            <v>42846</v>
          </cell>
        </row>
        <row r="478">
          <cell r="B478">
            <v>42847</v>
          </cell>
        </row>
        <row r="479">
          <cell r="B479">
            <v>42848</v>
          </cell>
        </row>
        <row r="480">
          <cell r="B480">
            <v>42849</v>
          </cell>
        </row>
        <row r="481">
          <cell r="B481">
            <v>42850</v>
          </cell>
        </row>
        <row r="482">
          <cell r="B482">
            <v>42851</v>
          </cell>
        </row>
        <row r="483">
          <cell r="B483">
            <v>42852</v>
          </cell>
        </row>
        <row r="484">
          <cell r="B484">
            <v>42853</v>
          </cell>
        </row>
        <row r="485">
          <cell r="B485">
            <v>42854</v>
          </cell>
        </row>
        <row r="486">
          <cell r="B486">
            <v>42855</v>
          </cell>
        </row>
        <row r="487">
          <cell r="B487">
            <v>42856</v>
          </cell>
        </row>
        <row r="488">
          <cell r="B488">
            <v>42857</v>
          </cell>
        </row>
        <row r="489">
          <cell r="B489">
            <v>42858</v>
          </cell>
        </row>
        <row r="490">
          <cell r="B490">
            <v>42859</v>
          </cell>
        </row>
        <row r="491">
          <cell r="B491">
            <v>42860</v>
          </cell>
        </row>
        <row r="492">
          <cell r="B492">
            <v>42861</v>
          </cell>
        </row>
        <row r="493">
          <cell r="B493">
            <v>42862</v>
          </cell>
        </row>
        <row r="494">
          <cell r="B494">
            <v>42863</v>
          </cell>
        </row>
        <row r="495">
          <cell r="B495">
            <v>42864</v>
          </cell>
        </row>
        <row r="496">
          <cell r="B496">
            <v>42865</v>
          </cell>
        </row>
        <row r="497">
          <cell r="B497">
            <v>42866</v>
          </cell>
        </row>
        <row r="498">
          <cell r="B498">
            <v>42867</v>
          </cell>
        </row>
        <row r="499">
          <cell r="B499">
            <v>42868</v>
          </cell>
        </row>
        <row r="500">
          <cell r="B500">
            <v>42869</v>
          </cell>
        </row>
        <row r="501">
          <cell r="B501">
            <v>42870</v>
          </cell>
        </row>
        <row r="502">
          <cell r="B502">
            <v>42871</v>
          </cell>
        </row>
        <row r="503">
          <cell r="B503">
            <v>42872</v>
          </cell>
        </row>
        <row r="504">
          <cell r="B504">
            <v>42873</v>
          </cell>
        </row>
        <row r="505">
          <cell r="B505">
            <v>42874</v>
          </cell>
        </row>
        <row r="506">
          <cell r="B506">
            <v>42875</v>
          </cell>
        </row>
        <row r="507">
          <cell r="B507">
            <v>42876</v>
          </cell>
        </row>
        <row r="508">
          <cell r="B508">
            <v>42877</v>
          </cell>
        </row>
        <row r="509">
          <cell r="B509">
            <v>42878</v>
          </cell>
        </row>
        <row r="510">
          <cell r="B510">
            <v>42879</v>
          </cell>
        </row>
        <row r="511">
          <cell r="B511">
            <v>42880</v>
          </cell>
        </row>
        <row r="512">
          <cell r="B512">
            <v>42881</v>
          </cell>
        </row>
        <row r="513">
          <cell r="B513">
            <v>42882</v>
          </cell>
        </row>
        <row r="514">
          <cell r="B514">
            <v>42883</v>
          </cell>
        </row>
        <row r="515">
          <cell r="B515">
            <v>42884</v>
          </cell>
        </row>
        <row r="516">
          <cell r="B516">
            <v>42885</v>
          </cell>
        </row>
        <row r="517">
          <cell r="B517">
            <v>42886</v>
          </cell>
        </row>
        <row r="518">
          <cell r="B518">
            <v>42887</v>
          </cell>
        </row>
        <row r="519">
          <cell r="B519">
            <v>42888</v>
          </cell>
        </row>
        <row r="520">
          <cell r="B520">
            <v>42889</v>
          </cell>
        </row>
        <row r="521">
          <cell r="B521">
            <v>42890</v>
          </cell>
        </row>
        <row r="522">
          <cell r="B522">
            <v>42891</v>
          </cell>
        </row>
        <row r="523">
          <cell r="B523">
            <v>42892</v>
          </cell>
        </row>
        <row r="524">
          <cell r="B524">
            <v>42893</v>
          </cell>
        </row>
        <row r="525">
          <cell r="B525">
            <v>42894</v>
          </cell>
        </row>
        <row r="526">
          <cell r="B526">
            <v>42895</v>
          </cell>
        </row>
        <row r="527">
          <cell r="B527">
            <v>42896</v>
          </cell>
        </row>
        <row r="528">
          <cell r="B528">
            <v>42897</v>
          </cell>
        </row>
        <row r="529">
          <cell r="B529">
            <v>42898</v>
          </cell>
        </row>
        <row r="530">
          <cell r="B530">
            <v>42899</v>
          </cell>
        </row>
        <row r="531">
          <cell r="B531">
            <v>42900</v>
          </cell>
        </row>
        <row r="532">
          <cell r="B532">
            <v>42901</v>
          </cell>
        </row>
        <row r="533">
          <cell r="B533">
            <v>42902</v>
          </cell>
        </row>
        <row r="534">
          <cell r="B534">
            <v>42903</v>
          </cell>
        </row>
        <row r="535">
          <cell r="B535">
            <v>42904</v>
          </cell>
        </row>
        <row r="536">
          <cell r="B536">
            <v>42905</v>
          </cell>
        </row>
        <row r="537">
          <cell r="B537">
            <v>42906</v>
          </cell>
        </row>
        <row r="538">
          <cell r="B538">
            <v>42907</v>
          </cell>
        </row>
        <row r="539">
          <cell r="B539">
            <v>42908</v>
          </cell>
        </row>
        <row r="540">
          <cell r="B540">
            <v>42909</v>
          </cell>
        </row>
        <row r="541">
          <cell r="B541">
            <v>42910</v>
          </cell>
        </row>
        <row r="542">
          <cell r="B542">
            <v>42911</v>
          </cell>
        </row>
        <row r="543">
          <cell r="B543">
            <v>42912</v>
          </cell>
        </row>
        <row r="544">
          <cell r="B544">
            <v>42913</v>
          </cell>
        </row>
        <row r="545">
          <cell r="B545">
            <v>42914</v>
          </cell>
        </row>
        <row r="546">
          <cell r="B546">
            <v>42915</v>
          </cell>
        </row>
        <row r="547">
          <cell r="B547">
            <v>42916</v>
          </cell>
        </row>
        <row r="548">
          <cell r="B548">
            <v>42917</v>
          </cell>
        </row>
        <row r="549">
          <cell r="B549">
            <v>42918</v>
          </cell>
        </row>
        <row r="550">
          <cell r="B550">
            <v>42919</v>
          </cell>
        </row>
        <row r="551">
          <cell r="B551">
            <v>42920</v>
          </cell>
        </row>
        <row r="552">
          <cell r="B552">
            <v>42921</v>
          </cell>
        </row>
        <row r="553">
          <cell r="B553">
            <v>42922</v>
          </cell>
        </row>
        <row r="554">
          <cell r="B554">
            <v>42923</v>
          </cell>
        </row>
        <row r="555">
          <cell r="B555">
            <v>42924</v>
          </cell>
        </row>
        <row r="556">
          <cell r="B556">
            <v>42925</v>
          </cell>
        </row>
        <row r="557">
          <cell r="B557">
            <v>42926</v>
          </cell>
        </row>
        <row r="558">
          <cell r="B558">
            <v>42927</v>
          </cell>
        </row>
        <row r="559">
          <cell r="B559">
            <v>42928</v>
          </cell>
        </row>
        <row r="560">
          <cell r="B560">
            <v>42929</v>
          </cell>
        </row>
        <row r="561">
          <cell r="B561">
            <v>42930</v>
          </cell>
        </row>
        <row r="562">
          <cell r="B562">
            <v>42931</v>
          </cell>
        </row>
        <row r="563">
          <cell r="B563">
            <v>42932</v>
          </cell>
        </row>
        <row r="564">
          <cell r="B564">
            <v>42933</v>
          </cell>
        </row>
        <row r="565">
          <cell r="B565">
            <v>42934</v>
          </cell>
        </row>
        <row r="566">
          <cell r="B566">
            <v>42935</v>
          </cell>
        </row>
        <row r="567">
          <cell r="B567">
            <v>42936</v>
          </cell>
        </row>
        <row r="568">
          <cell r="B568">
            <v>42937</v>
          </cell>
        </row>
        <row r="569">
          <cell r="B569">
            <v>42938</v>
          </cell>
        </row>
        <row r="570">
          <cell r="B570">
            <v>42939</v>
          </cell>
        </row>
        <row r="571">
          <cell r="B571">
            <v>42940</v>
          </cell>
        </row>
        <row r="572">
          <cell r="B572">
            <v>42941</v>
          </cell>
        </row>
        <row r="573">
          <cell r="B573">
            <v>42942</v>
          </cell>
        </row>
        <row r="574">
          <cell r="B574">
            <v>42943</v>
          </cell>
        </row>
        <row r="575">
          <cell r="B575">
            <v>42944</v>
          </cell>
        </row>
        <row r="576">
          <cell r="B576">
            <v>42945</v>
          </cell>
        </row>
        <row r="577">
          <cell r="B577">
            <v>42946</v>
          </cell>
        </row>
        <row r="578">
          <cell r="B578">
            <v>42947</v>
          </cell>
        </row>
        <row r="579">
          <cell r="B579">
            <v>42948</v>
          </cell>
        </row>
        <row r="580">
          <cell r="B580">
            <v>42949</v>
          </cell>
        </row>
        <row r="581">
          <cell r="B581">
            <v>42950</v>
          </cell>
        </row>
        <row r="582">
          <cell r="B582">
            <v>42951</v>
          </cell>
        </row>
        <row r="583">
          <cell r="B583">
            <v>42952</v>
          </cell>
        </row>
        <row r="584">
          <cell r="B584">
            <v>42953</v>
          </cell>
        </row>
        <row r="585">
          <cell r="B585">
            <v>42954</v>
          </cell>
        </row>
        <row r="586">
          <cell r="B586">
            <v>42955</v>
          </cell>
        </row>
        <row r="587">
          <cell r="B587">
            <v>42956</v>
          </cell>
        </row>
        <row r="588">
          <cell r="B588">
            <v>42957</v>
          </cell>
        </row>
        <row r="589">
          <cell r="B589">
            <v>42958</v>
          </cell>
        </row>
        <row r="590">
          <cell r="B590">
            <v>42959</v>
          </cell>
        </row>
        <row r="591">
          <cell r="B591">
            <v>42960</v>
          </cell>
        </row>
        <row r="592">
          <cell r="B592">
            <v>42961</v>
          </cell>
        </row>
        <row r="593">
          <cell r="B593">
            <v>42962</v>
          </cell>
        </row>
        <row r="594">
          <cell r="B594">
            <v>42963</v>
          </cell>
        </row>
        <row r="595">
          <cell r="B595">
            <v>42964</v>
          </cell>
        </row>
        <row r="596">
          <cell r="B596">
            <v>42965</v>
          </cell>
        </row>
        <row r="597">
          <cell r="B597">
            <v>42966</v>
          </cell>
        </row>
        <row r="598">
          <cell r="B598">
            <v>42967</v>
          </cell>
        </row>
        <row r="599">
          <cell r="B599">
            <v>42968</v>
          </cell>
        </row>
        <row r="600">
          <cell r="B600">
            <v>42969</v>
          </cell>
        </row>
        <row r="601">
          <cell r="B601">
            <v>42970</v>
          </cell>
        </row>
        <row r="602">
          <cell r="B602">
            <v>42971</v>
          </cell>
        </row>
        <row r="603">
          <cell r="B603">
            <v>42972</v>
          </cell>
        </row>
        <row r="604">
          <cell r="B604">
            <v>42973</v>
          </cell>
        </row>
        <row r="605">
          <cell r="B605">
            <v>42974</v>
          </cell>
        </row>
        <row r="606">
          <cell r="B606">
            <v>42975</v>
          </cell>
        </row>
        <row r="607">
          <cell r="B607">
            <v>42976</v>
          </cell>
        </row>
        <row r="608">
          <cell r="B608">
            <v>42977</v>
          </cell>
        </row>
        <row r="609">
          <cell r="B609">
            <v>42978</v>
          </cell>
        </row>
        <row r="610">
          <cell r="B610">
            <v>42979</v>
          </cell>
        </row>
        <row r="611">
          <cell r="B611">
            <v>42980</v>
          </cell>
        </row>
        <row r="612">
          <cell r="B612">
            <v>42981</v>
          </cell>
        </row>
        <row r="613">
          <cell r="B613">
            <v>42982</v>
          </cell>
        </row>
        <row r="614">
          <cell r="B614">
            <v>42983</v>
          </cell>
        </row>
        <row r="615">
          <cell r="B615">
            <v>42984</v>
          </cell>
        </row>
        <row r="616">
          <cell r="B616">
            <v>42985</v>
          </cell>
        </row>
        <row r="617">
          <cell r="B617">
            <v>42986</v>
          </cell>
        </row>
        <row r="618">
          <cell r="B618">
            <v>42987</v>
          </cell>
        </row>
        <row r="619">
          <cell r="B619">
            <v>42988</v>
          </cell>
        </row>
        <row r="620">
          <cell r="B620">
            <v>42989</v>
          </cell>
        </row>
        <row r="621">
          <cell r="B621">
            <v>42990</v>
          </cell>
        </row>
        <row r="622">
          <cell r="B622">
            <v>42991</v>
          </cell>
        </row>
        <row r="623">
          <cell r="B623">
            <v>42992</v>
          </cell>
        </row>
        <row r="624">
          <cell r="B624">
            <v>42993</v>
          </cell>
        </row>
        <row r="625">
          <cell r="B625">
            <v>42994</v>
          </cell>
        </row>
        <row r="626">
          <cell r="B626">
            <v>42995</v>
          </cell>
        </row>
        <row r="627">
          <cell r="B627">
            <v>42996</v>
          </cell>
        </row>
        <row r="628">
          <cell r="B628">
            <v>42997</v>
          </cell>
        </row>
        <row r="629">
          <cell r="B629">
            <v>42998</v>
          </cell>
        </row>
        <row r="630">
          <cell r="B630">
            <v>42999</v>
          </cell>
        </row>
        <row r="631">
          <cell r="B631">
            <v>43000</v>
          </cell>
        </row>
        <row r="632">
          <cell r="B632">
            <v>43001</v>
          </cell>
        </row>
        <row r="633">
          <cell r="B633">
            <v>43002</v>
          </cell>
        </row>
        <row r="634">
          <cell r="B634">
            <v>43003</v>
          </cell>
        </row>
        <row r="635">
          <cell r="B635">
            <v>43004</v>
          </cell>
        </row>
        <row r="636">
          <cell r="B636">
            <v>43005</v>
          </cell>
        </row>
        <row r="637">
          <cell r="B637">
            <v>43006</v>
          </cell>
        </row>
        <row r="638">
          <cell r="B638">
            <v>43007</v>
          </cell>
        </row>
        <row r="639">
          <cell r="B639">
            <v>43008</v>
          </cell>
        </row>
        <row r="640">
          <cell r="B640">
            <v>43009</v>
          </cell>
        </row>
        <row r="641">
          <cell r="B641">
            <v>43010</v>
          </cell>
        </row>
        <row r="642">
          <cell r="B642">
            <v>43011</v>
          </cell>
        </row>
        <row r="643">
          <cell r="B643">
            <v>43012</v>
          </cell>
        </row>
        <row r="644">
          <cell r="B644">
            <v>43013</v>
          </cell>
        </row>
        <row r="645">
          <cell r="B645">
            <v>43014</v>
          </cell>
        </row>
        <row r="646">
          <cell r="B646">
            <v>43015</v>
          </cell>
        </row>
        <row r="647">
          <cell r="B647">
            <v>43016</v>
          </cell>
        </row>
        <row r="648">
          <cell r="B648">
            <v>43017</v>
          </cell>
        </row>
        <row r="649">
          <cell r="B649">
            <v>43018</v>
          </cell>
        </row>
        <row r="650">
          <cell r="B650">
            <v>43019</v>
          </cell>
        </row>
        <row r="651">
          <cell r="B651">
            <v>43020</v>
          </cell>
        </row>
        <row r="652">
          <cell r="B652">
            <v>43021</v>
          </cell>
        </row>
        <row r="653">
          <cell r="B653">
            <v>43022</v>
          </cell>
        </row>
        <row r="654">
          <cell r="B654">
            <v>43023</v>
          </cell>
        </row>
        <row r="655">
          <cell r="B655">
            <v>43024</v>
          </cell>
        </row>
        <row r="656">
          <cell r="B656">
            <v>43025</v>
          </cell>
        </row>
        <row r="657">
          <cell r="B657">
            <v>43026</v>
          </cell>
        </row>
        <row r="658">
          <cell r="B658">
            <v>43027</v>
          </cell>
        </row>
        <row r="659">
          <cell r="B659">
            <v>43028</v>
          </cell>
        </row>
        <row r="660">
          <cell r="B660">
            <v>43029</v>
          </cell>
        </row>
        <row r="661">
          <cell r="B661">
            <v>43030</v>
          </cell>
        </row>
        <row r="662">
          <cell r="B662">
            <v>43031</v>
          </cell>
        </row>
        <row r="663">
          <cell r="B663">
            <v>43032</v>
          </cell>
        </row>
        <row r="664">
          <cell r="B664">
            <v>43033</v>
          </cell>
        </row>
        <row r="665">
          <cell r="B665">
            <v>43034</v>
          </cell>
        </row>
        <row r="666">
          <cell r="B666">
            <v>43035</v>
          </cell>
        </row>
        <row r="667">
          <cell r="B667">
            <v>43036</v>
          </cell>
        </row>
        <row r="668">
          <cell r="B668">
            <v>43037</v>
          </cell>
        </row>
        <row r="669">
          <cell r="B669">
            <v>43038</v>
          </cell>
        </row>
        <row r="670">
          <cell r="B670">
            <v>43039</v>
          </cell>
        </row>
        <row r="671">
          <cell r="B671">
            <v>43040</v>
          </cell>
        </row>
        <row r="672">
          <cell r="B672">
            <v>43041</v>
          </cell>
        </row>
        <row r="673">
          <cell r="B673">
            <v>43042</v>
          </cell>
        </row>
        <row r="674">
          <cell r="B674">
            <v>43043</v>
          </cell>
        </row>
        <row r="675">
          <cell r="B675">
            <v>43044</v>
          </cell>
        </row>
        <row r="676">
          <cell r="B676">
            <v>43045</v>
          </cell>
        </row>
        <row r="677">
          <cell r="B677">
            <v>43046</v>
          </cell>
        </row>
        <row r="678">
          <cell r="B678">
            <v>43047</v>
          </cell>
        </row>
        <row r="679">
          <cell r="B679">
            <v>43048</v>
          </cell>
        </row>
        <row r="680">
          <cell r="B680">
            <v>43049</v>
          </cell>
        </row>
        <row r="681">
          <cell r="B681">
            <v>43050</v>
          </cell>
        </row>
        <row r="682">
          <cell r="B682">
            <v>43051</v>
          </cell>
        </row>
        <row r="683">
          <cell r="B683">
            <v>43052</v>
          </cell>
        </row>
        <row r="684">
          <cell r="B684">
            <v>43053</v>
          </cell>
        </row>
        <row r="685">
          <cell r="B685">
            <v>43054</v>
          </cell>
        </row>
        <row r="686">
          <cell r="B686">
            <v>43055</v>
          </cell>
        </row>
        <row r="687">
          <cell r="B687">
            <v>43056</v>
          </cell>
        </row>
        <row r="688">
          <cell r="B688">
            <v>43057</v>
          </cell>
        </row>
        <row r="689">
          <cell r="B689">
            <v>43058</v>
          </cell>
        </row>
        <row r="690">
          <cell r="B690">
            <v>43059</v>
          </cell>
        </row>
        <row r="691">
          <cell r="B691">
            <v>43060</v>
          </cell>
        </row>
        <row r="692">
          <cell r="B692">
            <v>43061</v>
          </cell>
        </row>
        <row r="693">
          <cell r="B693">
            <v>43062</v>
          </cell>
        </row>
        <row r="694">
          <cell r="B694">
            <v>43063</v>
          </cell>
        </row>
        <row r="695">
          <cell r="B695">
            <v>43064</v>
          </cell>
        </row>
        <row r="696">
          <cell r="B696">
            <v>43065</v>
          </cell>
        </row>
        <row r="697">
          <cell r="B697">
            <v>43066</v>
          </cell>
        </row>
        <row r="698">
          <cell r="B698">
            <v>43067</v>
          </cell>
        </row>
        <row r="699">
          <cell r="B699">
            <v>43068</v>
          </cell>
        </row>
        <row r="700">
          <cell r="B700">
            <v>43069</v>
          </cell>
        </row>
        <row r="701">
          <cell r="B701">
            <v>43070</v>
          </cell>
        </row>
        <row r="702">
          <cell r="B702">
            <v>43071</v>
          </cell>
        </row>
        <row r="703">
          <cell r="B703">
            <v>43072</v>
          </cell>
        </row>
        <row r="704">
          <cell r="B704">
            <v>43073</v>
          </cell>
        </row>
        <row r="705">
          <cell r="B705">
            <v>43074</v>
          </cell>
        </row>
        <row r="706">
          <cell r="B706">
            <v>43075</v>
          </cell>
        </row>
        <row r="707">
          <cell r="B707">
            <v>43076</v>
          </cell>
        </row>
        <row r="708">
          <cell r="B708">
            <v>43077</v>
          </cell>
        </row>
        <row r="709">
          <cell r="B709">
            <v>43078</v>
          </cell>
        </row>
        <row r="710">
          <cell r="B710">
            <v>43079</v>
          </cell>
        </row>
        <row r="711">
          <cell r="B711">
            <v>43080</v>
          </cell>
        </row>
        <row r="712">
          <cell r="B712">
            <v>43081</v>
          </cell>
        </row>
        <row r="713">
          <cell r="B713">
            <v>43082</v>
          </cell>
        </row>
        <row r="714">
          <cell r="B714">
            <v>43083</v>
          </cell>
        </row>
        <row r="715">
          <cell r="B715">
            <v>43084</v>
          </cell>
        </row>
        <row r="716">
          <cell r="B716">
            <v>43085</v>
          </cell>
        </row>
        <row r="717">
          <cell r="B717">
            <v>43086</v>
          </cell>
        </row>
        <row r="718">
          <cell r="B718">
            <v>43087</v>
          </cell>
        </row>
        <row r="719">
          <cell r="B719">
            <v>43088</v>
          </cell>
        </row>
        <row r="720">
          <cell r="B720">
            <v>43089</v>
          </cell>
        </row>
        <row r="721">
          <cell r="B721">
            <v>43090</v>
          </cell>
        </row>
        <row r="722">
          <cell r="B722">
            <v>43091</v>
          </cell>
        </row>
        <row r="723">
          <cell r="B723">
            <v>43092</v>
          </cell>
        </row>
        <row r="724">
          <cell r="B724">
            <v>43093</v>
          </cell>
        </row>
        <row r="725">
          <cell r="B725">
            <v>43094</v>
          </cell>
        </row>
        <row r="726">
          <cell r="B726">
            <v>43095</v>
          </cell>
        </row>
        <row r="727">
          <cell r="B727">
            <v>43096</v>
          </cell>
        </row>
        <row r="728">
          <cell r="B728">
            <v>43097</v>
          </cell>
        </row>
        <row r="729">
          <cell r="B729">
            <v>43098</v>
          </cell>
        </row>
        <row r="730">
          <cell r="B730">
            <v>43099</v>
          </cell>
        </row>
        <row r="731">
          <cell r="B731">
            <v>43100</v>
          </cell>
        </row>
        <row r="732">
          <cell r="B732">
            <v>43101</v>
          </cell>
        </row>
        <row r="733">
          <cell r="B733">
            <v>43102</v>
          </cell>
        </row>
        <row r="734">
          <cell r="B734">
            <v>43103</v>
          </cell>
        </row>
        <row r="735">
          <cell r="B735">
            <v>43104</v>
          </cell>
        </row>
        <row r="736">
          <cell r="B736">
            <v>43105</v>
          </cell>
        </row>
        <row r="737">
          <cell r="B737">
            <v>43106</v>
          </cell>
        </row>
        <row r="738">
          <cell r="B738">
            <v>43107</v>
          </cell>
        </row>
        <row r="739">
          <cell r="B739">
            <v>43108</v>
          </cell>
        </row>
        <row r="740">
          <cell r="B740">
            <v>43109</v>
          </cell>
        </row>
        <row r="741">
          <cell r="B741">
            <v>43110</v>
          </cell>
        </row>
        <row r="742">
          <cell r="B742">
            <v>43111</v>
          </cell>
        </row>
        <row r="743">
          <cell r="B743">
            <v>43112</v>
          </cell>
        </row>
        <row r="744">
          <cell r="B744">
            <v>43113</v>
          </cell>
        </row>
        <row r="745">
          <cell r="B745">
            <v>43114</v>
          </cell>
        </row>
        <row r="746">
          <cell r="B746">
            <v>43115</v>
          </cell>
        </row>
        <row r="747">
          <cell r="B747">
            <v>43116</v>
          </cell>
        </row>
        <row r="748">
          <cell r="B748">
            <v>43117</v>
          </cell>
        </row>
        <row r="749">
          <cell r="B749">
            <v>43118</v>
          </cell>
        </row>
        <row r="750">
          <cell r="B750">
            <v>43119</v>
          </cell>
        </row>
        <row r="751">
          <cell r="B751">
            <v>43120</v>
          </cell>
        </row>
        <row r="752">
          <cell r="B752">
            <v>43121</v>
          </cell>
        </row>
        <row r="753">
          <cell r="B753">
            <v>43122</v>
          </cell>
        </row>
        <row r="754">
          <cell r="B754">
            <v>43123</v>
          </cell>
        </row>
        <row r="755">
          <cell r="B755">
            <v>43124</v>
          </cell>
        </row>
        <row r="756">
          <cell r="B756">
            <v>43125</v>
          </cell>
        </row>
        <row r="757">
          <cell r="B757">
            <v>43126</v>
          </cell>
        </row>
        <row r="758">
          <cell r="B758">
            <v>43127</v>
          </cell>
        </row>
        <row r="759">
          <cell r="B759">
            <v>43128</v>
          </cell>
        </row>
        <row r="760">
          <cell r="B760">
            <v>43129</v>
          </cell>
        </row>
        <row r="761">
          <cell r="B761">
            <v>43130</v>
          </cell>
        </row>
        <row r="762">
          <cell r="B762">
            <v>43131</v>
          </cell>
        </row>
        <row r="763">
          <cell r="B763">
            <v>43132</v>
          </cell>
        </row>
        <row r="764">
          <cell r="B764">
            <v>43133</v>
          </cell>
        </row>
        <row r="765">
          <cell r="B765">
            <v>43134</v>
          </cell>
        </row>
        <row r="766">
          <cell r="B766">
            <v>43135</v>
          </cell>
        </row>
        <row r="767">
          <cell r="B767">
            <v>43136</v>
          </cell>
        </row>
        <row r="768">
          <cell r="B768">
            <v>43137</v>
          </cell>
        </row>
        <row r="769">
          <cell r="B769">
            <v>43138</v>
          </cell>
        </row>
        <row r="770">
          <cell r="B770">
            <v>43139</v>
          </cell>
        </row>
        <row r="771">
          <cell r="B771">
            <v>43140</v>
          </cell>
        </row>
        <row r="772">
          <cell r="B772">
            <v>43141</v>
          </cell>
        </row>
        <row r="773">
          <cell r="B773">
            <v>43142</v>
          </cell>
        </row>
        <row r="774">
          <cell r="B774">
            <v>43143</v>
          </cell>
        </row>
        <row r="775">
          <cell r="B775">
            <v>43144</v>
          </cell>
        </row>
        <row r="776">
          <cell r="B776">
            <v>43145</v>
          </cell>
        </row>
        <row r="777">
          <cell r="B777">
            <v>43146</v>
          </cell>
        </row>
        <row r="778">
          <cell r="B778">
            <v>43147</v>
          </cell>
        </row>
        <row r="779">
          <cell r="B779">
            <v>43148</v>
          </cell>
        </row>
        <row r="780">
          <cell r="B780">
            <v>43149</v>
          </cell>
        </row>
        <row r="781">
          <cell r="B781">
            <v>43150</v>
          </cell>
        </row>
        <row r="782">
          <cell r="B782">
            <v>43151</v>
          </cell>
        </row>
        <row r="783">
          <cell r="B783">
            <v>43152</v>
          </cell>
        </row>
        <row r="784">
          <cell r="B784">
            <v>43153</v>
          </cell>
        </row>
        <row r="785">
          <cell r="B785">
            <v>43154</v>
          </cell>
        </row>
        <row r="786">
          <cell r="B786">
            <v>43155</v>
          </cell>
        </row>
        <row r="787">
          <cell r="B787">
            <v>43156</v>
          </cell>
        </row>
        <row r="788">
          <cell r="B788">
            <v>43157</v>
          </cell>
        </row>
        <row r="789">
          <cell r="B789">
            <v>43158</v>
          </cell>
        </row>
        <row r="790">
          <cell r="B790">
            <v>43159</v>
          </cell>
        </row>
        <row r="791">
          <cell r="B791">
            <v>43160</v>
          </cell>
        </row>
        <row r="792">
          <cell r="B792">
            <v>43161</v>
          </cell>
        </row>
        <row r="793">
          <cell r="B793">
            <v>43162</v>
          </cell>
        </row>
        <row r="794">
          <cell r="B794">
            <v>43163</v>
          </cell>
        </row>
        <row r="795">
          <cell r="B795">
            <v>43164</v>
          </cell>
        </row>
        <row r="796">
          <cell r="B796">
            <v>43165</v>
          </cell>
        </row>
        <row r="797">
          <cell r="B797">
            <v>43166</v>
          </cell>
        </row>
        <row r="798">
          <cell r="B798">
            <v>43167</v>
          </cell>
        </row>
        <row r="799">
          <cell r="B799">
            <v>43168</v>
          </cell>
        </row>
        <row r="800">
          <cell r="B800">
            <v>43169</v>
          </cell>
        </row>
        <row r="801">
          <cell r="B801">
            <v>43170</v>
          </cell>
        </row>
        <row r="802">
          <cell r="B802">
            <v>43171</v>
          </cell>
        </row>
        <row r="803">
          <cell r="B803">
            <v>43172</v>
          </cell>
        </row>
        <row r="804">
          <cell r="B804">
            <v>43173</v>
          </cell>
        </row>
        <row r="805">
          <cell r="B805">
            <v>43174</v>
          </cell>
        </row>
        <row r="806">
          <cell r="B806">
            <v>43175</v>
          </cell>
        </row>
        <row r="807">
          <cell r="B807">
            <v>43176</v>
          </cell>
        </row>
        <row r="808">
          <cell r="B808">
            <v>43177</v>
          </cell>
        </row>
        <row r="809">
          <cell r="B809">
            <v>43178</v>
          </cell>
        </row>
        <row r="810">
          <cell r="B810">
            <v>43179</v>
          </cell>
        </row>
        <row r="811">
          <cell r="B811">
            <v>43180</v>
          </cell>
        </row>
        <row r="812">
          <cell r="B812">
            <v>42110</v>
          </cell>
        </row>
        <row r="813">
          <cell r="B813">
            <v>42111</v>
          </cell>
        </row>
        <row r="814">
          <cell r="B814">
            <v>42112</v>
          </cell>
        </row>
        <row r="815">
          <cell r="B815">
            <v>42113</v>
          </cell>
        </row>
        <row r="816">
          <cell r="B816">
            <v>42114</v>
          </cell>
        </row>
        <row r="817">
          <cell r="B817">
            <v>42115</v>
          </cell>
        </row>
        <row r="818">
          <cell r="B818">
            <v>42116</v>
          </cell>
        </row>
        <row r="819">
          <cell r="B819">
            <v>42117</v>
          </cell>
        </row>
        <row r="820">
          <cell r="B820">
            <v>42118</v>
          </cell>
        </row>
        <row r="821">
          <cell r="B821">
            <v>42119</v>
          </cell>
        </row>
        <row r="822">
          <cell r="B822">
            <v>42120</v>
          </cell>
        </row>
        <row r="823">
          <cell r="B823">
            <v>42121</v>
          </cell>
        </row>
        <row r="824">
          <cell r="B824">
            <v>42122</v>
          </cell>
        </row>
        <row r="825">
          <cell r="B825">
            <v>42123</v>
          </cell>
        </row>
        <row r="826">
          <cell r="B826">
            <v>42124</v>
          </cell>
        </row>
        <row r="827">
          <cell r="B827">
            <v>42125</v>
          </cell>
        </row>
        <row r="828">
          <cell r="B828">
            <v>42126</v>
          </cell>
        </row>
        <row r="829">
          <cell r="B829">
            <v>42127</v>
          </cell>
        </row>
        <row r="830">
          <cell r="B830">
            <v>42128</v>
          </cell>
        </row>
        <row r="831">
          <cell r="B831">
            <v>42129</v>
          </cell>
        </row>
        <row r="832">
          <cell r="B832">
            <v>42130</v>
          </cell>
        </row>
        <row r="833">
          <cell r="B833">
            <v>42131</v>
          </cell>
        </row>
        <row r="834">
          <cell r="B834">
            <v>42132</v>
          </cell>
        </row>
        <row r="835">
          <cell r="B835">
            <v>42133</v>
          </cell>
        </row>
        <row r="836">
          <cell r="B836">
            <v>42134</v>
          </cell>
        </row>
        <row r="837">
          <cell r="B837">
            <v>42135</v>
          </cell>
        </row>
        <row r="838">
          <cell r="B838">
            <v>42136</v>
          </cell>
        </row>
        <row r="839">
          <cell r="B839">
            <v>42137</v>
          </cell>
        </row>
        <row r="840">
          <cell r="B840">
            <v>42138</v>
          </cell>
        </row>
        <row r="841">
          <cell r="B841">
            <v>42139</v>
          </cell>
        </row>
        <row r="842">
          <cell r="B842">
            <v>42140</v>
          </cell>
        </row>
        <row r="843">
          <cell r="B843">
            <v>42141</v>
          </cell>
        </row>
        <row r="844">
          <cell r="B844">
            <v>42142</v>
          </cell>
        </row>
        <row r="845">
          <cell r="B845">
            <v>42143</v>
          </cell>
        </row>
        <row r="846">
          <cell r="B846">
            <v>42144</v>
          </cell>
        </row>
        <row r="847">
          <cell r="B847">
            <v>42145</v>
          </cell>
        </row>
        <row r="848">
          <cell r="B848">
            <v>42146</v>
          </cell>
        </row>
        <row r="849">
          <cell r="B849">
            <v>42147</v>
          </cell>
        </row>
        <row r="850">
          <cell r="B850">
            <v>42148</v>
          </cell>
        </row>
        <row r="851">
          <cell r="B851">
            <v>42149</v>
          </cell>
        </row>
        <row r="852">
          <cell r="B852">
            <v>42150</v>
          </cell>
        </row>
        <row r="853">
          <cell r="B853">
            <v>42151</v>
          </cell>
        </row>
        <row r="854">
          <cell r="B854">
            <v>42152</v>
          </cell>
        </row>
        <row r="855">
          <cell r="B855">
            <v>42153</v>
          </cell>
        </row>
        <row r="856">
          <cell r="B856">
            <v>42154</v>
          </cell>
        </row>
        <row r="857">
          <cell r="B857">
            <v>42155</v>
          </cell>
        </row>
        <row r="858">
          <cell r="B858">
            <v>42156</v>
          </cell>
        </row>
        <row r="859">
          <cell r="B859">
            <v>42157</v>
          </cell>
        </row>
        <row r="860">
          <cell r="B860">
            <v>42158</v>
          </cell>
        </row>
        <row r="861">
          <cell r="B861">
            <v>42159</v>
          </cell>
        </row>
        <row r="862">
          <cell r="B862">
            <v>42160</v>
          </cell>
        </row>
        <row r="863">
          <cell r="B863">
            <v>42161</v>
          </cell>
        </row>
        <row r="864">
          <cell r="B864">
            <v>42162</v>
          </cell>
        </row>
        <row r="865">
          <cell r="B865">
            <v>42163</v>
          </cell>
        </row>
        <row r="866">
          <cell r="B866">
            <v>42164</v>
          </cell>
        </row>
        <row r="867">
          <cell r="B867">
            <v>42165</v>
          </cell>
        </row>
        <row r="868">
          <cell r="B868">
            <v>42166</v>
          </cell>
        </row>
        <row r="869">
          <cell r="B869">
            <v>42167</v>
          </cell>
        </row>
        <row r="870">
          <cell r="B870">
            <v>42168</v>
          </cell>
        </row>
        <row r="871">
          <cell r="B871">
            <v>42169</v>
          </cell>
        </row>
        <row r="872">
          <cell r="B872">
            <v>42170</v>
          </cell>
        </row>
        <row r="873">
          <cell r="B873">
            <v>42171</v>
          </cell>
        </row>
        <row r="874">
          <cell r="B874">
            <v>42172</v>
          </cell>
        </row>
        <row r="875">
          <cell r="B875">
            <v>42173</v>
          </cell>
        </row>
        <row r="876">
          <cell r="B876">
            <v>42174</v>
          </cell>
        </row>
        <row r="877">
          <cell r="B877">
            <v>42175</v>
          </cell>
        </row>
        <row r="878">
          <cell r="B878">
            <v>42176</v>
          </cell>
        </row>
        <row r="879">
          <cell r="B879">
            <v>42177</v>
          </cell>
        </row>
        <row r="880">
          <cell r="B880">
            <v>42178</v>
          </cell>
        </row>
        <row r="881">
          <cell r="B881">
            <v>42179</v>
          </cell>
        </row>
        <row r="882">
          <cell r="B882">
            <v>42180</v>
          </cell>
        </row>
        <row r="883">
          <cell r="B883">
            <v>42181</v>
          </cell>
        </row>
        <row r="884">
          <cell r="B884">
            <v>42182</v>
          </cell>
        </row>
        <row r="885">
          <cell r="B885">
            <v>42183</v>
          </cell>
        </row>
        <row r="886">
          <cell r="B886">
            <v>42184</v>
          </cell>
        </row>
        <row r="887">
          <cell r="B887">
            <v>42185</v>
          </cell>
        </row>
        <row r="888">
          <cell r="B888">
            <v>42186</v>
          </cell>
        </row>
        <row r="889">
          <cell r="B889">
            <v>42187</v>
          </cell>
        </row>
        <row r="890">
          <cell r="B890">
            <v>42188</v>
          </cell>
        </row>
        <row r="891">
          <cell r="B891">
            <v>42189</v>
          </cell>
        </row>
        <row r="892">
          <cell r="B892">
            <v>42190</v>
          </cell>
        </row>
        <row r="893">
          <cell r="B893">
            <v>42191</v>
          </cell>
        </row>
        <row r="894">
          <cell r="B894">
            <v>42192</v>
          </cell>
        </row>
        <row r="895">
          <cell r="B895">
            <v>42193</v>
          </cell>
        </row>
        <row r="896">
          <cell r="B896">
            <v>42194</v>
          </cell>
        </row>
        <row r="897">
          <cell r="B897">
            <v>42195</v>
          </cell>
        </row>
        <row r="898">
          <cell r="B898">
            <v>42196</v>
          </cell>
        </row>
        <row r="899">
          <cell r="B899">
            <v>42197</v>
          </cell>
        </row>
        <row r="900">
          <cell r="B900">
            <v>42198</v>
          </cell>
        </row>
        <row r="901">
          <cell r="B901">
            <v>42199</v>
          </cell>
        </row>
        <row r="902">
          <cell r="B902">
            <v>42200</v>
          </cell>
        </row>
        <row r="903">
          <cell r="B903">
            <v>42201</v>
          </cell>
        </row>
        <row r="904">
          <cell r="B904">
            <v>42202</v>
          </cell>
        </row>
        <row r="905">
          <cell r="B905">
            <v>42203</v>
          </cell>
        </row>
        <row r="906">
          <cell r="B906">
            <v>42204</v>
          </cell>
        </row>
        <row r="907">
          <cell r="B907">
            <v>42205</v>
          </cell>
        </row>
        <row r="908">
          <cell r="B908">
            <v>42206</v>
          </cell>
        </row>
        <row r="909">
          <cell r="B909">
            <v>42207</v>
          </cell>
        </row>
        <row r="910">
          <cell r="B910">
            <v>42208</v>
          </cell>
        </row>
        <row r="911">
          <cell r="B911">
            <v>42209</v>
          </cell>
        </row>
        <row r="912">
          <cell r="B912">
            <v>42210</v>
          </cell>
        </row>
        <row r="913">
          <cell r="B913">
            <v>42211</v>
          </cell>
        </row>
        <row r="914">
          <cell r="B914">
            <v>42212</v>
          </cell>
        </row>
        <row r="915">
          <cell r="B915">
            <v>42213</v>
          </cell>
        </row>
        <row r="916">
          <cell r="B916">
            <v>42214</v>
          </cell>
        </row>
        <row r="917">
          <cell r="B917">
            <v>42215</v>
          </cell>
        </row>
        <row r="918">
          <cell r="B918">
            <v>42216</v>
          </cell>
        </row>
        <row r="919">
          <cell r="B919">
            <v>42217</v>
          </cell>
        </row>
        <row r="920">
          <cell r="B920">
            <v>42218</v>
          </cell>
        </row>
        <row r="921">
          <cell r="B921">
            <v>42219</v>
          </cell>
        </row>
        <row r="922">
          <cell r="B922">
            <v>42220</v>
          </cell>
        </row>
        <row r="923">
          <cell r="B923">
            <v>42221</v>
          </cell>
        </row>
        <row r="924">
          <cell r="B924">
            <v>42222</v>
          </cell>
        </row>
        <row r="925">
          <cell r="B925">
            <v>42223</v>
          </cell>
        </row>
        <row r="926">
          <cell r="B926">
            <v>42224</v>
          </cell>
        </row>
        <row r="927">
          <cell r="B927">
            <v>42225</v>
          </cell>
        </row>
        <row r="928">
          <cell r="B928">
            <v>42226</v>
          </cell>
        </row>
        <row r="929">
          <cell r="B929">
            <v>42227</v>
          </cell>
        </row>
        <row r="930">
          <cell r="B930">
            <v>42228</v>
          </cell>
        </row>
        <row r="931">
          <cell r="B931">
            <v>42229</v>
          </cell>
        </row>
        <row r="932">
          <cell r="B932">
            <v>42230</v>
          </cell>
        </row>
        <row r="933">
          <cell r="B933">
            <v>42231</v>
          </cell>
        </row>
        <row r="934">
          <cell r="B934">
            <v>42232</v>
          </cell>
        </row>
        <row r="935">
          <cell r="B935">
            <v>42233</v>
          </cell>
        </row>
        <row r="936">
          <cell r="B936">
            <v>42234</v>
          </cell>
        </row>
        <row r="937">
          <cell r="B937">
            <v>42235</v>
          </cell>
        </row>
        <row r="938">
          <cell r="B938">
            <v>42236</v>
          </cell>
        </row>
        <row r="939">
          <cell r="B939">
            <v>42237</v>
          </cell>
        </row>
        <row r="940">
          <cell r="B940">
            <v>42238</v>
          </cell>
        </row>
        <row r="941">
          <cell r="B941">
            <v>42239</v>
          </cell>
        </row>
        <row r="942">
          <cell r="B942">
            <v>42240</v>
          </cell>
        </row>
        <row r="943">
          <cell r="B943">
            <v>42241</v>
          </cell>
        </row>
        <row r="944">
          <cell r="B944">
            <v>42242</v>
          </cell>
        </row>
        <row r="945">
          <cell r="B945">
            <v>42243</v>
          </cell>
        </row>
        <row r="946">
          <cell r="B946">
            <v>42244</v>
          </cell>
        </row>
        <row r="947">
          <cell r="B947">
            <v>42245</v>
          </cell>
        </row>
        <row r="948">
          <cell r="B948">
            <v>42246</v>
          </cell>
        </row>
        <row r="949">
          <cell r="B949">
            <v>42247</v>
          </cell>
        </row>
        <row r="950">
          <cell r="B950">
            <v>42248</v>
          </cell>
        </row>
        <row r="951">
          <cell r="B951">
            <v>42249</v>
          </cell>
        </row>
        <row r="952">
          <cell r="B952">
            <v>42250</v>
          </cell>
        </row>
        <row r="953">
          <cell r="B953">
            <v>42251</v>
          </cell>
        </row>
        <row r="954">
          <cell r="B954">
            <v>42252</v>
          </cell>
        </row>
        <row r="955">
          <cell r="B955">
            <v>42253</v>
          </cell>
        </row>
        <row r="956">
          <cell r="B956">
            <v>42254</v>
          </cell>
        </row>
        <row r="957">
          <cell r="B957">
            <v>42255</v>
          </cell>
        </row>
        <row r="958">
          <cell r="B958">
            <v>42256</v>
          </cell>
        </row>
        <row r="959">
          <cell r="B959">
            <v>42257</v>
          </cell>
        </row>
        <row r="960">
          <cell r="B960">
            <v>42258</v>
          </cell>
        </row>
        <row r="961">
          <cell r="B961">
            <v>42259</v>
          </cell>
        </row>
        <row r="962">
          <cell r="B962">
            <v>42260</v>
          </cell>
        </row>
        <row r="963">
          <cell r="B963">
            <v>42261</v>
          </cell>
        </row>
        <row r="964">
          <cell r="B964">
            <v>42262</v>
          </cell>
        </row>
        <row r="965">
          <cell r="B965">
            <v>42263</v>
          </cell>
        </row>
        <row r="966">
          <cell r="B966">
            <v>42264</v>
          </cell>
        </row>
        <row r="967">
          <cell r="B967">
            <v>42265</v>
          </cell>
        </row>
        <row r="968">
          <cell r="B968">
            <v>42266</v>
          </cell>
        </row>
        <row r="969">
          <cell r="B969">
            <v>42267</v>
          </cell>
        </row>
        <row r="970">
          <cell r="B970">
            <v>42268</v>
          </cell>
        </row>
        <row r="971">
          <cell r="B971">
            <v>42269</v>
          </cell>
        </row>
        <row r="972">
          <cell r="B972">
            <v>42270</v>
          </cell>
        </row>
        <row r="973">
          <cell r="B973">
            <v>42271</v>
          </cell>
        </row>
        <row r="974">
          <cell r="B974">
            <v>42272</v>
          </cell>
        </row>
        <row r="975">
          <cell r="B975">
            <v>42273</v>
          </cell>
        </row>
        <row r="976">
          <cell r="B976">
            <v>42274</v>
          </cell>
        </row>
        <row r="977">
          <cell r="B977">
            <v>42275</v>
          </cell>
        </row>
        <row r="978">
          <cell r="B978">
            <v>42276</v>
          </cell>
        </row>
        <row r="979">
          <cell r="B979">
            <v>42277</v>
          </cell>
        </row>
        <row r="980">
          <cell r="B980">
            <v>42278</v>
          </cell>
        </row>
        <row r="981">
          <cell r="B981">
            <v>42279</v>
          </cell>
        </row>
        <row r="982">
          <cell r="B982">
            <v>42280</v>
          </cell>
        </row>
        <row r="983">
          <cell r="B983">
            <v>42281</v>
          </cell>
        </row>
        <row r="984">
          <cell r="B984">
            <v>42282</v>
          </cell>
        </row>
        <row r="985">
          <cell r="B985">
            <v>42283</v>
          </cell>
        </row>
        <row r="986">
          <cell r="B986">
            <v>42284</v>
          </cell>
        </row>
        <row r="987">
          <cell r="B987">
            <v>42285</v>
          </cell>
        </row>
        <row r="988">
          <cell r="B988">
            <v>42286</v>
          </cell>
        </row>
        <row r="989">
          <cell r="B989">
            <v>42287</v>
          </cell>
        </row>
        <row r="990">
          <cell r="B990">
            <v>42288</v>
          </cell>
        </row>
        <row r="991">
          <cell r="B991">
            <v>42289</v>
          </cell>
        </row>
        <row r="992">
          <cell r="B992">
            <v>42290</v>
          </cell>
        </row>
        <row r="993">
          <cell r="B993">
            <v>42291</v>
          </cell>
        </row>
        <row r="994">
          <cell r="B994">
            <v>42292</v>
          </cell>
        </row>
        <row r="995">
          <cell r="B995">
            <v>42293</v>
          </cell>
        </row>
        <row r="996">
          <cell r="B996">
            <v>42294</v>
          </cell>
        </row>
        <row r="997">
          <cell r="B997">
            <v>42295</v>
          </cell>
        </row>
        <row r="998">
          <cell r="B998">
            <v>42296</v>
          </cell>
        </row>
        <row r="999">
          <cell r="B999">
            <v>42297</v>
          </cell>
        </row>
        <row r="1000">
          <cell r="B1000">
            <v>42298</v>
          </cell>
        </row>
        <row r="1001">
          <cell r="B1001">
            <v>42299</v>
          </cell>
        </row>
        <row r="1002">
          <cell r="B1002">
            <v>42300</v>
          </cell>
        </row>
        <row r="1003">
          <cell r="B1003">
            <v>42301</v>
          </cell>
        </row>
        <row r="1004">
          <cell r="B1004">
            <v>42302</v>
          </cell>
        </row>
        <row r="1005">
          <cell r="B1005">
            <v>42303</v>
          </cell>
        </row>
        <row r="1006">
          <cell r="B1006">
            <v>42304</v>
          </cell>
        </row>
        <row r="1007">
          <cell r="B1007">
            <v>42305</v>
          </cell>
        </row>
        <row r="1008">
          <cell r="B1008">
            <v>42306</v>
          </cell>
        </row>
        <row r="1009">
          <cell r="B1009">
            <v>42307</v>
          </cell>
        </row>
        <row r="1010">
          <cell r="B1010">
            <v>42308</v>
          </cell>
        </row>
        <row r="1011">
          <cell r="B1011">
            <v>42309</v>
          </cell>
        </row>
        <row r="1012">
          <cell r="B1012">
            <v>42310</v>
          </cell>
        </row>
        <row r="1013">
          <cell r="B1013">
            <v>42311</v>
          </cell>
        </row>
        <row r="1014">
          <cell r="B1014">
            <v>42312</v>
          </cell>
        </row>
        <row r="1015">
          <cell r="B1015">
            <v>42313</v>
          </cell>
        </row>
        <row r="1016">
          <cell r="B1016">
            <v>42314</v>
          </cell>
        </row>
        <row r="1017">
          <cell r="B1017">
            <v>42315</v>
          </cell>
        </row>
        <row r="1018">
          <cell r="B1018">
            <v>42316</v>
          </cell>
        </row>
        <row r="1019">
          <cell r="B1019">
            <v>42317</v>
          </cell>
        </row>
        <row r="1020">
          <cell r="B1020">
            <v>42318</v>
          </cell>
        </row>
        <row r="1021">
          <cell r="B1021">
            <v>42319</v>
          </cell>
        </row>
        <row r="1022">
          <cell r="B1022">
            <v>42320</v>
          </cell>
        </row>
        <row r="1023">
          <cell r="B1023">
            <v>42321</v>
          </cell>
        </row>
        <row r="1024">
          <cell r="B1024">
            <v>42322</v>
          </cell>
        </row>
        <row r="1025">
          <cell r="B1025">
            <v>42323</v>
          </cell>
        </row>
        <row r="1026">
          <cell r="B1026">
            <v>42324</v>
          </cell>
        </row>
        <row r="1027">
          <cell r="B1027">
            <v>42325</v>
          </cell>
        </row>
        <row r="1028">
          <cell r="B1028">
            <v>42326</v>
          </cell>
        </row>
        <row r="1029">
          <cell r="B1029">
            <v>42327</v>
          </cell>
        </row>
        <row r="1030">
          <cell r="B1030">
            <v>42328</v>
          </cell>
        </row>
        <row r="1031">
          <cell r="B1031">
            <v>42329</v>
          </cell>
        </row>
        <row r="1032">
          <cell r="B1032">
            <v>42330</v>
          </cell>
        </row>
        <row r="1033">
          <cell r="B1033">
            <v>42331</v>
          </cell>
        </row>
        <row r="1034">
          <cell r="B1034">
            <v>42332</v>
          </cell>
        </row>
        <row r="1035">
          <cell r="B1035">
            <v>42333</v>
          </cell>
        </row>
        <row r="1036">
          <cell r="B1036">
            <v>42334</v>
          </cell>
        </row>
        <row r="1037">
          <cell r="B1037">
            <v>42335</v>
          </cell>
        </row>
        <row r="1038">
          <cell r="B1038">
            <v>42336</v>
          </cell>
        </row>
        <row r="1039">
          <cell r="B1039">
            <v>42337</v>
          </cell>
        </row>
        <row r="1040">
          <cell r="B1040">
            <v>42338</v>
          </cell>
        </row>
        <row r="1041">
          <cell r="B1041">
            <v>42339</v>
          </cell>
        </row>
        <row r="1042">
          <cell r="B1042">
            <v>42340</v>
          </cell>
        </row>
        <row r="1043">
          <cell r="B1043">
            <v>42341</v>
          </cell>
        </row>
        <row r="1044">
          <cell r="B1044">
            <v>42342</v>
          </cell>
        </row>
        <row r="1045">
          <cell r="B1045">
            <v>42343</v>
          </cell>
        </row>
        <row r="1046">
          <cell r="B1046">
            <v>42344</v>
          </cell>
        </row>
        <row r="1047">
          <cell r="B1047">
            <v>42345</v>
          </cell>
        </row>
        <row r="1048">
          <cell r="B1048">
            <v>42346</v>
          </cell>
        </row>
        <row r="1049">
          <cell r="B1049">
            <v>42347</v>
          </cell>
        </row>
        <row r="1050">
          <cell r="B1050">
            <v>42348</v>
          </cell>
        </row>
        <row r="1051">
          <cell r="B1051">
            <v>42349</v>
          </cell>
        </row>
        <row r="1052">
          <cell r="B1052">
            <v>42350</v>
          </cell>
        </row>
        <row r="1053">
          <cell r="B1053">
            <v>42351</v>
          </cell>
        </row>
        <row r="1054">
          <cell r="B1054">
            <v>42352</v>
          </cell>
        </row>
        <row r="1055">
          <cell r="B1055">
            <v>42353</v>
          </cell>
        </row>
        <row r="1056">
          <cell r="B1056">
            <v>42354</v>
          </cell>
        </row>
        <row r="1057">
          <cell r="B1057">
            <v>42355</v>
          </cell>
        </row>
        <row r="1058">
          <cell r="B1058">
            <v>42356</v>
          </cell>
        </row>
        <row r="1059">
          <cell r="B1059">
            <v>42357</v>
          </cell>
        </row>
        <row r="1060">
          <cell r="B1060">
            <v>42358</v>
          </cell>
        </row>
        <row r="1061">
          <cell r="B1061">
            <v>42359</v>
          </cell>
        </row>
        <row r="1062">
          <cell r="B1062">
            <v>42360</v>
          </cell>
        </row>
        <row r="1063">
          <cell r="B1063">
            <v>42361</v>
          </cell>
        </row>
        <row r="1064">
          <cell r="B1064">
            <v>42362</v>
          </cell>
        </row>
        <row r="1065">
          <cell r="B1065">
            <v>42363</v>
          </cell>
        </row>
        <row r="1066">
          <cell r="B1066">
            <v>42364</v>
          </cell>
        </row>
        <row r="1067">
          <cell r="B1067">
            <v>42365</v>
          </cell>
        </row>
        <row r="1068">
          <cell r="B1068">
            <v>42366</v>
          </cell>
        </row>
        <row r="1069">
          <cell r="B1069">
            <v>42367</v>
          </cell>
        </row>
        <row r="1070">
          <cell r="B1070">
            <v>42368</v>
          </cell>
        </row>
        <row r="1071">
          <cell r="B1071">
            <v>42369</v>
          </cell>
        </row>
        <row r="1072">
          <cell r="B1072">
            <v>42370</v>
          </cell>
        </row>
        <row r="1073">
          <cell r="B1073">
            <v>42371</v>
          </cell>
        </row>
        <row r="1074">
          <cell r="B1074">
            <v>42372</v>
          </cell>
        </row>
        <row r="1075">
          <cell r="B1075">
            <v>42373</v>
          </cell>
        </row>
        <row r="1076">
          <cell r="B1076">
            <v>42374</v>
          </cell>
        </row>
        <row r="1077">
          <cell r="B1077">
            <v>42375</v>
          </cell>
        </row>
        <row r="1078">
          <cell r="B1078">
            <v>42376</v>
          </cell>
        </row>
        <row r="1079">
          <cell r="B1079">
            <v>42377</v>
          </cell>
        </row>
        <row r="1080">
          <cell r="B1080">
            <v>42378</v>
          </cell>
        </row>
        <row r="1081">
          <cell r="B1081">
            <v>42379</v>
          </cell>
        </row>
        <row r="1082">
          <cell r="B1082">
            <v>42380</v>
          </cell>
        </row>
        <row r="1083">
          <cell r="B1083">
            <v>42381</v>
          </cell>
        </row>
        <row r="1084">
          <cell r="B1084">
            <v>42382</v>
          </cell>
        </row>
        <row r="1085">
          <cell r="B1085">
            <v>42383</v>
          </cell>
        </row>
        <row r="1086">
          <cell r="B1086">
            <v>42384</v>
          </cell>
        </row>
        <row r="1087">
          <cell r="B1087">
            <v>42385</v>
          </cell>
        </row>
        <row r="1088">
          <cell r="B1088">
            <v>42386</v>
          </cell>
        </row>
        <row r="1089">
          <cell r="B1089">
            <v>42387</v>
          </cell>
        </row>
        <row r="1090">
          <cell r="B1090">
            <v>42388</v>
          </cell>
        </row>
        <row r="1091">
          <cell r="B1091">
            <v>42389</v>
          </cell>
        </row>
        <row r="1092">
          <cell r="B1092">
            <v>42390</v>
          </cell>
        </row>
        <row r="1093">
          <cell r="B1093">
            <v>42391</v>
          </cell>
        </row>
        <row r="1094">
          <cell r="B1094">
            <v>42392</v>
          </cell>
        </row>
        <row r="1095">
          <cell r="B1095">
            <v>42393</v>
          </cell>
        </row>
        <row r="1096">
          <cell r="B1096">
            <v>42394</v>
          </cell>
        </row>
        <row r="1097">
          <cell r="B1097">
            <v>42395</v>
          </cell>
        </row>
        <row r="1098">
          <cell r="B1098">
            <v>42396</v>
          </cell>
        </row>
        <row r="1099">
          <cell r="B1099">
            <v>42397</v>
          </cell>
        </row>
        <row r="1100">
          <cell r="B1100">
            <v>42398</v>
          </cell>
        </row>
        <row r="1101">
          <cell r="B1101">
            <v>42399</v>
          </cell>
        </row>
        <row r="1102">
          <cell r="B1102">
            <v>42400</v>
          </cell>
        </row>
        <row r="1103">
          <cell r="B1103">
            <v>42401</v>
          </cell>
        </row>
        <row r="1104">
          <cell r="B1104">
            <v>42402</v>
          </cell>
        </row>
        <row r="1105">
          <cell r="B1105">
            <v>42403</v>
          </cell>
        </row>
        <row r="1106">
          <cell r="B1106">
            <v>42404</v>
          </cell>
        </row>
        <row r="1107">
          <cell r="B1107">
            <v>42405</v>
          </cell>
        </row>
        <row r="1108">
          <cell r="B1108">
            <v>42406</v>
          </cell>
        </row>
        <row r="1109">
          <cell r="B1109">
            <v>42407</v>
          </cell>
        </row>
        <row r="1110">
          <cell r="B1110">
            <v>42408</v>
          </cell>
        </row>
        <row r="1111">
          <cell r="B1111">
            <v>42409</v>
          </cell>
        </row>
        <row r="1112">
          <cell r="B1112">
            <v>42410</v>
          </cell>
        </row>
        <row r="1113">
          <cell r="B1113">
            <v>42411</v>
          </cell>
        </row>
        <row r="1114">
          <cell r="B1114">
            <v>42412</v>
          </cell>
        </row>
        <row r="1115">
          <cell r="B1115">
            <v>42413</v>
          </cell>
        </row>
        <row r="1116">
          <cell r="B1116">
            <v>42414</v>
          </cell>
        </row>
        <row r="1117">
          <cell r="B1117">
            <v>42415</v>
          </cell>
        </row>
        <row r="1118">
          <cell r="B1118">
            <v>42416</v>
          </cell>
        </row>
        <row r="1119">
          <cell r="B1119">
            <v>42417</v>
          </cell>
        </row>
        <row r="1120">
          <cell r="B1120">
            <v>42418</v>
          </cell>
        </row>
        <row r="1121">
          <cell r="B1121">
            <v>42419</v>
          </cell>
        </row>
        <row r="1122">
          <cell r="B1122">
            <v>42420</v>
          </cell>
        </row>
        <row r="1123">
          <cell r="B1123">
            <v>42421</v>
          </cell>
        </row>
        <row r="1124">
          <cell r="B1124">
            <v>42422</v>
          </cell>
        </row>
        <row r="1125">
          <cell r="B1125">
            <v>42423</v>
          </cell>
        </row>
        <row r="1126">
          <cell r="B1126">
            <v>42424</v>
          </cell>
        </row>
        <row r="1127">
          <cell r="B1127">
            <v>42425</v>
          </cell>
        </row>
        <row r="1128">
          <cell r="B1128">
            <v>42426</v>
          </cell>
        </row>
        <row r="1129">
          <cell r="B1129">
            <v>42427</v>
          </cell>
        </row>
        <row r="1130">
          <cell r="B1130">
            <v>42428</v>
          </cell>
        </row>
        <row r="1131">
          <cell r="B1131">
            <v>42429</v>
          </cell>
        </row>
        <row r="1132">
          <cell r="B1132">
            <v>42430</v>
          </cell>
        </row>
        <row r="1133">
          <cell r="B1133">
            <v>42431</v>
          </cell>
        </row>
        <row r="1134">
          <cell r="B1134">
            <v>42432</v>
          </cell>
        </row>
        <row r="1135">
          <cell r="B1135">
            <v>42433</v>
          </cell>
        </row>
        <row r="1136">
          <cell r="B1136">
            <v>42434</v>
          </cell>
        </row>
        <row r="1137">
          <cell r="B1137">
            <v>42435</v>
          </cell>
        </row>
        <row r="1138">
          <cell r="B1138">
            <v>42436</v>
          </cell>
        </row>
        <row r="1139">
          <cell r="B1139">
            <v>42437</v>
          </cell>
        </row>
        <row r="1140">
          <cell r="B1140">
            <v>42438</v>
          </cell>
        </row>
        <row r="1141">
          <cell r="B1141">
            <v>42439</v>
          </cell>
        </row>
        <row r="1142">
          <cell r="B1142">
            <v>42440</v>
          </cell>
        </row>
        <row r="1143">
          <cell r="B1143">
            <v>42441</v>
          </cell>
        </row>
        <row r="1144">
          <cell r="B1144">
            <v>42442</v>
          </cell>
        </row>
        <row r="1145">
          <cell r="B1145">
            <v>42443</v>
          </cell>
        </row>
        <row r="1146">
          <cell r="B1146">
            <v>42444</v>
          </cell>
        </row>
        <row r="1147">
          <cell r="B1147">
            <v>42445</v>
          </cell>
        </row>
        <row r="1148">
          <cell r="B1148">
            <v>42446</v>
          </cell>
        </row>
        <row r="1149">
          <cell r="B1149">
            <v>42447</v>
          </cell>
        </row>
        <row r="1150">
          <cell r="B1150">
            <v>42448</v>
          </cell>
        </row>
        <row r="1151">
          <cell r="B1151">
            <v>42449</v>
          </cell>
        </row>
        <row r="1152">
          <cell r="B1152">
            <v>42450</v>
          </cell>
        </row>
        <row r="1153">
          <cell r="B1153">
            <v>42451</v>
          </cell>
        </row>
        <row r="1154">
          <cell r="B1154">
            <v>42452</v>
          </cell>
        </row>
        <row r="1155">
          <cell r="B1155">
            <v>42453</v>
          </cell>
        </row>
        <row r="1156">
          <cell r="B1156">
            <v>42454</v>
          </cell>
        </row>
        <row r="1157">
          <cell r="B1157">
            <v>42455</v>
          </cell>
        </row>
        <row r="1158">
          <cell r="B1158">
            <v>42456</v>
          </cell>
        </row>
        <row r="1159">
          <cell r="B1159">
            <v>42457</v>
          </cell>
        </row>
        <row r="1160">
          <cell r="B1160">
            <v>42458</v>
          </cell>
        </row>
        <row r="1161">
          <cell r="B1161">
            <v>42459</v>
          </cell>
        </row>
        <row r="1162">
          <cell r="B1162">
            <v>42460</v>
          </cell>
        </row>
        <row r="1163">
          <cell r="B1163">
            <v>42461</v>
          </cell>
        </row>
        <row r="1164">
          <cell r="B1164">
            <v>42462</v>
          </cell>
        </row>
        <row r="1165">
          <cell r="B1165">
            <v>42463</v>
          </cell>
        </row>
        <row r="1166">
          <cell r="B1166">
            <v>42464</v>
          </cell>
        </row>
        <row r="1167">
          <cell r="B1167">
            <v>42465</v>
          </cell>
        </row>
        <row r="1168">
          <cell r="B1168">
            <v>42466</v>
          </cell>
        </row>
        <row r="1169">
          <cell r="B1169">
            <v>42467</v>
          </cell>
        </row>
        <row r="1170">
          <cell r="B1170">
            <v>42468</v>
          </cell>
        </row>
        <row r="1171">
          <cell r="B1171">
            <v>42469</v>
          </cell>
        </row>
        <row r="1172">
          <cell r="B1172">
            <v>42470</v>
          </cell>
        </row>
        <row r="1173">
          <cell r="B1173">
            <v>42471</v>
          </cell>
        </row>
        <row r="1174">
          <cell r="B1174">
            <v>42472</v>
          </cell>
        </row>
        <row r="1175">
          <cell r="B1175">
            <v>42473</v>
          </cell>
        </row>
        <row r="1176">
          <cell r="B1176">
            <v>42474</v>
          </cell>
        </row>
        <row r="1177">
          <cell r="B1177">
            <v>42475</v>
          </cell>
        </row>
        <row r="1178">
          <cell r="B1178">
            <v>42476</v>
          </cell>
        </row>
        <row r="1179">
          <cell r="B1179">
            <v>42477</v>
          </cell>
        </row>
        <row r="1180">
          <cell r="B1180">
            <v>42478</v>
          </cell>
        </row>
        <row r="1181">
          <cell r="B1181">
            <v>42479</v>
          </cell>
        </row>
        <row r="1182">
          <cell r="B1182">
            <v>42480</v>
          </cell>
        </row>
        <row r="1183">
          <cell r="B1183">
            <v>42481</v>
          </cell>
        </row>
        <row r="1184">
          <cell r="B1184">
            <v>42482</v>
          </cell>
        </row>
        <row r="1185">
          <cell r="B1185">
            <v>42483</v>
          </cell>
        </row>
        <row r="1186">
          <cell r="B1186">
            <v>42484</v>
          </cell>
        </row>
        <row r="1187">
          <cell r="B1187">
            <v>42485</v>
          </cell>
        </row>
        <row r="1188">
          <cell r="B1188">
            <v>42486</v>
          </cell>
        </row>
        <row r="1189">
          <cell r="B1189">
            <v>42487</v>
          </cell>
        </row>
        <row r="1190">
          <cell r="B1190">
            <v>42488</v>
          </cell>
        </row>
        <row r="1191">
          <cell r="B1191">
            <v>42489</v>
          </cell>
        </row>
        <row r="1192">
          <cell r="B1192">
            <v>42490</v>
          </cell>
        </row>
        <row r="1193">
          <cell r="B1193">
            <v>42491</v>
          </cell>
        </row>
        <row r="1194">
          <cell r="B1194">
            <v>42492</v>
          </cell>
        </row>
        <row r="1195">
          <cell r="B1195">
            <v>42493</v>
          </cell>
        </row>
        <row r="1196">
          <cell r="B1196">
            <v>42494</v>
          </cell>
        </row>
        <row r="1197">
          <cell r="B1197">
            <v>42495</v>
          </cell>
        </row>
        <row r="1198">
          <cell r="B1198">
            <v>42496</v>
          </cell>
        </row>
        <row r="1199">
          <cell r="B1199">
            <v>42497</v>
          </cell>
        </row>
        <row r="1200">
          <cell r="B1200">
            <v>42498</v>
          </cell>
        </row>
        <row r="1201">
          <cell r="B1201">
            <v>42499</v>
          </cell>
        </row>
        <row r="1202">
          <cell r="B1202">
            <v>42500</v>
          </cell>
        </row>
        <row r="1203">
          <cell r="B1203">
            <v>42501</v>
          </cell>
        </row>
        <row r="1204">
          <cell r="B1204">
            <v>42502</v>
          </cell>
        </row>
        <row r="1205">
          <cell r="B1205">
            <v>42503</v>
          </cell>
        </row>
        <row r="1206">
          <cell r="B1206">
            <v>42504</v>
          </cell>
        </row>
        <row r="1207">
          <cell r="B1207">
            <v>42505</v>
          </cell>
        </row>
        <row r="1208">
          <cell r="B1208">
            <v>42506</v>
          </cell>
        </row>
        <row r="1209">
          <cell r="B1209">
            <v>42507</v>
          </cell>
        </row>
        <row r="1210">
          <cell r="B1210">
            <v>42508</v>
          </cell>
        </row>
        <row r="1211">
          <cell r="B1211">
            <v>42509</v>
          </cell>
        </row>
        <row r="1212">
          <cell r="B1212">
            <v>42510</v>
          </cell>
        </row>
        <row r="1213">
          <cell r="B1213">
            <v>42511</v>
          </cell>
        </row>
        <row r="1214">
          <cell r="B1214">
            <v>42512</v>
          </cell>
        </row>
        <row r="1215">
          <cell r="B1215">
            <v>42513</v>
          </cell>
        </row>
        <row r="1216">
          <cell r="B1216">
            <v>42514</v>
          </cell>
        </row>
        <row r="1217">
          <cell r="B1217">
            <v>42515</v>
          </cell>
        </row>
        <row r="1218">
          <cell r="B1218">
            <v>42516</v>
          </cell>
        </row>
        <row r="1219">
          <cell r="B1219">
            <v>42517</v>
          </cell>
        </row>
        <row r="1220">
          <cell r="B1220">
            <v>42518</v>
          </cell>
        </row>
        <row r="1221">
          <cell r="B1221">
            <v>42519</v>
          </cell>
        </row>
        <row r="1222">
          <cell r="B1222">
            <v>42520</v>
          </cell>
        </row>
        <row r="1223">
          <cell r="B1223">
            <v>42521</v>
          </cell>
        </row>
        <row r="1224">
          <cell r="B1224">
            <v>42522</v>
          </cell>
        </row>
        <row r="1225">
          <cell r="B1225">
            <v>42523</v>
          </cell>
        </row>
        <row r="1226">
          <cell r="B1226">
            <v>42524</v>
          </cell>
        </row>
        <row r="1227">
          <cell r="B1227">
            <v>42525</v>
          </cell>
        </row>
        <row r="1228">
          <cell r="B1228">
            <v>42526</v>
          </cell>
        </row>
        <row r="1229">
          <cell r="B1229">
            <v>42527</v>
          </cell>
        </row>
        <row r="1230">
          <cell r="B1230">
            <v>42528</v>
          </cell>
        </row>
        <row r="1231">
          <cell r="B1231">
            <v>42529</v>
          </cell>
        </row>
        <row r="1232">
          <cell r="B1232">
            <v>42530</v>
          </cell>
        </row>
        <row r="1233">
          <cell r="B1233">
            <v>42531</v>
          </cell>
        </row>
        <row r="1234">
          <cell r="B1234">
            <v>42532</v>
          </cell>
        </row>
        <row r="1235">
          <cell r="B1235">
            <v>42533</v>
          </cell>
        </row>
        <row r="1236">
          <cell r="B1236">
            <v>42534</v>
          </cell>
        </row>
        <row r="1237">
          <cell r="B1237">
            <v>42535</v>
          </cell>
        </row>
        <row r="1238">
          <cell r="B1238">
            <v>42536</v>
          </cell>
        </row>
        <row r="1239">
          <cell r="B1239">
            <v>42537</v>
          </cell>
        </row>
        <row r="1240">
          <cell r="B1240">
            <v>42538</v>
          </cell>
        </row>
        <row r="1241">
          <cell r="B1241">
            <v>42539</v>
          </cell>
        </row>
        <row r="1242">
          <cell r="B1242">
            <v>42540</v>
          </cell>
        </row>
        <row r="1243">
          <cell r="B1243">
            <v>42541</v>
          </cell>
        </row>
        <row r="1244">
          <cell r="B1244">
            <v>42542</v>
          </cell>
        </row>
        <row r="1245">
          <cell r="B1245">
            <v>42543</v>
          </cell>
        </row>
        <row r="1246">
          <cell r="B1246">
            <v>42544</v>
          </cell>
        </row>
        <row r="1247">
          <cell r="B1247">
            <v>42545</v>
          </cell>
        </row>
        <row r="1248">
          <cell r="B1248">
            <v>42546</v>
          </cell>
        </row>
        <row r="1249">
          <cell r="B1249">
            <v>42547</v>
          </cell>
        </row>
        <row r="1250">
          <cell r="B1250">
            <v>42548</v>
          </cell>
        </row>
        <row r="1251">
          <cell r="B1251">
            <v>42549</v>
          </cell>
        </row>
        <row r="1252">
          <cell r="B1252">
            <v>42550</v>
          </cell>
        </row>
        <row r="1253">
          <cell r="B1253">
            <v>42551</v>
          </cell>
        </row>
        <row r="1254">
          <cell r="B1254">
            <v>42552</v>
          </cell>
        </row>
        <row r="1255">
          <cell r="B1255">
            <v>42553</v>
          </cell>
        </row>
        <row r="1256">
          <cell r="B1256">
            <v>42554</v>
          </cell>
        </row>
        <row r="1257">
          <cell r="B1257">
            <v>42555</v>
          </cell>
        </row>
        <row r="1258">
          <cell r="B1258">
            <v>42556</v>
          </cell>
        </row>
        <row r="1259">
          <cell r="B1259">
            <v>42557</v>
          </cell>
        </row>
        <row r="1260">
          <cell r="B1260">
            <v>42558</v>
          </cell>
        </row>
        <row r="1261">
          <cell r="B1261">
            <v>42559</v>
          </cell>
        </row>
        <row r="1262">
          <cell r="B1262">
            <v>42560</v>
          </cell>
        </row>
        <row r="1263">
          <cell r="B1263">
            <v>42561</v>
          </cell>
        </row>
        <row r="1264">
          <cell r="B1264">
            <v>42562</v>
          </cell>
        </row>
        <row r="1265">
          <cell r="B1265">
            <v>42563</v>
          </cell>
        </row>
        <row r="1266">
          <cell r="B1266">
            <v>42564</v>
          </cell>
        </row>
        <row r="1267">
          <cell r="B1267">
            <v>42565</v>
          </cell>
        </row>
        <row r="1268">
          <cell r="B1268">
            <v>42566</v>
          </cell>
        </row>
        <row r="1269">
          <cell r="B1269">
            <v>42567</v>
          </cell>
        </row>
        <row r="1270">
          <cell r="B1270">
            <v>42568</v>
          </cell>
        </row>
        <row r="1271">
          <cell r="B1271">
            <v>42569</v>
          </cell>
        </row>
        <row r="1272">
          <cell r="B1272">
            <v>42570</v>
          </cell>
        </row>
        <row r="1273">
          <cell r="B1273">
            <v>42571</v>
          </cell>
        </row>
        <row r="1274">
          <cell r="B1274">
            <v>42572</v>
          </cell>
        </row>
        <row r="1275">
          <cell r="B1275">
            <v>42573</v>
          </cell>
        </row>
        <row r="1276">
          <cell r="B1276">
            <v>42574</v>
          </cell>
        </row>
        <row r="1277">
          <cell r="B1277">
            <v>42575</v>
          </cell>
        </row>
        <row r="1278">
          <cell r="B1278">
            <v>42576</v>
          </cell>
        </row>
        <row r="1279">
          <cell r="B1279">
            <v>42577</v>
          </cell>
        </row>
        <row r="1280">
          <cell r="B1280">
            <v>42578</v>
          </cell>
        </row>
        <row r="1281">
          <cell r="B1281">
            <v>42579</v>
          </cell>
        </row>
        <row r="1282">
          <cell r="B1282">
            <v>42580</v>
          </cell>
        </row>
        <row r="1283">
          <cell r="B1283">
            <v>42581</v>
          </cell>
        </row>
        <row r="1284">
          <cell r="B1284">
            <v>42582</v>
          </cell>
        </row>
        <row r="1285">
          <cell r="B1285">
            <v>42583</v>
          </cell>
        </row>
        <row r="1286">
          <cell r="B1286">
            <v>42584</v>
          </cell>
        </row>
        <row r="1287">
          <cell r="B1287">
            <v>42585</v>
          </cell>
        </row>
        <row r="1288">
          <cell r="B1288">
            <v>42586</v>
          </cell>
        </row>
        <row r="1289">
          <cell r="B1289">
            <v>42587</v>
          </cell>
        </row>
        <row r="1290">
          <cell r="B1290">
            <v>42588</v>
          </cell>
        </row>
        <row r="1291">
          <cell r="B1291">
            <v>42589</v>
          </cell>
        </row>
        <row r="1292">
          <cell r="B1292">
            <v>42590</v>
          </cell>
        </row>
        <row r="1293">
          <cell r="B1293">
            <v>42591</v>
          </cell>
        </row>
        <row r="1294">
          <cell r="B1294">
            <v>42592</v>
          </cell>
        </row>
        <row r="1295">
          <cell r="B1295">
            <v>42593</v>
          </cell>
        </row>
        <row r="1296">
          <cell r="B1296">
            <v>42594</v>
          </cell>
        </row>
        <row r="1297">
          <cell r="B1297">
            <v>42595</v>
          </cell>
        </row>
        <row r="1298">
          <cell r="B1298">
            <v>42596</v>
          </cell>
        </row>
        <row r="1299">
          <cell r="B1299">
            <v>42597</v>
          </cell>
        </row>
        <row r="1300">
          <cell r="B1300">
            <v>42598</v>
          </cell>
        </row>
        <row r="1301">
          <cell r="B1301">
            <v>42599</v>
          </cell>
        </row>
        <row r="1302">
          <cell r="B1302">
            <v>42600</v>
          </cell>
        </row>
        <row r="1303">
          <cell r="B1303">
            <v>42601</v>
          </cell>
        </row>
        <row r="1304">
          <cell r="B1304">
            <v>42602</v>
          </cell>
        </row>
        <row r="1305">
          <cell r="B1305">
            <v>42603</v>
          </cell>
        </row>
        <row r="1306">
          <cell r="B1306">
            <v>42604</v>
          </cell>
        </row>
        <row r="1307">
          <cell r="B1307">
            <v>42605</v>
          </cell>
        </row>
        <row r="1308">
          <cell r="B1308">
            <v>42606</v>
          </cell>
        </row>
        <row r="1309">
          <cell r="B1309">
            <v>42607</v>
          </cell>
        </row>
        <row r="1310">
          <cell r="B1310">
            <v>42608</v>
          </cell>
        </row>
        <row r="1311">
          <cell r="B1311">
            <v>42609</v>
          </cell>
        </row>
        <row r="1312">
          <cell r="B1312">
            <v>42610</v>
          </cell>
        </row>
        <row r="1313">
          <cell r="B1313">
            <v>42611</v>
          </cell>
        </row>
        <row r="1314">
          <cell r="B1314">
            <v>42612</v>
          </cell>
        </row>
        <row r="1315">
          <cell r="B1315">
            <v>42613</v>
          </cell>
        </row>
        <row r="1316">
          <cell r="B1316">
            <v>42614</v>
          </cell>
        </row>
        <row r="1317">
          <cell r="B1317">
            <v>42615</v>
          </cell>
        </row>
        <row r="1318">
          <cell r="B1318">
            <v>42616</v>
          </cell>
        </row>
        <row r="1319">
          <cell r="B1319">
            <v>42617</v>
          </cell>
        </row>
        <row r="1320">
          <cell r="B1320">
            <v>42618</v>
          </cell>
        </row>
        <row r="1321">
          <cell r="B1321">
            <v>42619</v>
          </cell>
        </row>
        <row r="1322">
          <cell r="B1322">
            <v>42620</v>
          </cell>
        </row>
        <row r="1323">
          <cell r="B1323">
            <v>42621</v>
          </cell>
        </row>
        <row r="1324">
          <cell r="B1324">
            <v>42622</v>
          </cell>
        </row>
        <row r="1325">
          <cell r="B1325">
            <v>42623</v>
          </cell>
        </row>
        <row r="1326">
          <cell r="B1326">
            <v>42624</v>
          </cell>
        </row>
        <row r="1327">
          <cell r="B1327">
            <v>42625</v>
          </cell>
        </row>
        <row r="1328">
          <cell r="B1328">
            <v>42626</v>
          </cell>
        </row>
        <row r="1329">
          <cell r="B1329">
            <v>42627</v>
          </cell>
        </row>
        <row r="1330">
          <cell r="B1330">
            <v>42628</v>
          </cell>
        </row>
        <row r="1331">
          <cell r="B1331">
            <v>42629</v>
          </cell>
        </row>
        <row r="1332">
          <cell r="B1332">
            <v>42630</v>
          </cell>
        </row>
        <row r="1333">
          <cell r="B1333">
            <v>42631</v>
          </cell>
        </row>
        <row r="1334">
          <cell r="B1334">
            <v>42632</v>
          </cell>
        </row>
        <row r="1335">
          <cell r="B1335">
            <v>42633</v>
          </cell>
        </row>
        <row r="1336">
          <cell r="B1336">
            <v>42634</v>
          </cell>
        </row>
        <row r="1337">
          <cell r="B1337">
            <v>42635</v>
          </cell>
        </row>
        <row r="1338">
          <cell r="B1338">
            <v>42636</v>
          </cell>
        </row>
        <row r="1339">
          <cell r="B1339">
            <v>42637</v>
          </cell>
        </row>
        <row r="1340">
          <cell r="B1340">
            <v>42638</v>
          </cell>
        </row>
        <row r="1341">
          <cell r="B1341">
            <v>42639</v>
          </cell>
        </row>
        <row r="1342">
          <cell r="B1342">
            <v>42640</v>
          </cell>
        </row>
        <row r="1343">
          <cell r="B1343">
            <v>42641</v>
          </cell>
        </row>
        <row r="1344">
          <cell r="B1344">
            <v>42642</v>
          </cell>
        </row>
        <row r="1345">
          <cell r="B1345">
            <v>42643</v>
          </cell>
        </row>
        <row r="1346">
          <cell r="B1346">
            <v>42644</v>
          </cell>
        </row>
        <row r="1347">
          <cell r="B1347">
            <v>42645</v>
          </cell>
        </row>
        <row r="1348">
          <cell r="B1348">
            <v>42646</v>
          </cell>
        </row>
        <row r="1349">
          <cell r="B1349">
            <v>42647</v>
          </cell>
        </row>
        <row r="1350">
          <cell r="B1350">
            <v>42648</v>
          </cell>
        </row>
        <row r="1351">
          <cell r="B1351">
            <v>42649</v>
          </cell>
        </row>
        <row r="1352">
          <cell r="B1352">
            <v>42650</v>
          </cell>
        </row>
        <row r="1353">
          <cell r="B1353">
            <v>42651</v>
          </cell>
        </row>
        <row r="1354">
          <cell r="B1354">
            <v>42652</v>
          </cell>
        </row>
        <row r="1355">
          <cell r="B1355">
            <v>42653</v>
          </cell>
        </row>
        <row r="1356">
          <cell r="B1356">
            <v>42654</v>
          </cell>
        </row>
        <row r="1357">
          <cell r="B1357">
            <v>42655</v>
          </cell>
        </row>
        <row r="1358">
          <cell r="B1358">
            <v>42656</v>
          </cell>
        </row>
        <row r="1359">
          <cell r="B1359">
            <v>42657</v>
          </cell>
        </row>
        <row r="1360">
          <cell r="B1360">
            <v>42658</v>
          </cell>
        </row>
        <row r="1361">
          <cell r="B1361">
            <v>42659</v>
          </cell>
        </row>
        <row r="1362">
          <cell r="B1362">
            <v>42660</v>
          </cell>
        </row>
        <row r="1363">
          <cell r="B1363">
            <v>42661</v>
          </cell>
        </row>
        <row r="1364">
          <cell r="B1364">
            <v>42662</v>
          </cell>
        </row>
        <row r="1365">
          <cell r="B1365">
            <v>42663</v>
          </cell>
        </row>
        <row r="1366">
          <cell r="B1366">
            <v>42664</v>
          </cell>
        </row>
        <row r="1367">
          <cell r="B1367">
            <v>42665</v>
          </cell>
        </row>
        <row r="1368">
          <cell r="B1368">
            <v>42666</v>
          </cell>
        </row>
        <row r="1369">
          <cell r="B1369">
            <v>42667</v>
          </cell>
        </row>
        <row r="1370">
          <cell r="B1370">
            <v>42668</v>
          </cell>
        </row>
        <row r="1371">
          <cell r="B1371">
            <v>42669</v>
          </cell>
        </row>
        <row r="1372">
          <cell r="B1372">
            <v>42670</v>
          </cell>
        </row>
        <row r="1373">
          <cell r="B1373">
            <v>42671</v>
          </cell>
        </row>
        <row r="1374">
          <cell r="B1374">
            <v>42672</v>
          </cell>
        </row>
        <row r="1375">
          <cell r="B1375">
            <v>42673</v>
          </cell>
        </row>
        <row r="1376">
          <cell r="B1376">
            <v>42674</v>
          </cell>
        </row>
        <row r="1377">
          <cell r="B1377">
            <v>42675</v>
          </cell>
        </row>
        <row r="1378">
          <cell r="B1378">
            <v>42676</v>
          </cell>
        </row>
        <row r="1379">
          <cell r="B1379">
            <v>42677</v>
          </cell>
        </row>
        <row r="1380">
          <cell r="B1380">
            <v>42678</v>
          </cell>
        </row>
        <row r="1381">
          <cell r="B1381">
            <v>42679</v>
          </cell>
        </row>
        <row r="1382">
          <cell r="B1382">
            <v>42680</v>
          </cell>
        </row>
        <row r="1383">
          <cell r="B1383">
            <v>42681</v>
          </cell>
        </row>
        <row r="1384">
          <cell r="B1384">
            <v>42682</v>
          </cell>
        </row>
        <row r="1385">
          <cell r="B1385">
            <v>42683</v>
          </cell>
        </row>
        <row r="1386">
          <cell r="B1386">
            <v>42684</v>
          </cell>
        </row>
        <row r="1387">
          <cell r="B1387">
            <v>42685</v>
          </cell>
        </row>
        <row r="1388">
          <cell r="B1388">
            <v>42686</v>
          </cell>
        </row>
        <row r="1389">
          <cell r="B1389">
            <v>42687</v>
          </cell>
        </row>
        <row r="1390">
          <cell r="B1390">
            <v>42688</v>
          </cell>
        </row>
        <row r="1391">
          <cell r="B1391">
            <v>42689</v>
          </cell>
        </row>
        <row r="1392">
          <cell r="B1392">
            <v>42690</v>
          </cell>
        </row>
        <row r="1393">
          <cell r="B1393">
            <v>42691</v>
          </cell>
        </row>
        <row r="1394">
          <cell r="B1394">
            <v>42692</v>
          </cell>
        </row>
        <row r="1395">
          <cell r="B1395">
            <v>42693</v>
          </cell>
        </row>
        <row r="1396">
          <cell r="B1396">
            <v>42694</v>
          </cell>
        </row>
        <row r="1397">
          <cell r="B1397">
            <v>42695</v>
          </cell>
        </row>
        <row r="1398">
          <cell r="B1398">
            <v>42696</v>
          </cell>
        </row>
        <row r="1399">
          <cell r="B1399">
            <v>42697</v>
          </cell>
        </row>
        <row r="1400">
          <cell r="B1400">
            <v>42698</v>
          </cell>
        </row>
        <row r="1401">
          <cell r="B1401">
            <v>42699</v>
          </cell>
        </row>
        <row r="1402">
          <cell r="B1402">
            <v>42700</v>
          </cell>
        </row>
        <row r="1403">
          <cell r="B1403">
            <v>42701</v>
          </cell>
        </row>
        <row r="1404">
          <cell r="B1404">
            <v>42702</v>
          </cell>
        </row>
        <row r="1405">
          <cell r="B1405">
            <v>42703</v>
          </cell>
        </row>
        <row r="1406">
          <cell r="B1406">
            <v>42704</v>
          </cell>
        </row>
        <row r="1407">
          <cell r="B1407">
            <v>42705</v>
          </cell>
        </row>
        <row r="1408">
          <cell r="B1408">
            <v>42706</v>
          </cell>
        </row>
        <row r="1409">
          <cell r="B1409">
            <v>42707</v>
          </cell>
        </row>
        <row r="1410">
          <cell r="B1410">
            <v>42708</v>
          </cell>
        </row>
        <row r="1411">
          <cell r="B1411">
            <v>42709</v>
          </cell>
        </row>
        <row r="1412">
          <cell r="B1412">
            <v>42710</v>
          </cell>
        </row>
        <row r="1413">
          <cell r="B1413">
            <v>42711</v>
          </cell>
        </row>
        <row r="1414">
          <cell r="B1414">
            <v>42712</v>
          </cell>
        </row>
        <row r="1415">
          <cell r="B1415">
            <v>42713</v>
          </cell>
        </row>
        <row r="1416">
          <cell r="B1416">
            <v>42714</v>
          </cell>
        </row>
        <row r="1417">
          <cell r="B1417">
            <v>42715</v>
          </cell>
        </row>
        <row r="1418">
          <cell r="B1418">
            <v>42716</v>
          </cell>
        </row>
        <row r="1419">
          <cell r="B1419">
            <v>42717</v>
          </cell>
        </row>
        <row r="1420">
          <cell r="B1420">
            <v>42718</v>
          </cell>
        </row>
        <row r="1421">
          <cell r="B1421">
            <v>42719</v>
          </cell>
        </row>
        <row r="1422">
          <cell r="B1422">
            <v>42720</v>
          </cell>
        </row>
        <row r="1423">
          <cell r="B1423">
            <v>42721</v>
          </cell>
        </row>
        <row r="1424">
          <cell r="B1424">
            <v>42722</v>
          </cell>
        </row>
        <row r="1425">
          <cell r="B1425">
            <v>42723</v>
          </cell>
        </row>
        <row r="1426">
          <cell r="B1426">
            <v>42724</v>
          </cell>
        </row>
        <row r="1427">
          <cell r="B1427">
            <v>42725</v>
          </cell>
        </row>
        <row r="1428">
          <cell r="B1428">
            <v>42726</v>
          </cell>
        </row>
        <row r="1429">
          <cell r="B1429">
            <v>42727</v>
          </cell>
        </row>
        <row r="1430">
          <cell r="B1430">
            <v>42728</v>
          </cell>
        </row>
        <row r="1431">
          <cell r="B1431">
            <v>42729</v>
          </cell>
        </row>
        <row r="1432">
          <cell r="B1432">
            <v>42730</v>
          </cell>
        </row>
        <row r="1433">
          <cell r="B1433">
            <v>42731</v>
          </cell>
        </row>
        <row r="1434">
          <cell r="B1434">
            <v>42732</v>
          </cell>
        </row>
        <row r="1435">
          <cell r="B1435">
            <v>42733</v>
          </cell>
        </row>
        <row r="1436">
          <cell r="B1436">
            <v>42734</v>
          </cell>
        </row>
        <row r="1437">
          <cell r="B1437">
            <v>42735</v>
          </cell>
        </row>
        <row r="1438">
          <cell r="B1438">
            <v>42736</v>
          </cell>
        </row>
        <row r="1439">
          <cell r="B1439">
            <v>42737</v>
          </cell>
        </row>
        <row r="1440">
          <cell r="B1440">
            <v>42738</v>
          </cell>
        </row>
        <row r="1441">
          <cell r="B1441">
            <v>42739</v>
          </cell>
        </row>
        <row r="1442">
          <cell r="B1442">
            <v>42740</v>
          </cell>
        </row>
        <row r="1443">
          <cell r="B1443">
            <v>42741</v>
          </cell>
        </row>
        <row r="1444">
          <cell r="B1444">
            <v>42742</v>
          </cell>
        </row>
        <row r="1445">
          <cell r="B1445">
            <v>42743</v>
          </cell>
        </row>
        <row r="1446">
          <cell r="B1446">
            <v>42744</v>
          </cell>
        </row>
        <row r="1447">
          <cell r="B1447">
            <v>42745</v>
          </cell>
        </row>
        <row r="1448">
          <cell r="B1448">
            <v>42746</v>
          </cell>
        </row>
        <row r="1449">
          <cell r="B1449">
            <v>42747</v>
          </cell>
        </row>
        <row r="1450">
          <cell r="B1450">
            <v>42748</v>
          </cell>
        </row>
        <row r="1451">
          <cell r="B1451">
            <v>42749</v>
          </cell>
        </row>
        <row r="1452">
          <cell r="B1452">
            <v>42750</v>
          </cell>
        </row>
        <row r="1453">
          <cell r="B1453">
            <v>42751</v>
          </cell>
        </row>
        <row r="1454">
          <cell r="B1454">
            <v>42752</v>
          </cell>
        </row>
        <row r="1455">
          <cell r="B1455">
            <v>42753</v>
          </cell>
        </row>
        <row r="1456">
          <cell r="B1456">
            <v>42754</v>
          </cell>
        </row>
        <row r="1457">
          <cell r="B1457">
            <v>42755</v>
          </cell>
        </row>
        <row r="1458">
          <cell r="B1458">
            <v>42756</v>
          </cell>
        </row>
        <row r="1459">
          <cell r="B1459">
            <v>42757</v>
          </cell>
        </row>
        <row r="1460">
          <cell r="B1460">
            <v>42758</v>
          </cell>
        </row>
        <row r="1461">
          <cell r="B1461">
            <v>42759</v>
          </cell>
        </row>
        <row r="1462">
          <cell r="B1462">
            <v>42760</v>
          </cell>
        </row>
        <row r="1463">
          <cell r="B1463">
            <v>42761</v>
          </cell>
        </row>
        <row r="1464">
          <cell r="B1464">
            <v>42762</v>
          </cell>
        </row>
        <row r="1465">
          <cell r="B1465">
            <v>42763</v>
          </cell>
        </row>
        <row r="1466">
          <cell r="B1466">
            <v>42764</v>
          </cell>
        </row>
        <row r="1467">
          <cell r="B1467">
            <v>42765</v>
          </cell>
        </row>
        <row r="1468">
          <cell r="B1468">
            <v>42766</v>
          </cell>
        </row>
        <row r="1469">
          <cell r="B1469">
            <v>42767</v>
          </cell>
        </row>
        <row r="1470">
          <cell r="B1470">
            <v>42768</v>
          </cell>
        </row>
        <row r="1471">
          <cell r="B1471">
            <v>42769</v>
          </cell>
        </row>
        <row r="1472">
          <cell r="B1472">
            <v>42770</v>
          </cell>
        </row>
        <row r="1473">
          <cell r="B1473">
            <v>42771</v>
          </cell>
        </row>
        <row r="1474">
          <cell r="B1474">
            <v>42772</v>
          </cell>
        </row>
        <row r="1475">
          <cell r="B1475">
            <v>42773</v>
          </cell>
        </row>
        <row r="1476">
          <cell r="B1476">
            <v>42774</v>
          </cell>
        </row>
        <row r="1477">
          <cell r="B1477">
            <v>42775</v>
          </cell>
        </row>
        <row r="1478">
          <cell r="B1478">
            <v>42776</v>
          </cell>
        </row>
        <row r="1479">
          <cell r="B1479">
            <v>42777</v>
          </cell>
        </row>
        <row r="1480">
          <cell r="B1480">
            <v>42778</v>
          </cell>
        </row>
        <row r="1481">
          <cell r="B1481">
            <v>42779</v>
          </cell>
        </row>
        <row r="1482">
          <cell r="B1482">
            <v>42780</v>
          </cell>
        </row>
        <row r="1483">
          <cell r="B1483">
            <v>42781</v>
          </cell>
        </row>
        <row r="1484">
          <cell r="B1484">
            <v>42782</v>
          </cell>
        </row>
        <row r="1485">
          <cell r="B1485">
            <v>42783</v>
          </cell>
        </row>
        <row r="1486">
          <cell r="B1486">
            <v>42784</v>
          </cell>
        </row>
        <row r="1487">
          <cell r="B1487">
            <v>42785</v>
          </cell>
        </row>
        <row r="1488">
          <cell r="B1488">
            <v>42786</v>
          </cell>
        </row>
        <row r="1489">
          <cell r="B1489">
            <v>42787</v>
          </cell>
        </row>
        <row r="1490">
          <cell r="B1490">
            <v>42788</v>
          </cell>
        </row>
        <row r="1491">
          <cell r="B1491">
            <v>42789</v>
          </cell>
        </row>
        <row r="1492">
          <cell r="B1492">
            <v>42790</v>
          </cell>
        </row>
        <row r="1493">
          <cell r="B1493">
            <v>42791</v>
          </cell>
        </row>
        <row r="1494">
          <cell r="B1494">
            <v>42792</v>
          </cell>
        </row>
        <row r="1495">
          <cell r="B1495">
            <v>42793</v>
          </cell>
        </row>
        <row r="1496">
          <cell r="B1496">
            <v>42794</v>
          </cell>
        </row>
        <row r="1497">
          <cell r="B1497">
            <v>42795</v>
          </cell>
        </row>
        <row r="1498">
          <cell r="B1498">
            <v>42796</v>
          </cell>
        </row>
        <row r="1499">
          <cell r="B1499">
            <v>42797</v>
          </cell>
        </row>
        <row r="1500">
          <cell r="B1500">
            <v>42798</v>
          </cell>
        </row>
        <row r="1501">
          <cell r="B1501">
            <v>42799</v>
          </cell>
        </row>
        <row r="1502">
          <cell r="B1502">
            <v>42800</v>
          </cell>
        </row>
        <row r="1503">
          <cell r="B1503">
            <v>42801</v>
          </cell>
        </row>
        <row r="1504">
          <cell r="B1504">
            <v>42802</v>
          </cell>
        </row>
        <row r="1505">
          <cell r="B1505">
            <v>42803</v>
          </cell>
        </row>
        <row r="1506">
          <cell r="B1506">
            <v>42804</v>
          </cell>
        </row>
        <row r="1507">
          <cell r="B1507">
            <v>42805</v>
          </cell>
        </row>
        <row r="1508">
          <cell r="B1508">
            <v>42806</v>
          </cell>
        </row>
        <row r="1509">
          <cell r="B1509">
            <v>42807</v>
          </cell>
        </row>
        <row r="1510">
          <cell r="B1510">
            <v>42808</v>
          </cell>
        </row>
        <row r="1511">
          <cell r="B1511">
            <v>42809</v>
          </cell>
        </row>
        <row r="1512">
          <cell r="B1512">
            <v>42810</v>
          </cell>
        </row>
        <row r="1513">
          <cell r="B1513">
            <v>42811</v>
          </cell>
        </row>
        <row r="1514">
          <cell r="B1514">
            <v>42812</v>
          </cell>
        </row>
        <row r="1515">
          <cell r="B1515">
            <v>42813</v>
          </cell>
        </row>
        <row r="1516">
          <cell r="B1516">
            <v>42814</v>
          </cell>
        </row>
        <row r="1517">
          <cell r="B1517">
            <v>42815</v>
          </cell>
        </row>
        <row r="1518">
          <cell r="B1518">
            <v>42816</v>
          </cell>
        </row>
        <row r="1519">
          <cell r="B1519">
            <v>42817</v>
          </cell>
        </row>
        <row r="1520">
          <cell r="B1520">
            <v>42818</v>
          </cell>
        </row>
        <row r="1521">
          <cell r="B1521">
            <v>42819</v>
          </cell>
        </row>
        <row r="1522">
          <cell r="B1522">
            <v>42820</v>
          </cell>
        </row>
        <row r="1523">
          <cell r="B1523">
            <v>42821</v>
          </cell>
        </row>
        <row r="1524">
          <cell r="B1524">
            <v>42822</v>
          </cell>
        </row>
        <row r="1525">
          <cell r="B1525">
            <v>42823</v>
          </cell>
        </row>
        <row r="1526">
          <cell r="B1526">
            <v>42824</v>
          </cell>
        </row>
        <row r="1527">
          <cell r="B1527">
            <v>42825</v>
          </cell>
        </row>
        <row r="1528">
          <cell r="B1528">
            <v>42826</v>
          </cell>
        </row>
        <row r="1529">
          <cell r="B1529">
            <v>42827</v>
          </cell>
        </row>
        <row r="1530">
          <cell r="B1530">
            <v>42828</v>
          </cell>
        </row>
        <row r="1531">
          <cell r="B1531">
            <v>42829</v>
          </cell>
        </row>
        <row r="1532">
          <cell r="B1532">
            <v>42830</v>
          </cell>
        </row>
        <row r="1533">
          <cell r="B1533">
            <v>42831</v>
          </cell>
        </row>
        <row r="1534">
          <cell r="B1534">
            <v>42832</v>
          </cell>
        </row>
        <row r="1535">
          <cell r="B1535">
            <v>42833</v>
          </cell>
        </row>
        <row r="1536">
          <cell r="B1536">
            <v>42834</v>
          </cell>
        </row>
        <row r="1537">
          <cell r="B1537">
            <v>42835</v>
          </cell>
        </row>
        <row r="1538">
          <cell r="B1538">
            <v>42836</v>
          </cell>
        </row>
        <row r="1539">
          <cell r="B1539">
            <v>42837</v>
          </cell>
        </row>
        <row r="1540">
          <cell r="B1540">
            <v>42838</v>
          </cell>
        </row>
        <row r="1541">
          <cell r="B1541">
            <v>42839</v>
          </cell>
        </row>
        <row r="1542">
          <cell r="B1542">
            <v>42840</v>
          </cell>
        </row>
        <row r="1543">
          <cell r="B1543">
            <v>42841</v>
          </cell>
        </row>
        <row r="1544">
          <cell r="B1544">
            <v>42842</v>
          </cell>
        </row>
        <row r="1545">
          <cell r="B1545">
            <v>42843</v>
          </cell>
        </row>
        <row r="1546">
          <cell r="B1546">
            <v>42844</v>
          </cell>
        </row>
        <row r="1547">
          <cell r="B1547">
            <v>42845</v>
          </cell>
        </row>
        <row r="1548">
          <cell r="B1548">
            <v>42846</v>
          </cell>
        </row>
        <row r="1549">
          <cell r="B1549">
            <v>42847</v>
          </cell>
        </row>
        <row r="1550">
          <cell r="B1550">
            <v>42848</v>
          </cell>
        </row>
        <row r="1551">
          <cell r="B1551">
            <v>42849</v>
          </cell>
        </row>
        <row r="1552">
          <cell r="B1552">
            <v>42850</v>
          </cell>
        </row>
        <row r="1553">
          <cell r="B1553">
            <v>42851</v>
          </cell>
        </row>
        <row r="1554">
          <cell r="B1554">
            <v>42852</v>
          </cell>
        </row>
        <row r="1555">
          <cell r="B1555">
            <v>42853</v>
          </cell>
        </row>
        <row r="1556">
          <cell r="B1556">
            <v>42854</v>
          </cell>
        </row>
        <row r="1557">
          <cell r="B1557">
            <v>42855</v>
          </cell>
        </row>
        <row r="1558">
          <cell r="B1558">
            <v>42856</v>
          </cell>
        </row>
        <row r="1559">
          <cell r="B1559">
            <v>42857</v>
          </cell>
        </row>
        <row r="1560">
          <cell r="B1560">
            <v>42858</v>
          </cell>
        </row>
        <row r="1561">
          <cell r="B1561">
            <v>42859</v>
          </cell>
        </row>
        <row r="1562">
          <cell r="B1562">
            <v>42860</v>
          </cell>
        </row>
        <row r="1563">
          <cell r="B1563">
            <v>42861</v>
          </cell>
        </row>
        <row r="1564">
          <cell r="B1564">
            <v>42862</v>
          </cell>
        </row>
        <row r="1565">
          <cell r="B1565">
            <v>42863</v>
          </cell>
        </row>
        <row r="1566">
          <cell r="B1566">
            <v>42864</v>
          </cell>
        </row>
        <row r="1567">
          <cell r="B1567">
            <v>42865</v>
          </cell>
        </row>
        <row r="1568">
          <cell r="B1568">
            <v>42866</v>
          </cell>
        </row>
        <row r="1569">
          <cell r="B1569">
            <v>42867</v>
          </cell>
        </row>
        <row r="1570">
          <cell r="B1570">
            <v>42868</v>
          </cell>
        </row>
        <row r="1571">
          <cell r="B1571">
            <v>42869</v>
          </cell>
        </row>
        <row r="1572">
          <cell r="B1572">
            <v>42870</v>
          </cell>
        </row>
        <row r="1573">
          <cell r="B1573">
            <v>42871</v>
          </cell>
        </row>
        <row r="1574">
          <cell r="B1574">
            <v>42872</v>
          </cell>
        </row>
        <row r="1575">
          <cell r="B1575">
            <v>42873</v>
          </cell>
        </row>
        <row r="1576">
          <cell r="B1576">
            <v>42874</v>
          </cell>
        </row>
        <row r="1577">
          <cell r="B1577">
            <v>42875</v>
          </cell>
        </row>
        <row r="1578">
          <cell r="B1578">
            <v>42876</v>
          </cell>
        </row>
        <row r="1579">
          <cell r="B1579">
            <v>42877</v>
          </cell>
        </row>
        <row r="1580">
          <cell r="B1580">
            <v>42878</v>
          </cell>
        </row>
        <row r="1581">
          <cell r="B1581">
            <v>42879</v>
          </cell>
        </row>
        <row r="1582">
          <cell r="B1582">
            <v>42880</v>
          </cell>
        </row>
        <row r="1583">
          <cell r="B1583">
            <v>42881</v>
          </cell>
        </row>
        <row r="1584">
          <cell r="B1584">
            <v>42882</v>
          </cell>
        </row>
        <row r="1585">
          <cell r="B1585">
            <v>42883</v>
          </cell>
        </row>
        <row r="1586">
          <cell r="B1586">
            <v>42884</v>
          </cell>
        </row>
        <row r="1587">
          <cell r="B1587">
            <v>42885</v>
          </cell>
        </row>
        <row r="1588">
          <cell r="B1588">
            <v>42886</v>
          </cell>
        </row>
        <row r="1589">
          <cell r="B1589">
            <v>42887</v>
          </cell>
        </row>
        <row r="1590">
          <cell r="B1590">
            <v>42888</v>
          </cell>
        </row>
        <row r="1591">
          <cell r="B1591">
            <v>42889</v>
          </cell>
        </row>
        <row r="1592">
          <cell r="B1592">
            <v>42890</v>
          </cell>
        </row>
        <row r="1593">
          <cell r="B1593">
            <v>42891</v>
          </cell>
        </row>
        <row r="1594">
          <cell r="B1594">
            <v>42892</v>
          </cell>
        </row>
        <row r="1595">
          <cell r="B1595">
            <v>42893</v>
          </cell>
        </row>
        <row r="1596">
          <cell r="B1596">
            <v>42894</v>
          </cell>
        </row>
        <row r="1597">
          <cell r="B1597">
            <v>42895</v>
          </cell>
        </row>
        <row r="1598">
          <cell r="B1598">
            <v>42896</v>
          </cell>
        </row>
        <row r="1599">
          <cell r="B1599">
            <v>42897</v>
          </cell>
        </row>
        <row r="1600">
          <cell r="B1600">
            <v>42898</v>
          </cell>
        </row>
        <row r="1601">
          <cell r="B1601">
            <v>42899</v>
          </cell>
        </row>
        <row r="1602">
          <cell r="B1602">
            <v>42900</v>
          </cell>
        </row>
        <row r="1603">
          <cell r="B1603">
            <v>42901</v>
          </cell>
        </row>
        <row r="1604">
          <cell r="B1604">
            <v>42902</v>
          </cell>
        </row>
        <row r="1605">
          <cell r="B1605">
            <v>42903</v>
          </cell>
        </row>
        <row r="1606">
          <cell r="B1606">
            <v>42904</v>
          </cell>
        </row>
        <row r="1607">
          <cell r="B1607">
            <v>42905</v>
          </cell>
        </row>
        <row r="1608">
          <cell r="B1608">
            <v>42906</v>
          </cell>
        </row>
        <row r="1609">
          <cell r="B1609">
            <v>42907</v>
          </cell>
        </row>
        <row r="1610">
          <cell r="B1610">
            <v>42908</v>
          </cell>
        </row>
        <row r="1611">
          <cell r="B1611">
            <v>42909</v>
          </cell>
        </row>
        <row r="1612">
          <cell r="B1612">
            <v>42910</v>
          </cell>
        </row>
        <row r="1613">
          <cell r="B1613">
            <v>42911</v>
          </cell>
        </row>
        <row r="1614">
          <cell r="B1614">
            <v>42912</v>
          </cell>
        </row>
        <row r="1615">
          <cell r="B1615">
            <v>42913</v>
          </cell>
        </row>
        <row r="1616">
          <cell r="B1616">
            <v>42914</v>
          </cell>
        </row>
        <row r="1617">
          <cell r="B1617">
            <v>42915</v>
          </cell>
        </row>
        <row r="1618">
          <cell r="B1618">
            <v>42916</v>
          </cell>
        </row>
        <row r="1619">
          <cell r="B1619">
            <v>42917</v>
          </cell>
        </row>
        <row r="1620">
          <cell r="B1620">
            <v>42918</v>
          </cell>
        </row>
        <row r="1621">
          <cell r="B1621">
            <v>42919</v>
          </cell>
        </row>
        <row r="1622">
          <cell r="B1622">
            <v>42920</v>
          </cell>
        </row>
        <row r="1623">
          <cell r="B1623">
            <v>42921</v>
          </cell>
        </row>
        <row r="1624">
          <cell r="B1624">
            <v>42922</v>
          </cell>
        </row>
        <row r="1625">
          <cell r="B1625">
            <v>42923</v>
          </cell>
        </row>
        <row r="1626">
          <cell r="B1626">
            <v>42924</v>
          </cell>
        </row>
        <row r="1627">
          <cell r="B1627">
            <v>42925</v>
          </cell>
        </row>
        <row r="1628">
          <cell r="B1628">
            <v>42926</v>
          </cell>
        </row>
        <row r="1629">
          <cell r="B1629">
            <v>42927</v>
          </cell>
        </row>
        <row r="1630">
          <cell r="B1630">
            <v>42928</v>
          </cell>
        </row>
        <row r="1631">
          <cell r="B1631">
            <v>42929</v>
          </cell>
        </row>
        <row r="1632">
          <cell r="B1632">
            <v>42930</v>
          </cell>
        </row>
        <row r="1633">
          <cell r="B1633">
            <v>42931</v>
          </cell>
        </row>
        <row r="1634">
          <cell r="B1634">
            <v>42932</v>
          </cell>
        </row>
        <row r="1635">
          <cell r="B1635">
            <v>42933</v>
          </cell>
        </row>
        <row r="1636">
          <cell r="B1636">
            <v>42934</v>
          </cell>
        </row>
        <row r="1637">
          <cell r="B1637">
            <v>42935</v>
          </cell>
        </row>
        <row r="1638">
          <cell r="B1638">
            <v>42936</v>
          </cell>
        </row>
        <row r="1639">
          <cell r="B1639">
            <v>42937</v>
          </cell>
        </row>
        <row r="1640">
          <cell r="B1640">
            <v>42938</v>
          </cell>
        </row>
        <row r="1641">
          <cell r="B1641">
            <v>42939</v>
          </cell>
        </row>
        <row r="1642">
          <cell r="B1642">
            <v>42940</v>
          </cell>
        </row>
        <row r="1643">
          <cell r="B1643">
            <v>42941</v>
          </cell>
        </row>
        <row r="1644">
          <cell r="B1644">
            <v>42942</v>
          </cell>
        </row>
        <row r="1645">
          <cell r="B1645">
            <v>42943</v>
          </cell>
        </row>
        <row r="1646">
          <cell r="B1646">
            <v>42944</v>
          </cell>
        </row>
        <row r="1647">
          <cell r="B1647">
            <v>42945</v>
          </cell>
        </row>
        <row r="1648">
          <cell r="B1648">
            <v>42946</v>
          </cell>
        </row>
        <row r="1649">
          <cell r="B1649">
            <v>42947</v>
          </cell>
        </row>
        <row r="1650">
          <cell r="B1650">
            <v>42948</v>
          </cell>
        </row>
        <row r="1651">
          <cell r="B1651">
            <v>42949</v>
          </cell>
        </row>
        <row r="1652">
          <cell r="B1652">
            <v>42950</v>
          </cell>
        </row>
        <row r="1653">
          <cell r="B1653">
            <v>42951</v>
          </cell>
        </row>
        <row r="1654">
          <cell r="B1654">
            <v>42952</v>
          </cell>
        </row>
        <row r="1655">
          <cell r="B1655">
            <v>42953</v>
          </cell>
        </row>
        <row r="1656">
          <cell r="B1656">
            <v>42954</v>
          </cell>
        </row>
        <row r="1657">
          <cell r="B1657">
            <v>42955</v>
          </cell>
        </row>
        <row r="1658">
          <cell r="B1658">
            <v>42956</v>
          </cell>
        </row>
        <row r="1659">
          <cell r="B1659">
            <v>42957</v>
          </cell>
        </row>
        <row r="1660">
          <cell r="B1660">
            <v>42958</v>
          </cell>
        </row>
        <row r="1661">
          <cell r="B1661">
            <v>42959</v>
          </cell>
        </row>
        <row r="1662">
          <cell r="B1662">
            <v>42960</v>
          </cell>
        </row>
        <row r="1663">
          <cell r="B1663">
            <v>42961</v>
          </cell>
        </row>
        <row r="1664">
          <cell r="B1664">
            <v>42962</v>
          </cell>
        </row>
        <row r="1665">
          <cell r="B1665">
            <v>42963</v>
          </cell>
        </row>
        <row r="1666">
          <cell r="B1666">
            <v>42964</v>
          </cell>
        </row>
        <row r="1667">
          <cell r="B1667">
            <v>42965</v>
          </cell>
        </row>
        <row r="1668">
          <cell r="B1668">
            <v>42966</v>
          </cell>
        </row>
        <row r="1669">
          <cell r="B1669">
            <v>42967</v>
          </cell>
        </row>
        <row r="1670">
          <cell r="B1670">
            <v>42968</v>
          </cell>
        </row>
        <row r="1671">
          <cell r="B1671">
            <v>42969</v>
          </cell>
        </row>
        <row r="1672">
          <cell r="B1672">
            <v>42970</v>
          </cell>
        </row>
        <row r="1673">
          <cell r="B1673">
            <v>42971</v>
          </cell>
        </row>
        <row r="1674">
          <cell r="B1674">
            <v>42972</v>
          </cell>
        </row>
        <row r="1675">
          <cell r="B1675">
            <v>42973</v>
          </cell>
        </row>
        <row r="1676">
          <cell r="B1676">
            <v>42974</v>
          </cell>
        </row>
        <row r="1677">
          <cell r="B1677">
            <v>42975</v>
          </cell>
        </row>
        <row r="1678">
          <cell r="B1678">
            <v>42976</v>
          </cell>
        </row>
        <row r="1679">
          <cell r="B1679">
            <v>42977</v>
          </cell>
        </row>
        <row r="1680">
          <cell r="B1680">
            <v>42978</v>
          </cell>
        </row>
        <row r="1681">
          <cell r="B1681">
            <v>42979</v>
          </cell>
        </row>
        <row r="1682">
          <cell r="B1682">
            <v>42980</v>
          </cell>
        </row>
        <row r="1683">
          <cell r="B1683">
            <v>42981</v>
          </cell>
        </row>
        <row r="1684">
          <cell r="B1684">
            <v>42982</v>
          </cell>
        </row>
        <row r="1685">
          <cell r="B1685">
            <v>42983</v>
          </cell>
        </row>
        <row r="1686">
          <cell r="B1686">
            <v>42984</v>
          </cell>
        </row>
        <row r="1687">
          <cell r="B1687">
            <v>42985</v>
          </cell>
        </row>
        <row r="1688">
          <cell r="B1688">
            <v>42986</v>
          </cell>
        </row>
        <row r="1689">
          <cell r="B1689">
            <v>42987</v>
          </cell>
        </row>
        <row r="1690">
          <cell r="B1690">
            <v>42988</v>
          </cell>
        </row>
        <row r="1691">
          <cell r="B1691">
            <v>42989</v>
          </cell>
        </row>
        <row r="1692">
          <cell r="B1692">
            <v>42990</v>
          </cell>
        </row>
        <row r="1693">
          <cell r="B1693">
            <v>42991</v>
          </cell>
        </row>
        <row r="1694">
          <cell r="B1694">
            <v>42992</v>
          </cell>
        </row>
        <row r="1695">
          <cell r="B1695">
            <v>42993</v>
          </cell>
        </row>
        <row r="1696">
          <cell r="B1696">
            <v>42994</v>
          </cell>
        </row>
        <row r="1697">
          <cell r="B1697">
            <v>42995</v>
          </cell>
        </row>
        <row r="1698">
          <cell r="B1698">
            <v>42996</v>
          </cell>
        </row>
        <row r="1699">
          <cell r="B1699">
            <v>42997</v>
          </cell>
        </row>
        <row r="1700">
          <cell r="B1700">
            <v>42998</v>
          </cell>
        </row>
        <row r="1701">
          <cell r="B1701">
            <v>42999</v>
          </cell>
        </row>
        <row r="1702">
          <cell r="B1702">
            <v>43000</v>
          </cell>
        </row>
        <row r="1703">
          <cell r="B1703">
            <v>43001</v>
          </cell>
        </row>
        <row r="1704">
          <cell r="B1704">
            <v>43002</v>
          </cell>
        </row>
        <row r="1705">
          <cell r="B1705">
            <v>43003</v>
          </cell>
        </row>
        <row r="1706">
          <cell r="B1706">
            <v>43004</v>
          </cell>
        </row>
        <row r="1707">
          <cell r="B1707">
            <v>43005</v>
          </cell>
        </row>
        <row r="1708">
          <cell r="B1708">
            <v>43006</v>
          </cell>
        </row>
        <row r="1709">
          <cell r="B1709">
            <v>43007</v>
          </cell>
        </row>
        <row r="1710">
          <cell r="B1710">
            <v>43008</v>
          </cell>
        </row>
        <row r="1711">
          <cell r="B1711">
            <v>43009</v>
          </cell>
        </row>
        <row r="1712">
          <cell r="B1712">
            <v>43010</v>
          </cell>
        </row>
        <row r="1713">
          <cell r="B1713">
            <v>43011</v>
          </cell>
        </row>
        <row r="1714">
          <cell r="B1714">
            <v>43012</v>
          </cell>
        </row>
        <row r="1715">
          <cell r="B1715">
            <v>43013</v>
          </cell>
        </row>
        <row r="1716">
          <cell r="B1716">
            <v>43014</v>
          </cell>
        </row>
        <row r="1717">
          <cell r="B1717">
            <v>43015</v>
          </cell>
        </row>
        <row r="1718">
          <cell r="B1718">
            <v>43016</v>
          </cell>
        </row>
        <row r="1719">
          <cell r="B1719">
            <v>43017</v>
          </cell>
        </row>
        <row r="1720">
          <cell r="B1720">
            <v>43018</v>
          </cell>
        </row>
        <row r="1721">
          <cell r="B1721">
            <v>43019</v>
          </cell>
        </row>
        <row r="1722">
          <cell r="B1722">
            <v>43020</v>
          </cell>
        </row>
        <row r="1723">
          <cell r="B1723">
            <v>43021</v>
          </cell>
        </row>
        <row r="1724">
          <cell r="B1724">
            <v>43022</v>
          </cell>
        </row>
        <row r="1725">
          <cell r="B1725">
            <v>43023</v>
          </cell>
        </row>
        <row r="1726">
          <cell r="B1726">
            <v>43024</v>
          </cell>
        </row>
        <row r="1727">
          <cell r="B1727">
            <v>43025</v>
          </cell>
        </row>
        <row r="1728">
          <cell r="B1728">
            <v>43026</v>
          </cell>
        </row>
        <row r="1729">
          <cell r="B1729">
            <v>43027</v>
          </cell>
        </row>
        <row r="1730">
          <cell r="B1730">
            <v>43028</v>
          </cell>
        </row>
        <row r="1731">
          <cell r="B1731">
            <v>43029</v>
          </cell>
        </row>
        <row r="1732">
          <cell r="B1732">
            <v>43030</v>
          </cell>
        </row>
        <row r="1733">
          <cell r="B1733">
            <v>43031</v>
          </cell>
        </row>
        <row r="1734">
          <cell r="B1734">
            <v>43032</v>
          </cell>
        </row>
        <row r="1735">
          <cell r="B1735">
            <v>43033</v>
          </cell>
        </row>
        <row r="1736">
          <cell r="B1736">
            <v>43034</v>
          </cell>
        </row>
        <row r="1737">
          <cell r="B1737">
            <v>43035</v>
          </cell>
        </row>
        <row r="1738">
          <cell r="B1738">
            <v>43036</v>
          </cell>
        </row>
        <row r="1739">
          <cell r="B1739">
            <v>43037</v>
          </cell>
        </row>
        <row r="1740">
          <cell r="B1740">
            <v>43038</v>
          </cell>
        </row>
        <row r="1741">
          <cell r="B1741">
            <v>43039</v>
          </cell>
        </row>
        <row r="1742">
          <cell r="B1742">
            <v>43040</v>
          </cell>
        </row>
        <row r="1743">
          <cell r="B1743">
            <v>43041</v>
          </cell>
        </row>
        <row r="1744">
          <cell r="B1744">
            <v>43042</v>
          </cell>
        </row>
        <row r="1745">
          <cell r="B1745">
            <v>43043</v>
          </cell>
        </row>
        <row r="1746">
          <cell r="B1746">
            <v>43044</v>
          </cell>
        </row>
        <row r="1747">
          <cell r="B1747">
            <v>43045</v>
          </cell>
        </row>
        <row r="1748">
          <cell r="B1748">
            <v>43046</v>
          </cell>
        </row>
        <row r="1749">
          <cell r="B1749">
            <v>43047</v>
          </cell>
        </row>
        <row r="1750">
          <cell r="B1750">
            <v>43048</v>
          </cell>
        </row>
        <row r="1751">
          <cell r="B1751">
            <v>43049</v>
          </cell>
        </row>
        <row r="1752">
          <cell r="B1752">
            <v>43050</v>
          </cell>
        </row>
        <row r="1753">
          <cell r="B1753">
            <v>43051</v>
          </cell>
        </row>
        <row r="1754">
          <cell r="B1754">
            <v>43052</v>
          </cell>
        </row>
        <row r="1755">
          <cell r="B1755">
            <v>43053</v>
          </cell>
        </row>
        <row r="1756">
          <cell r="B1756">
            <v>43054</v>
          </cell>
        </row>
        <row r="1757">
          <cell r="B1757">
            <v>43055</v>
          </cell>
        </row>
        <row r="1758">
          <cell r="B1758">
            <v>43056</v>
          </cell>
        </row>
        <row r="1759">
          <cell r="B1759">
            <v>43057</v>
          </cell>
        </row>
        <row r="1760">
          <cell r="B1760">
            <v>43058</v>
          </cell>
        </row>
        <row r="1761">
          <cell r="B1761">
            <v>43059</v>
          </cell>
        </row>
        <row r="1762">
          <cell r="B1762">
            <v>43060</v>
          </cell>
        </row>
        <row r="1763">
          <cell r="B1763">
            <v>43061</v>
          </cell>
        </row>
        <row r="1764">
          <cell r="B1764">
            <v>43062</v>
          </cell>
        </row>
        <row r="1765">
          <cell r="B1765">
            <v>43063</v>
          </cell>
        </row>
        <row r="1766">
          <cell r="B1766">
            <v>43064</v>
          </cell>
        </row>
        <row r="1767">
          <cell r="B1767">
            <v>43065</v>
          </cell>
        </row>
        <row r="1768">
          <cell r="B1768">
            <v>43066</v>
          </cell>
        </row>
        <row r="1769">
          <cell r="B1769">
            <v>43067</v>
          </cell>
        </row>
        <row r="1770">
          <cell r="B1770">
            <v>43068</v>
          </cell>
        </row>
        <row r="1771">
          <cell r="B1771">
            <v>43069</v>
          </cell>
        </row>
        <row r="1772">
          <cell r="B1772">
            <v>43070</v>
          </cell>
        </row>
        <row r="1773">
          <cell r="B1773">
            <v>43071</v>
          </cell>
        </row>
        <row r="1774">
          <cell r="B1774">
            <v>43072</v>
          </cell>
        </row>
        <row r="1775">
          <cell r="B1775">
            <v>43073</v>
          </cell>
        </row>
        <row r="1776">
          <cell r="B1776">
            <v>43074</v>
          </cell>
        </row>
        <row r="1777">
          <cell r="B1777">
            <v>43075</v>
          </cell>
        </row>
        <row r="1778">
          <cell r="B1778">
            <v>43076</v>
          </cell>
        </row>
        <row r="1779">
          <cell r="B1779">
            <v>43077</v>
          </cell>
        </row>
        <row r="1780">
          <cell r="B1780">
            <v>43078</v>
          </cell>
        </row>
        <row r="1781">
          <cell r="B1781">
            <v>43079</v>
          </cell>
        </row>
        <row r="1782">
          <cell r="B1782">
            <v>43080</v>
          </cell>
        </row>
        <row r="1783">
          <cell r="B1783">
            <v>43081</v>
          </cell>
        </row>
        <row r="1784">
          <cell r="B1784">
            <v>43082</v>
          </cell>
        </row>
        <row r="1785">
          <cell r="B1785">
            <v>43083</v>
          </cell>
        </row>
        <row r="1786">
          <cell r="B1786">
            <v>43084</v>
          </cell>
        </row>
        <row r="1787">
          <cell r="B1787">
            <v>43085</v>
          </cell>
        </row>
        <row r="1788">
          <cell r="B1788">
            <v>43086</v>
          </cell>
        </row>
        <row r="1789">
          <cell r="B1789">
            <v>43087</v>
          </cell>
        </row>
        <row r="1790">
          <cell r="B1790">
            <v>43088</v>
          </cell>
        </row>
        <row r="1791">
          <cell r="B1791">
            <v>43089</v>
          </cell>
        </row>
        <row r="1792">
          <cell r="B1792">
            <v>43090</v>
          </cell>
        </row>
        <row r="1793">
          <cell r="B1793">
            <v>43091</v>
          </cell>
        </row>
        <row r="1794">
          <cell r="B1794">
            <v>43092</v>
          </cell>
        </row>
        <row r="1795">
          <cell r="B1795">
            <v>43093</v>
          </cell>
        </row>
        <row r="1796">
          <cell r="B1796">
            <v>43094</v>
          </cell>
        </row>
        <row r="1797">
          <cell r="B1797">
            <v>43095</v>
          </cell>
        </row>
        <row r="1798">
          <cell r="B1798">
            <v>43096</v>
          </cell>
        </row>
        <row r="1799">
          <cell r="B1799">
            <v>43097</v>
          </cell>
        </row>
        <row r="1800">
          <cell r="B1800">
            <v>43098</v>
          </cell>
        </row>
        <row r="1801">
          <cell r="B1801">
            <v>43099</v>
          </cell>
        </row>
        <row r="1802">
          <cell r="B1802">
            <v>43100</v>
          </cell>
        </row>
        <row r="1803">
          <cell r="B1803">
            <v>43101</v>
          </cell>
        </row>
        <row r="1804">
          <cell r="B1804">
            <v>43102</v>
          </cell>
        </row>
        <row r="1805">
          <cell r="B1805">
            <v>43103</v>
          </cell>
        </row>
        <row r="1806">
          <cell r="B1806">
            <v>43104</v>
          </cell>
        </row>
        <row r="1807">
          <cell r="B1807">
            <v>43105</v>
          </cell>
        </row>
        <row r="1808">
          <cell r="B1808">
            <v>43106</v>
          </cell>
        </row>
        <row r="1809">
          <cell r="B1809">
            <v>43107</v>
          </cell>
        </row>
        <row r="1810">
          <cell r="B1810">
            <v>43108</v>
          </cell>
        </row>
        <row r="1811">
          <cell r="B1811">
            <v>43109</v>
          </cell>
        </row>
        <row r="1812">
          <cell r="B1812">
            <v>43110</v>
          </cell>
        </row>
        <row r="1813">
          <cell r="B1813">
            <v>43111</v>
          </cell>
        </row>
        <row r="1814">
          <cell r="B1814">
            <v>43112</v>
          </cell>
        </row>
        <row r="1815">
          <cell r="B1815">
            <v>43113</v>
          </cell>
        </row>
        <row r="1816">
          <cell r="B1816">
            <v>43114</v>
          </cell>
        </row>
        <row r="1817">
          <cell r="B1817">
            <v>43115</v>
          </cell>
        </row>
        <row r="1818">
          <cell r="B1818">
            <v>43116</v>
          </cell>
        </row>
        <row r="1819">
          <cell r="B1819">
            <v>43117</v>
          </cell>
        </row>
        <row r="1820">
          <cell r="B1820">
            <v>43118</v>
          </cell>
        </row>
        <row r="1821">
          <cell r="B1821">
            <v>43119</v>
          </cell>
        </row>
        <row r="1822">
          <cell r="B1822">
            <v>43120</v>
          </cell>
        </row>
        <row r="1823">
          <cell r="B1823">
            <v>43121</v>
          </cell>
        </row>
        <row r="1824">
          <cell r="B1824">
            <v>43122</v>
          </cell>
        </row>
        <row r="1825">
          <cell r="B1825">
            <v>43123</v>
          </cell>
        </row>
        <row r="1826">
          <cell r="B1826">
            <v>43124</v>
          </cell>
        </row>
        <row r="1827">
          <cell r="B1827">
            <v>43125</v>
          </cell>
        </row>
        <row r="1828">
          <cell r="B1828">
            <v>43126</v>
          </cell>
        </row>
        <row r="1829">
          <cell r="B1829">
            <v>43127</v>
          </cell>
        </row>
        <row r="1830">
          <cell r="B1830">
            <v>43128</v>
          </cell>
        </row>
        <row r="1831">
          <cell r="B1831">
            <v>43129</v>
          </cell>
        </row>
        <row r="1832">
          <cell r="B1832">
            <v>43130</v>
          </cell>
        </row>
        <row r="1833">
          <cell r="B1833">
            <v>43131</v>
          </cell>
        </row>
        <row r="1834">
          <cell r="B1834">
            <v>43132</v>
          </cell>
        </row>
        <row r="1835">
          <cell r="B1835">
            <v>43133</v>
          </cell>
        </row>
        <row r="1836">
          <cell r="B1836">
            <v>43134</v>
          </cell>
        </row>
        <row r="1837">
          <cell r="B1837">
            <v>43135</v>
          </cell>
        </row>
        <row r="1838">
          <cell r="B1838">
            <v>43136</v>
          </cell>
        </row>
        <row r="1839">
          <cell r="B1839">
            <v>43137</v>
          </cell>
        </row>
        <row r="1840">
          <cell r="B1840">
            <v>43138</v>
          </cell>
        </row>
        <row r="1841">
          <cell r="B1841">
            <v>43139</v>
          </cell>
        </row>
        <row r="1842">
          <cell r="B1842">
            <v>43140</v>
          </cell>
        </row>
        <row r="1843">
          <cell r="B1843">
            <v>43141</v>
          </cell>
        </row>
        <row r="1844">
          <cell r="B1844">
            <v>43142</v>
          </cell>
        </row>
        <row r="1845">
          <cell r="B1845">
            <v>43143</v>
          </cell>
        </row>
        <row r="1846">
          <cell r="B1846">
            <v>43144</v>
          </cell>
        </row>
        <row r="1847">
          <cell r="B1847">
            <v>43145</v>
          </cell>
        </row>
        <row r="1848">
          <cell r="B1848">
            <v>43146</v>
          </cell>
        </row>
        <row r="1849">
          <cell r="B1849">
            <v>43147</v>
          </cell>
        </row>
        <row r="1850">
          <cell r="B1850">
            <v>43148</v>
          </cell>
        </row>
        <row r="1851">
          <cell r="B1851">
            <v>43149</v>
          </cell>
        </row>
        <row r="1852">
          <cell r="B1852">
            <v>43150</v>
          </cell>
        </row>
        <row r="1853">
          <cell r="B1853">
            <v>43151</v>
          </cell>
        </row>
        <row r="1854">
          <cell r="B1854">
            <v>43152</v>
          </cell>
        </row>
        <row r="1855">
          <cell r="B1855">
            <v>43153</v>
          </cell>
        </row>
        <row r="1856">
          <cell r="B1856">
            <v>43154</v>
          </cell>
        </row>
        <row r="1857">
          <cell r="B1857">
            <v>43155</v>
          </cell>
        </row>
        <row r="1858">
          <cell r="B1858">
            <v>43156</v>
          </cell>
        </row>
        <row r="1859">
          <cell r="B1859">
            <v>43157</v>
          </cell>
        </row>
        <row r="1860">
          <cell r="B1860">
            <v>43158</v>
          </cell>
        </row>
        <row r="1861">
          <cell r="B1861">
            <v>43159</v>
          </cell>
        </row>
        <row r="1862">
          <cell r="B1862">
            <v>43160</v>
          </cell>
        </row>
        <row r="1863">
          <cell r="B1863">
            <v>43161</v>
          </cell>
        </row>
        <row r="1864">
          <cell r="B1864">
            <v>43162</v>
          </cell>
        </row>
        <row r="1865">
          <cell r="B1865">
            <v>43163</v>
          </cell>
        </row>
        <row r="1866">
          <cell r="B1866">
            <v>43164</v>
          </cell>
        </row>
        <row r="1867">
          <cell r="B1867">
            <v>43165</v>
          </cell>
        </row>
        <row r="1868">
          <cell r="B1868">
            <v>43166</v>
          </cell>
        </row>
        <row r="1869">
          <cell r="B1869">
            <v>43167</v>
          </cell>
        </row>
        <row r="1870">
          <cell r="B1870">
            <v>43168</v>
          </cell>
        </row>
        <row r="1871">
          <cell r="B1871">
            <v>43169</v>
          </cell>
        </row>
        <row r="1872">
          <cell r="B1872">
            <v>43170</v>
          </cell>
        </row>
        <row r="1873">
          <cell r="B1873">
            <v>43171</v>
          </cell>
        </row>
        <row r="1874">
          <cell r="B1874">
            <v>43172</v>
          </cell>
        </row>
        <row r="1875">
          <cell r="B1875">
            <v>43173</v>
          </cell>
        </row>
        <row r="1876">
          <cell r="B1876">
            <v>43174</v>
          </cell>
        </row>
        <row r="1877">
          <cell r="B1877">
            <v>43175</v>
          </cell>
        </row>
        <row r="1878">
          <cell r="B1878">
            <v>43176</v>
          </cell>
        </row>
        <row r="1879">
          <cell r="B1879">
            <v>43177</v>
          </cell>
        </row>
        <row r="1880">
          <cell r="B1880">
            <v>43178</v>
          </cell>
        </row>
        <row r="1881">
          <cell r="B1881">
            <v>43179</v>
          </cell>
        </row>
        <row r="1882">
          <cell r="B1882">
            <v>43180</v>
          </cell>
        </row>
        <row r="1883">
          <cell r="B1883">
            <v>43181</v>
          </cell>
        </row>
        <row r="1884">
          <cell r="B1884">
            <v>43182</v>
          </cell>
        </row>
        <row r="1885">
          <cell r="B1885">
            <v>43183</v>
          </cell>
        </row>
        <row r="1886">
          <cell r="B1886">
            <v>43184</v>
          </cell>
        </row>
        <row r="1887">
          <cell r="B1887">
            <v>43185</v>
          </cell>
        </row>
        <row r="1888">
          <cell r="B1888">
            <v>43186</v>
          </cell>
        </row>
        <row r="1889">
          <cell r="B1889">
            <v>43187</v>
          </cell>
        </row>
        <row r="1890">
          <cell r="B1890">
            <v>43188</v>
          </cell>
        </row>
        <row r="1891">
          <cell r="B1891">
            <v>43189</v>
          </cell>
        </row>
        <row r="1892">
          <cell r="B1892">
            <v>43190</v>
          </cell>
        </row>
        <row r="1893">
          <cell r="B1893">
            <v>43191</v>
          </cell>
        </row>
        <row r="1894">
          <cell r="B1894">
            <v>43192</v>
          </cell>
        </row>
        <row r="1895">
          <cell r="B1895">
            <v>43193</v>
          </cell>
        </row>
        <row r="1896">
          <cell r="B1896">
            <v>43194</v>
          </cell>
        </row>
        <row r="1897">
          <cell r="B1897">
            <v>43195</v>
          </cell>
        </row>
        <row r="1898">
          <cell r="B1898">
            <v>43196</v>
          </cell>
        </row>
        <row r="1899">
          <cell r="B1899">
            <v>43197</v>
          </cell>
        </row>
        <row r="1900">
          <cell r="B1900">
            <v>43198</v>
          </cell>
        </row>
        <row r="1901">
          <cell r="B1901">
            <v>43199</v>
          </cell>
        </row>
        <row r="1902">
          <cell r="B1902">
            <v>43200</v>
          </cell>
        </row>
        <row r="1903">
          <cell r="B1903">
            <v>43201</v>
          </cell>
        </row>
        <row r="1904">
          <cell r="B1904">
            <v>43202</v>
          </cell>
        </row>
        <row r="1905">
          <cell r="B1905">
            <v>43203</v>
          </cell>
        </row>
        <row r="1906">
          <cell r="B1906">
            <v>43204</v>
          </cell>
        </row>
        <row r="1907">
          <cell r="B1907">
            <v>43205</v>
          </cell>
        </row>
        <row r="1908">
          <cell r="B1908">
            <v>43206</v>
          </cell>
        </row>
        <row r="1909">
          <cell r="B1909">
            <v>43207</v>
          </cell>
        </row>
        <row r="1910">
          <cell r="B1910">
            <v>43208</v>
          </cell>
        </row>
        <row r="1911">
          <cell r="B1911">
            <v>43209</v>
          </cell>
        </row>
        <row r="1912">
          <cell r="B1912">
            <v>43210</v>
          </cell>
        </row>
        <row r="1913">
          <cell r="B1913">
            <v>43211</v>
          </cell>
        </row>
        <row r="1914">
          <cell r="B1914">
            <v>43212</v>
          </cell>
        </row>
        <row r="1915">
          <cell r="B1915">
            <v>43213</v>
          </cell>
        </row>
        <row r="1916">
          <cell r="B1916">
            <v>43214</v>
          </cell>
        </row>
        <row r="1917">
          <cell r="B1917">
            <v>43215</v>
          </cell>
        </row>
        <row r="1918">
          <cell r="B1918">
            <v>43216</v>
          </cell>
        </row>
        <row r="1919">
          <cell r="B1919">
            <v>43217</v>
          </cell>
        </row>
        <row r="1920">
          <cell r="B1920">
            <v>43218</v>
          </cell>
        </row>
        <row r="1921">
          <cell r="B1921">
            <v>43219</v>
          </cell>
        </row>
        <row r="1922">
          <cell r="B1922">
            <v>43220</v>
          </cell>
        </row>
        <row r="1923">
          <cell r="B1923">
            <v>43221</v>
          </cell>
        </row>
        <row r="1924">
          <cell r="B1924">
            <v>43222</v>
          </cell>
        </row>
        <row r="1925">
          <cell r="B1925">
            <v>43223</v>
          </cell>
        </row>
        <row r="1926">
          <cell r="B1926">
            <v>43224</v>
          </cell>
        </row>
        <row r="1927">
          <cell r="B1927">
            <v>43225</v>
          </cell>
        </row>
        <row r="1928">
          <cell r="B1928">
            <v>43226</v>
          </cell>
        </row>
        <row r="1929">
          <cell r="B1929">
            <v>43227</v>
          </cell>
        </row>
        <row r="1930">
          <cell r="B1930">
            <v>43228</v>
          </cell>
        </row>
        <row r="1931">
          <cell r="B1931">
            <v>43229</v>
          </cell>
        </row>
        <row r="1932">
          <cell r="B1932">
            <v>43230</v>
          </cell>
        </row>
        <row r="1933">
          <cell r="B1933">
            <v>43231</v>
          </cell>
        </row>
        <row r="1934">
          <cell r="B1934">
            <v>43232</v>
          </cell>
        </row>
        <row r="1935">
          <cell r="B1935">
            <v>43233</v>
          </cell>
        </row>
        <row r="1936">
          <cell r="B1936">
            <v>43234</v>
          </cell>
        </row>
        <row r="1937">
          <cell r="B1937">
            <v>43235</v>
          </cell>
        </row>
        <row r="1938">
          <cell r="B1938">
            <v>43236</v>
          </cell>
        </row>
        <row r="1939">
          <cell r="B1939">
            <v>43237</v>
          </cell>
        </row>
        <row r="1940">
          <cell r="B1940">
            <v>43238</v>
          </cell>
        </row>
        <row r="1941">
          <cell r="B1941">
            <v>43239</v>
          </cell>
        </row>
        <row r="1942">
          <cell r="B1942">
            <v>43240</v>
          </cell>
        </row>
        <row r="1943">
          <cell r="B1943">
            <v>43241</v>
          </cell>
        </row>
        <row r="1944">
          <cell r="B1944">
            <v>43242</v>
          </cell>
        </row>
        <row r="1945">
          <cell r="B1945">
            <v>43243</v>
          </cell>
        </row>
        <row r="1946">
          <cell r="B1946">
            <v>43244</v>
          </cell>
        </row>
        <row r="1947">
          <cell r="B1947">
            <v>43245</v>
          </cell>
        </row>
        <row r="1948">
          <cell r="B1948">
            <v>43246</v>
          </cell>
        </row>
        <row r="1949">
          <cell r="B1949">
            <v>43247</v>
          </cell>
        </row>
        <row r="1950">
          <cell r="B1950">
            <v>43248</v>
          </cell>
        </row>
        <row r="1951">
          <cell r="B1951">
            <v>43249</v>
          </cell>
        </row>
        <row r="1952">
          <cell r="B1952">
            <v>43250</v>
          </cell>
        </row>
        <row r="1953">
          <cell r="B1953">
            <v>43251</v>
          </cell>
        </row>
        <row r="1954">
          <cell r="B1954">
            <v>43252</v>
          </cell>
        </row>
        <row r="1955">
          <cell r="B1955">
            <v>43253</v>
          </cell>
        </row>
        <row r="1956">
          <cell r="B1956">
            <v>43254</v>
          </cell>
        </row>
        <row r="1957">
          <cell r="B1957">
            <v>43255</v>
          </cell>
        </row>
        <row r="1958">
          <cell r="B1958">
            <v>43256</v>
          </cell>
        </row>
        <row r="1959">
          <cell r="B1959">
            <v>43257</v>
          </cell>
        </row>
        <row r="1960">
          <cell r="B1960">
            <v>43258</v>
          </cell>
        </row>
        <row r="1961">
          <cell r="B1961">
            <v>43259</v>
          </cell>
        </row>
        <row r="1962">
          <cell r="B1962">
            <v>43260</v>
          </cell>
        </row>
        <row r="1963">
          <cell r="B1963">
            <v>43261</v>
          </cell>
        </row>
        <row r="1964">
          <cell r="B1964">
            <v>43262</v>
          </cell>
        </row>
        <row r="1965">
          <cell r="B1965">
            <v>43263</v>
          </cell>
        </row>
        <row r="1966">
          <cell r="B1966">
            <v>43264</v>
          </cell>
        </row>
        <row r="1967">
          <cell r="B1967">
            <v>43265</v>
          </cell>
        </row>
        <row r="1968">
          <cell r="B1968">
            <v>43266</v>
          </cell>
        </row>
        <row r="1969">
          <cell r="B1969">
            <v>43267</v>
          </cell>
        </row>
        <row r="1970">
          <cell r="B1970">
            <v>43268</v>
          </cell>
        </row>
        <row r="1971">
          <cell r="B1971">
            <v>43269</v>
          </cell>
        </row>
        <row r="1972">
          <cell r="B1972">
            <v>43270</v>
          </cell>
        </row>
        <row r="1973">
          <cell r="B1973">
            <v>43271</v>
          </cell>
        </row>
        <row r="1974">
          <cell r="B1974">
            <v>43272</v>
          </cell>
        </row>
        <row r="1975">
          <cell r="B1975">
            <v>43273</v>
          </cell>
        </row>
        <row r="1976">
          <cell r="B1976">
            <v>43274</v>
          </cell>
        </row>
        <row r="1977">
          <cell r="B1977">
            <v>43275</v>
          </cell>
        </row>
        <row r="1978">
          <cell r="B1978">
            <v>43276</v>
          </cell>
        </row>
        <row r="1979">
          <cell r="B1979">
            <v>43277</v>
          </cell>
        </row>
        <row r="1980">
          <cell r="B1980">
            <v>43278</v>
          </cell>
        </row>
        <row r="1981">
          <cell r="B1981">
            <v>43279</v>
          </cell>
        </row>
        <row r="1982">
          <cell r="B1982">
            <v>43280</v>
          </cell>
        </row>
        <row r="1983">
          <cell r="B1983">
            <v>43281</v>
          </cell>
        </row>
        <row r="1984">
          <cell r="B1984">
            <v>43282</v>
          </cell>
        </row>
        <row r="1985">
          <cell r="B1985">
            <v>43283</v>
          </cell>
        </row>
        <row r="1986">
          <cell r="B1986">
            <v>43284</v>
          </cell>
        </row>
        <row r="1987">
          <cell r="B1987">
            <v>43285</v>
          </cell>
        </row>
        <row r="1988">
          <cell r="B1988">
            <v>43286</v>
          </cell>
        </row>
        <row r="1989">
          <cell r="B1989">
            <v>43287</v>
          </cell>
        </row>
        <row r="1990">
          <cell r="B1990">
            <v>43288</v>
          </cell>
        </row>
        <row r="1991">
          <cell r="B1991">
            <v>43289</v>
          </cell>
        </row>
        <row r="1992">
          <cell r="B1992">
            <v>43290</v>
          </cell>
        </row>
        <row r="1993">
          <cell r="B1993">
            <v>43291</v>
          </cell>
        </row>
        <row r="1994">
          <cell r="B1994">
            <v>43292</v>
          </cell>
        </row>
        <row r="1995">
          <cell r="B1995">
            <v>43293</v>
          </cell>
        </row>
        <row r="1996">
          <cell r="B1996">
            <v>43294</v>
          </cell>
        </row>
        <row r="1997">
          <cell r="B1997">
            <v>43295</v>
          </cell>
        </row>
        <row r="1998">
          <cell r="B1998">
            <v>43296</v>
          </cell>
        </row>
        <row r="1999">
          <cell r="B1999">
            <v>43297</v>
          </cell>
        </row>
        <row r="2000">
          <cell r="B2000">
            <v>43298</v>
          </cell>
        </row>
        <row r="2001">
          <cell r="B2001">
            <v>43299</v>
          </cell>
        </row>
        <row r="2002">
          <cell r="B2002">
            <v>43300</v>
          </cell>
        </row>
        <row r="2003">
          <cell r="B2003">
            <v>43301</v>
          </cell>
        </row>
        <row r="2004">
          <cell r="B2004">
            <v>43302</v>
          </cell>
        </row>
        <row r="2005">
          <cell r="B2005">
            <v>43303</v>
          </cell>
        </row>
        <row r="2006">
          <cell r="B2006">
            <v>43304</v>
          </cell>
        </row>
        <row r="2007">
          <cell r="B2007">
            <v>43305</v>
          </cell>
        </row>
        <row r="2008">
          <cell r="B2008">
            <v>43306</v>
          </cell>
        </row>
        <row r="2009">
          <cell r="B2009">
            <v>43307</v>
          </cell>
        </row>
        <row r="2010">
          <cell r="B2010">
            <v>43308</v>
          </cell>
        </row>
        <row r="2011">
          <cell r="B2011">
            <v>43309</v>
          </cell>
        </row>
        <row r="2012">
          <cell r="B2012">
            <v>43310</v>
          </cell>
        </row>
        <row r="2013">
          <cell r="B2013">
            <v>43311</v>
          </cell>
        </row>
        <row r="2014">
          <cell r="B2014">
            <v>43312</v>
          </cell>
        </row>
        <row r="2015">
          <cell r="B2015">
            <v>43313</v>
          </cell>
        </row>
        <row r="2016">
          <cell r="B2016">
            <v>43314</v>
          </cell>
        </row>
        <row r="2017">
          <cell r="B2017">
            <v>43315</v>
          </cell>
        </row>
        <row r="2018">
          <cell r="B2018">
            <v>43316</v>
          </cell>
        </row>
        <row r="2019">
          <cell r="B2019">
            <v>43317</v>
          </cell>
        </row>
        <row r="2020">
          <cell r="B2020">
            <v>43318</v>
          </cell>
        </row>
        <row r="2021">
          <cell r="B2021">
            <v>43319</v>
          </cell>
        </row>
        <row r="2022">
          <cell r="B2022">
            <v>43320</v>
          </cell>
        </row>
        <row r="2023">
          <cell r="B2023">
            <v>43321</v>
          </cell>
        </row>
        <row r="2024">
          <cell r="B2024">
            <v>43322</v>
          </cell>
        </row>
        <row r="2025">
          <cell r="B2025">
            <v>43323</v>
          </cell>
        </row>
        <row r="2026">
          <cell r="B2026">
            <v>43324</v>
          </cell>
        </row>
        <row r="2027">
          <cell r="B2027">
            <v>43325</v>
          </cell>
        </row>
        <row r="2028">
          <cell r="B2028">
            <v>43326</v>
          </cell>
        </row>
        <row r="2029">
          <cell r="B2029">
            <v>43327</v>
          </cell>
        </row>
        <row r="2030">
          <cell r="B2030">
            <v>43328</v>
          </cell>
        </row>
        <row r="2031">
          <cell r="B2031">
            <v>43329</v>
          </cell>
        </row>
        <row r="2032">
          <cell r="B2032">
            <v>43330</v>
          </cell>
        </row>
        <row r="2033">
          <cell r="B2033">
            <v>43331</v>
          </cell>
        </row>
        <row r="2034">
          <cell r="B2034">
            <v>43332</v>
          </cell>
        </row>
        <row r="2035">
          <cell r="B2035">
            <v>43333</v>
          </cell>
        </row>
        <row r="2036">
          <cell r="B2036">
            <v>43334</v>
          </cell>
        </row>
        <row r="2037">
          <cell r="B2037">
            <v>43335</v>
          </cell>
        </row>
        <row r="2038">
          <cell r="B2038">
            <v>43336</v>
          </cell>
        </row>
        <row r="2039">
          <cell r="B2039">
            <v>43337</v>
          </cell>
        </row>
        <row r="2040">
          <cell r="B2040">
            <v>43338</v>
          </cell>
        </row>
        <row r="2041">
          <cell r="B2041">
            <v>43339</v>
          </cell>
        </row>
        <row r="2042">
          <cell r="B2042">
            <v>43340</v>
          </cell>
        </row>
        <row r="2043">
          <cell r="B2043">
            <v>43341</v>
          </cell>
        </row>
        <row r="2044">
          <cell r="B2044">
            <v>43342</v>
          </cell>
        </row>
        <row r="2045">
          <cell r="B2045">
            <v>43343</v>
          </cell>
        </row>
        <row r="2046">
          <cell r="B2046">
            <v>43344</v>
          </cell>
        </row>
        <row r="2047">
          <cell r="B2047">
            <v>43345</v>
          </cell>
        </row>
        <row r="2048">
          <cell r="B2048">
            <v>43346</v>
          </cell>
        </row>
        <row r="2049">
          <cell r="B2049">
            <v>43347</v>
          </cell>
        </row>
        <row r="2050">
          <cell r="B2050">
            <v>43348</v>
          </cell>
        </row>
        <row r="2051">
          <cell r="B2051">
            <v>43349</v>
          </cell>
        </row>
        <row r="2052">
          <cell r="B2052">
            <v>43350</v>
          </cell>
        </row>
        <row r="2053">
          <cell r="B2053">
            <v>43351</v>
          </cell>
        </row>
        <row r="2054">
          <cell r="B2054">
            <v>43352</v>
          </cell>
        </row>
        <row r="2055">
          <cell r="B2055">
            <v>43353</v>
          </cell>
        </row>
        <row r="2056">
          <cell r="B2056">
            <v>43354</v>
          </cell>
        </row>
        <row r="2057">
          <cell r="B2057">
            <v>43355</v>
          </cell>
        </row>
        <row r="2058">
          <cell r="B2058">
            <v>43356</v>
          </cell>
        </row>
        <row r="2059">
          <cell r="B2059">
            <v>43357</v>
          </cell>
        </row>
        <row r="2060">
          <cell r="B2060">
            <v>43358</v>
          </cell>
        </row>
        <row r="2061">
          <cell r="B2061">
            <v>43359</v>
          </cell>
        </row>
        <row r="2062">
          <cell r="B2062">
            <v>43360</v>
          </cell>
        </row>
        <row r="2063">
          <cell r="B2063">
            <v>43361</v>
          </cell>
        </row>
        <row r="2064">
          <cell r="B2064">
            <v>43362</v>
          </cell>
        </row>
        <row r="2065">
          <cell r="B2065">
            <v>43363</v>
          </cell>
        </row>
        <row r="2066">
          <cell r="B2066">
            <v>43364</v>
          </cell>
        </row>
        <row r="2067">
          <cell r="B2067">
            <v>43365</v>
          </cell>
        </row>
        <row r="2068">
          <cell r="B2068">
            <v>43366</v>
          </cell>
        </row>
        <row r="2069">
          <cell r="B2069">
            <v>43367</v>
          </cell>
        </row>
        <row r="2070">
          <cell r="B2070">
            <v>43368</v>
          </cell>
        </row>
        <row r="2071">
          <cell r="B2071">
            <v>43369</v>
          </cell>
        </row>
        <row r="2072">
          <cell r="B2072">
            <v>43370</v>
          </cell>
        </row>
        <row r="2073">
          <cell r="B2073">
            <v>43371</v>
          </cell>
        </row>
        <row r="2074">
          <cell r="B2074">
            <v>43372</v>
          </cell>
        </row>
        <row r="2075">
          <cell r="B2075">
            <v>43373</v>
          </cell>
        </row>
        <row r="2076">
          <cell r="B2076">
            <v>43374</v>
          </cell>
        </row>
        <row r="2077">
          <cell r="B2077">
            <v>43375</v>
          </cell>
        </row>
        <row r="2078">
          <cell r="B2078">
            <v>43376</v>
          </cell>
        </row>
        <row r="2079">
          <cell r="B2079">
            <v>43377</v>
          </cell>
        </row>
        <row r="2080">
          <cell r="B2080">
            <v>43378</v>
          </cell>
        </row>
        <row r="2081">
          <cell r="B2081">
            <v>43379</v>
          </cell>
        </row>
        <row r="2082">
          <cell r="B2082">
            <v>43380</v>
          </cell>
        </row>
        <row r="2083">
          <cell r="B2083">
            <v>43381</v>
          </cell>
        </row>
        <row r="2084">
          <cell r="B2084">
            <v>43382</v>
          </cell>
        </row>
        <row r="2085">
          <cell r="B2085">
            <v>43383</v>
          </cell>
        </row>
        <row r="2086">
          <cell r="B2086">
            <v>43384</v>
          </cell>
        </row>
        <row r="2087">
          <cell r="B2087">
            <v>43385</v>
          </cell>
        </row>
        <row r="2088">
          <cell r="B2088">
            <v>43386</v>
          </cell>
        </row>
        <row r="2089">
          <cell r="B2089">
            <v>43387</v>
          </cell>
        </row>
        <row r="2090">
          <cell r="B2090">
            <v>43388</v>
          </cell>
        </row>
        <row r="2091">
          <cell r="B2091">
            <v>43389</v>
          </cell>
        </row>
        <row r="2092">
          <cell r="B2092">
            <v>43390</v>
          </cell>
        </row>
        <row r="2093">
          <cell r="B2093">
            <v>43391</v>
          </cell>
        </row>
        <row r="2094">
          <cell r="B2094">
            <v>43392</v>
          </cell>
        </row>
        <row r="2095">
          <cell r="B2095">
            <v>43393</v>
          </cell>
        </row>
        <row r="2096">
          <cell r="B2096">
            <v>43394</v>
          </cell>
        </row>
        <row r="2097">
          <cell r="B2097">
            <v>43395</v>
          </cell>
        </row>
        <row r="2098">
          <cell r="B2098">
            <v>43396</v>
          </cell>
        </row>
        <row r="2099">
          <cell r="B2099">
            <v>43397</v>
          </cell>
        </row>
        <row r="2100">
          <cell r="B2100">
            <v>43398</v>
          </cell>
        </row>
        <row r="2101">
          <cell r="B2101">
            <v>43399</v>
          </cell>
        </row>
        <row r="2102">
          <cell r="B2102">
            <v>43400</v>
          </cell>
        </row>
        <row r="2103">
          <cell r="B2103">
            <v>43401</v>
          </cell>
        </row>
        <row r="2104">
          <cell r="B2104">
            <v>43402</v>
          </cell>
        </row>
        <row r="2105">
          <cell r="B2105">
            <v>43403</v>
          </cell>
        </row>
        <row r="2106">
          <cell r="B2106">
            <v>43404</v>
          </cell>
        </row>
        <row r="2107">
          <cell r="B2107">
            <v>43405</v>
          </cell>
        </row>
        <row r="2108">
          <cell r="B2108">
            <v>43406</v>
          </cell>
        </row>
        <row r="2109">
          <cell r="B2109">
            <v>43407</v>
          </cell>
        </row>
        <row r="2110">
          <cell r="B2110">
            <v>43408</v>
          </cell>
        </row>
        <row r="2111">
          <cell r="B2111">
            <v>43409</v>
          </cell>
        </row>
        <row r="2112">
          <cell r="B2112">
            <v>43410</v>
          </cell>
        </row>
        <row r="2113">
          <cell r="B2113">
            <v>43411</v>
          </cell>
        </row>
        <row r="2114">
          <cell r="B2114">
            <v>43412</v>
          </cell>
        </row>
        <row r="2115">
          <cell r="B2115">
            <v>43413</v>
          </cell>
        </row>
        <row r="2116">
          <cell r="B2116">
            <v>43414</v>
          </cell>
        </row>
        <row r="2117">
          <cell r="B2117">
            <v>43415</v>
          </cell>
        </row>
        <row r="2118">
          <cell r="B2118">
            <v>43416</v>
          </cell>
        </row>
        <row r="2119">
          <cell r="B2119">
            <v>43417</v>
          </cell>
        </row>
        <row r="2120">
          <cell r="B2120">
            <v>43418</v>
          </cell>
        </row>
        <row r="2121">
          <cell r="B2121">
            <v>43419</v>
          </cell>
        </row>
        <row r="2122">
          <cell r="B2122">
            <v>43420</v>
          </cell>
        </row>
        <row r="2123">
          <cell r="B2123">
            <v>43421</v>
          </cell>
        </row>
        <row r="2124">
          <cell r="B2124">
            <v>43422</v>
          </cell>
        </row>
        <row r="2125">
          <cell r="B2125">
            <v>43423</v>
          </cell>
        </row>
        <row r="2126">
          <cell r="B2126">
            <v>43424</v>
          </cell>
        </row>
        <row r="2127">
          <cell r="B2127">
            <v>43425</v>
          </cell>
        </row>
        <row r="2128">
          <cell r="B2128">
            <v>43426</v>
          </cell>
        </row>
        <row r="2129">
          <cell r="B2129">
            <v>43427</v>
          </cell>
        </row>
        <row r="2130">
          <cell r="B2130">
            <v>43428</v>
          </cell>
        </row>
        <row r="2131">
          <cell r="B2131">
            <v>43429</v>
          </cell>
        </row>
        <row r="2132">
          <cell r="B2132">
            <v>43430</v>
          </cell>
        </row>
        <row r="2133">
          <cell r="B2133">
            <v>43431</v>
          </cell>
        </row>
        <row r="2134">
          <cell r="B2134">
            <v>43432</v>
          </cell>
        </row>
        <row r="2135">
          <cell r="B2135">
            <v>43433</v>
          </cell>
        </row>
        <row r="2136">
          <cell r="B2136">
            <v>43434</v>
          </cell>
        </row>
        <row r="2137">
          <cell r="B2137">
            <v>43435</v>
          </cell>
        </row>
        <row r="2138">
          <cell r="B2138">
            <v>43436</v>
          </cell>
        </row>
        <row r="2139">
          <cell r="B2139">
            <v>43437</v>
          </cell>
        </row>
        <row r="2140">
          <cell r="B2140">
            <v>43438</v>
          </cell>
        </row>
        <row r="2141">
          <cell r="B2141">
            <v>43439</v>
          </cell>
        </row>
        <row r="2142">
          <cell r="B2142">
            <v>43440</v>
          </cell>
        </row>
        <row r="2143">
          <cell r="B2143">
            <v>43441</v>
          </cell>
        </row>
        <row r="2144">
          <cell r="B2144">
            <v>43442</v>
          </cell>
        </row>
        <row r="2145">
          <cell r="B2145">
            <v>43443</v>
          </cell>
        </row>
        <row r="2146">
          <cell r="B2146">
            <v>43444</v>
          </cell>
        </row>
        <row r="2147">
          <cell r="B2147">
            <v>43445</v>
          </cell>
        </row>
        <row r="2148">
          <cell r="B2148">
            <v>43446</v>
          </cell>
        </row>
        <row r="2149">
          <cell r="B2149">
            <v>43447</v>
          </cell>
        </row>
        <row r="2150">
          <cell r="B2150">
            <v>43448</v>
          </cell>
        </row>
        <row r="2151">
          <cell r="B2151">
            <v>43449</v>
          </cell>
        </row>
        <row r="2152">
          <cell r="B2152">
            <v>43450</v>
          </cell>
        </row>
        <row r="2153">
          <cell r="B2153">
            <v>43451</v>
          </cell>
        </row>
        <row r="2154">
          <cell r="B2154">
            <v>43452</v>
          </cell>
        </row>
        <row r="2155">
          <cell r="B2155">
            <v>43453</v>
          </cell>
        </row>
        <row r="2156">
          <cell r="B2156">
            <v>43454</v>
          </cell>
        </row>
        <row r="2157">
          <cell r="B2157">
            <v>43455</v>
          </cell>
        </row>
        <row r="2158">
          <cell r="B2158">
            <v>43456</v>
          </cell>
        </row>
        <row r="2159">
          <cell r="B2159">
            <v>43457</v>
          </cell>
        </row>
        <row r="2160">
          <cell r="B2160">
            <v>43458</v>
          </cell>
        </row>
        <row r="2161">
          <cell r="B2161">
            <v>43459</v>
          </cell>
        </row>
        <row r="2162">
          <cell r="B2162">
            <v>43460</v>
          </cell>
        </row>
        <row r="2163">
          <cell r="B2163">
            <v>43461</v>
          </cell>
        </row>
        <row r="2164">
          <cell r="B2164">
            <v>43462</v>
          </cell>
        </row>
        <row r="2165">
          <cell r="B2165">
            <v>43463</v>
          </cell>
        </row>
        <row r="2166">
          <cell r="B2166">
            <v>43464</v>
          </cell>
        </row>
        <row r="2167">
          <cell r="B2167">
            <v>43465</v>
          </cell>
        </row>
        <row r="2168">
          <cell r="B2168">
            <v>43466</v>
          </cell>
        </row>
        <row r="2169">
          <cell r="B2169">
            <v>43467</v>
          </cell>
        </row>
        <row r="2170">
          <cell r="B2170">
            <v>43468</v>
          </cell>
        </row>
        <row r="2171">
          <cell r="B2171">
            <v>43469</v>
          </cell>
        </row>
        <row r="2172">
          <cell r="B2172">
            <v>43470</v>
          </cell>
        </row>
        <row r="2173">
          <cell r="B2173">
            <v>43471</v>
          </cell>
        </row>
        <row r="2174">
          <cell r="B2174">
            <v>43472</v>
          </cell>
        </row>
        <row r="2175">
          <cell r="B2175">
            <v>43473</v>
          </cell>
        </row>
        <row r="2176">
          <cell r="B2176">
            <v>43474</v>
          </cell>
        </row>
        <row r="2177">
          <cell r="B2177">
            <v>43475</v>
          </cell>
        </row>
        <row r="2178">
          <cell r="B2178">
            <v>43476</v>
          </cell>
        </row>
        <row r="2179">
          <cell r="B2179">
            <v>43477</v>
          </cell>
        </row>
        <row r="2180">
          <cell r="B2180">
            <v>43478</v>
          </cell>
        </row>
        <row r="2181">
          <cell r="B2181">
            <v>43479</v>
          </cell>
        </row>
        <row r="2182">
          <cell r="B2182">
            <v>43480</v>
          </cell>
        </row>
        <row r="2183">
          <cell r="B2183">
            <v>43481</v>
          </cell>
        </row>
        <row r="2184">
          <cell r="B2184">
            <v>43482</v>
          </cell>
        </row>
        <row r="2185">
          <cell r="B2185">
            <v>43483</v>
          </cell>
        </row>
        <row r="2186">
          <cell r="B2186">
            <v>43484</v>
          </cell>
        </row>
        <row r="2187">
          <cell r="B2187">
            <v>43485</v>
          </cell>
        </row>
        <row r="2188">
          <cell r="B2188">
            <v>43486</v>
          </cell>
        </row>
        <row r="2189">
          <cell r="B2189">
            <v>43487</v>
          </cell>
        </row>
        <row r="2190">
          <cell r="B2190">
            <v>43488</v>
          </cell>
        </row>
        <row r="2191">
          <cell r="B2191">
            <v>43489</v>
          </cell>
        </row>
        <row r="2192">
          <cell r="B2192">
            <v>43490</v>
          </cell>
        </row>
        <row r="2193">
          <cell r="B2193">
            <v>43491</v>
          </cell>
        </row>
        <row r="2194">
          <cell r="B2194">
            <v>43492</v>
          </cell>
        </row>
        <row r="2195">
          <cell r="B2195">
            <v>43493</v>
          </cell>
        </row>
        <row r="2196">
          <cell r="B2196">
            <v>43494</v>
          </cell>
        </row>
        <row r="2197">
          <cell r="B2197">
            <v>43495</v>
          </cell>
        </row>
        <row r="2198">
          <cell r="B2198">
            <v>43496</v>
          </cell>
        </row>
        <row r="2199">
          <cell r="B2199">
            <v>43497</v>
          </cell>
        </row>
        <row r="2200">
          <cell r="B2200">
            <v>43498</v>
          </cell>
        </row>
        <row r="2201">
          <cell r="B2201">
            <v>43499</v>
          </cell>
        </row>
        <row r="2202">
          <cell r="B2202">
            <v>43500</v>
          </cell>
        </row>
        <row r="2203">
          <cell r="B2203">
            <v>43501</v>
          </cell>
        </row>
        <row r="2204">
          <cell r="B2204">
            <v>43502</v>
          </cell>
        </row>
        <row r="2205">
          <cell r="B2205">
            <v>43503</v>
          </cell>
        </row>
        <row r="2206">
          <cell r="B2206">
            <v>43504</v>
          </cell>
        </row>
        <row r="2207">
          <cell r="B2207">
            <v>43505</v>
          </cell>
        </row>
        <row r="2208">
          <cell r="B2208">
            <v>43506</v>
          </cell>
        </row>
        <row r="2209">
          <cell r="B2209">
            <v>43507</v>
          </cell>
        </row>
        <row r="2210">
          <cell r="B2210">
            <v>43508</v>
          </cell>
        </row>
        <row r="2211">
          <cell r="B2211">
            <v>43509</v>
          </cell>
        </row>
        <row r="2212">
          <cell r="B2212">
            <v>43510</v>
          </cell>
        </row>
        <row r="2213">
          <cell r="B2213">
            <v>43511</v>
          </cell>
        </row>
        <row r="2214">
          <cell r="B2214">
            <v>43512</v>
          </cell>
        </row>
        <row r="2215">
          <cell r="B2215">
            <v>43513</v>
          </cell>
        </row>
        <row r="2216">
          <cell r="B2216">
            <v>43514</v>
          </cell>
        </row>
        <row r="2217">
          <cell r="B2217">
            <v>43515</v>
          </cell>
        </row>
        <row r="2218">
          <cell r="B2218">
            <v>43516</v>
          </cell>
        </row>
        <row r="2219">
          <cell r="B2219">
            <v>43517</v>
          </cell>
        </row>
        <row r="2220">
          <cell r="B2220">
            <v>43518</v>
          </cell>
        </row>
        <row r="2221">
          <cell r="B2221">
            <v>43519</v>
          </cell>
        </row>
        <row r="2222">
          <cell r="B2222">
            <v>43520</v>
          </cell>
        </row>
        <row r="2223">
          <cell r="B2223">
            <v>43521</v>
          </cell>
        </row>
        <row r="2224">
          <cell r="B2224">
            <v>43522</v>
          </cell>
        </row>
        <row r="2225">
          <cell r="B2225">
            <v>43523</v>
          </cell>
        </row>
        <row r="2226">
          <cell r="B2226">
            <v>43524</v>
          </cell>
        </row>
        <row r="2227">
          <cell r="B2227">
            <v>43525</v>
          </cell>
        </row>
        <row r="2228">
          <cell r="B2228">
            <v>43526</v>
          </cell>
        </row>
        <row r="2229">
          <cell r="B2229">
            <v>43527</v>
          </cell>
        </row>
        <row r="2230">
          <cell r="B2230">
            <v>43528</v>
          </cell>
        </row>
        <row r="2231">
          <cell r="B2231">
            <v>43529</v>
          </cell>
        </row>
        <row r="2232">
          <cell r="B2232">
            <v>43530</v>
          </cell>
        </row>
        <row r="2233">
          <cell r="B2233">
            <v>43531</v>
          </cell>
        </row>
        <row r="2234">
          <cell r="B2234">
            <v>43532</v>
          </cell>
        </row>
        <row r="2235">
          <cell r="B2235">
            <v>43533</v>
          </cell>
        </row>
        <row r="2236">
          <cell r="B2236">
            <v>43534</v>
          </cell>
        </row>
        <row r="2237">
          <cell r="B2237">
            <v>43535</v>
          </cell>
        </row>
        <row r="2238">
          <cell r="B2238">
            <v>43536</v>
          </cell>
        </row>
        <row r="2239">
          <cell r="B2239">
            <v>43537</v>
          </cell>
        </row>
        <row r="2240">
          <cell r="B2240">
            <v>43538</v>
          </cell>
        </row>
        <row r="2241">
          <cell r="B2241">
            <v>43539</v>
          </cell>
        </row>
        <row r="2242">
          <cell r="B2242">
            <v>43540</v>
          </cell>
        </row>
        <row r="2243">
          <cell r="B2243">
            <v>43541</v>
          </cell>
        </row>
        <row r="2244">
          <cell r="B2244">
            <v>43542</v>
          </cell>
        </row>
        <row r="2245">
          <cell r="B2245">
            <v>43543</v>
          </cell>
        </row>
        <row r="2246">
          <cell r="B2246">
            <v>43544</v>
          </cell>
        </row>
        <row r="2247">
          <cell r="B2247">
            <v>43545</v>
          </cell>
        </row>
        <row r="2248">
          <cell r="B2248">
            <v>43546</v>
          </cell>
        </row>
        <row r="2249">
          <cell r="B2249">
            <v>43547</v>
          </cell>
        </row>
        <row r="2250">
          <cell r="B2250">
            <v>43548</v>
          </cell>
        </row>
        <row r="2251">
          <cell r="B2251">
            <v>43549</v>
          </cell>
        </row>
        <row r="2252">
          <cell r="B2252">
            <v>43550</v>
          </cell>
        </row>
        <row r="2253">
          <cell r="B2253">
            <v>43551</v>
          </cell>
        </row>
        <row r="2254">
          <cell r="B2254">
            <v>43552</v>
          </cell>
        </row>
        <row r="2255">
          <cell r="B2255">
            <v>43553</v>
          </cell>
        </row>
        <row r="2256">
          <cell r="B2256">
            <v>43554</v>
          </cell>
        </row>
        <row r="2257">
          <cell r="B2257">
            <v>43555</v>
          </cell>
        </row>
        <row r="2258">
          <cell r="B2258">
            <v>43556</v>
          </cell>
        </row>
        <row r="2259">
          <cell r="B2259">
            <v>43557</v>
          </cell>
        </row>
        <row r="2260">
          <cell r="B2260">
            <v>43558</v>
          </cell>
        </row>
        <row r="2261">
          <cell r="B2261">
            <v>43559</v>
          </cell>
        </row>
        <row r="2262">
          <cell r="B2262">
            <v>43560</v>
          </cell>
        </row>
        <row r="2263">
          <cell r="B2263">
            <v>43561</v>
          </cell>
        </row>
        <row r="2264">
          <cell r="B2264">
            <v>43562</v>
          </cell>
        </row>
        <row r="2265">
          <cell r="B2265">
            <v>43563</v>
          </cell>
        </row>
        <row r="2266">
          <cell r="B2266">
            <v>43564</v>
          </cell>
        </row>
        <row r="2267">
          <cell r="B2267">
            <v>43565</v>
          </cell>
        </row>
        <row r="2268">
          <cell r="B2268">
            <v>43566</v>
          </cell>
        </row>
        <row r="2269">
          <cell r="B2269">
            <v>43567</v>
          </cell>
        </row>
        <row r="2270">
          <cell r="B2270">
            <v>43568</v>
          </cell>
        </row>
        <row r="2271">
          <cell r="B2271">
            <v>43569</v>
          </cell>
        </row>
        <row r="2272">
          <cell r="B2272">
            <v>43570</v>
          </cell>
        </row>
        <row r="2273">
          <cell r="B2273">
            <v>43571</v>
          </cell>
        </row>
        <row r="2274">
          <cell r="B2274">
            <v>43572</v>
          </cell>
        </row>
        <row r="2275">
          <cell r="B2275">
            <v>43573</v>
          </cell>
        </row>
        <row r="2276">
          <cell r="B2276">
            <v>43574</v>
          </cell>
        </row>
        <row r="2277">
          <cell r="B2277">
            <v>43575</v>
          </cell>
        </row>
        <row r="2278">
          <cell r="B2278">
            <v>43576</v>
          </cell>
        </row>
        <row r="2279">
          <cell r="B2279">
            <v>43577</v>
          </cell>
        </row>
        <row r="2280">
          <cell r="B2280">
            <v>43578</v>
          </cell>
        </row>
        <row r="2281">
          <cell r="B2281">
            <v>43579</v>
          </cell>
        </row>
        <row r="2282">
          <cell r="B2282">
            <v>43580</v>
          </cell>
        </row>
        <row r="2283">
          <cell r="B2283">
            <v>43581</v>
          </cell>
        </row>
        <row r="2284">
          <cell r="B2284">
            <v>43582</v>
          </cell>
        </row>
        <row r="2285">
          <cell r="B2285">
            <v>43583</v>
          </cell>
        </row>
        <row r="2286">
          <cell r="B2286">
            <v>43584</v>
          </cell>
        </row>
        <row r="2287">
          <cell r="B2287">
            <v>43585</v>
          </cell>
        </row>
        <row r="2288">
          <cell r="B2288">
            <v>43586</v>
          </cell>
        </row>
        <row r="2289">
          <cell r="B2289">
            <v>43587</v>
          </cell>
        </row>
        <row r="2290">
          <cell r="B2290">
            <v>43588</v>
          </cell>
        </row>
        <row r="2291">
          <cell r="B2291">
            <v>43589</v>
          </cell>
        </row>
        <row r="2292">
          <cell r="B2292">
            <v>43590</v>
          </cell>
        </row>
        <row r="2293">
          <cell r="B2293">
            <v>43591</v>
          </cell>
        </row>
        <row r="2294">
          <cell r="B2294">
            <v>43592</v>
          </cell>
        </row>
        <row r="2295">
          <cell r="B2295">
            <v>43593</v>
          </cell>
        </row>
        <row r="2296">
          <cell r="B2296">
            <v>43594</v>
          </cell>
        </row>
        <row r="2297">
          <cell r="B2297">
            <v>43595</v>
          </cell>
        </row>
        <row r="2298">
          <cell r="B2298">
            <v>43596</v>
          </cell>
        </row>
        <row r="2299">
          <cell r="B2299">
            <v>43597</v>
          </cell>
        </row>
        <row r="2300">
          <cell r="B2300">
            <v>43598</v>
          </cell>
        </row>
        <row r="2301">
          <cell r="B2301">
            <v>43599</v>
          </cell>
        </row>
        <row r="2302">
          <cell r="B2302">
            <v>43600</v>
          </cell>
        </row>
        <row r="2303">
          <cell r="B2303">
            <v>43601</v>
          </cell>
        </row>
        <row r="2304">
          <cell r="B2304">
            <v>43602</v>
          </cell>
        </row>
        <row r="2305">
          <cell r="B2305">
            <v>43603</v>
          </cell>
        </row>
        <row r="2306">
          <cell r="B2306">
            <v>43604</v>
          </cell>
        </row>
        <row r="2307">
          <cell r="B2307">
            <v>43605</v>
          </cell>
        </row>
        <row r="2308">
          <cell r="B2308">
            <v>43606</v>
          </cell>
        </row>
        <row r="2309">
          <cell r="B2309">
            <v>43607</v>
          </cell>
        </row>
        <row r="2310">
          <cell r="B2310">
            <v>43608</v>
          </cell>
        </row>
        <row r="2311">
          <cell r="B2311">
            <v>43609</v>
          </cell>
        </row>
        <row r="2312">
          <cell r="B2312">
            <v>43610</v>
          </cell>
        </row>
        <row r="2313">
          <cell r="B2313">
            <v>43611</v>
          </cell>
        </row>
        <row r="2314">
          <cell r="B2314">
            <v>43612</v>
          </cell>
        </row>
        <row r="2315">
          <cell r="B2315">
            <v>43613</v>
          </cell>
        </row>
        <row r="2316">
          <cell r="B2316">
            <v>43614</v>
          </cell>
        </row>
        <row r="2317">
          <cell r="B2317">
            <v>43615</v>
          </cell>
        </row>
        <row r="2318">
          <cell r="B2318">
            <v>43616</v>
          </cell>
        </row>
        <row r="2319">
          <cell r="B2319">
            <v>43617</v>
          </cell>
        </row>
        <row r="2320">
          <cell r="B2320">
            <v>43618</v>
          </cell>
        </row>
        <row r="2321">
          <cell r="B2321">
            <v>43619</v>
          </cell>
        </row>
        <row r="2322">
          <cell r="B2322">
            <v>43620</v>
          </cell>
        </row>
        <row r="2323">
          <cell r="B2323">
            <v>43621</v>
          </cell>
        </row>
        <row r="2324">
          <cell r="B2324">
            <v>43622</v>
          </cell>
        </row>
        <row r="2325">
          <cell r="B2325">
            <v>43623</v>
          </cell>
        </row>
        <row r="2326">
          <cell r="B2326">
            <v>43624</v>
          </cell>
        </row>
        <row r="2327">
          <cell r="B2327">
            <v>43625</v>
          </cell>
        </row>
        <row r="2328">
          <cell r="B2328">
            <v>43626</v>
          </cell>
        </row>
        <row r="2329">
          <cell r="B2329">
            <v>43627</v>
          </cell>
        </row>
        <row r="2330">
          <cell r="B2330">
            <v>43628</v>
          </cell>
        </row>
        <row r="2331">
          <cell r="B2331">
            <v>43629</v>
          </cell>
        </row>
        <row r="2332">
          <cell r="B2332">
            <v>43630</v>
          </cell>
        </row>
        <row r="2333">
          <cell r="B2333">
            <v>43631</v>
          </cell>
        </row>
        <row r="2334">
          <cell r="B2334">
            <v>43632</v>
          </cell>
        </row>
        <row r="2335">
          <cell r="B2335">
            <v>43633</v>
          </cell>
        </row>
        <row r="2336">
          <cell r="B2336">
            <v>43634</v>
          </cell>
        </row>
        <row r="2337">
          <cell r="B2337">
            <v>43635</v>
          </cell>
        </row>
        <row r="2338">
          <cell r="B2338">
            <v>43636</v>
          </cell>
        </row>
        <row r="2339">
          <cell r="B2339">
            <v>43637</v>
          </cell>
        </row>
        <row r="2340">
          <cell r="B2340">
            <v>43638</v>
          </cell>
        </row>
        <row r="2341">
          <cell r="B2341">
            <v>43639</v>
          </cell>
        </row>
        <row r="2342">
          <cell r="B2342">
            <v>43640</v>
          </cell>
        </row>
        <row r="2343">
          <cell r="B2343">
            <v>43641</v>
          </cell>
        </row>
        <row r="2344">
          <cell r="B2344">
            <v>43642</v>
          </cell>
        </row>
        <row r="2345">
          <cell r="B2345">
            <v>43643</v>
          </cell>
        </row>
        <row r="2346">
          <cell r="B2346">
            <v>43644</v>
          </cell>
        </row>
        <row r="2347">
          <cell r="B2347">
            <v>43645</v>
          </cell>
        </row>
        <row r="2348">
          <cell r="B2348">
            <v>43646</v>
          </cell>
        </row>
        <row r="2349">
          <cell r="B2349">
            <v>43647</v>
          </cell>
        </row>
        <row r="2350">
          <cell r="B2350">
            <v>43648</v>
          </cell>
        </row>
        <row r="2351">
          <cell r="B2351">
            <v>43649</v>
          </cell>
        </row>
        <row r="2352">
          <cell r="B2352">
            <v>43650</v>
          </cell>
        </row>
        <row r="2353">
          <cell r="B2353">
            <v>43651</v>
          </cell>
        </row>
        <row r="2354">
          <cell r="B2354">
            <v>43652</v>
          </cell>
        </row>
        <row r="2355">
          <cell r="B2355">
            <v>43653</v>
          </cell>
        </row>
        <row r="2356">
          <cell r="B2356">
            <v>43654</v>
          </cell>
        </row>
        <row r="2357">
          <cell r="B2357">
            <v>43655</v>
          </cell>
        </row>
        <row r="2358">
          <cell r="B2358">
            <v>43656</v>
          </cell>
        </row>
        <row r="2359">
          <cell r="B2359">
            <v>43657</v>
          </cell>
        </row>
        <row r="2360">
          <cell r="B2360">
            <v>43658</v>
          </cell>
        </row>
        <row r="2361">
          <cell r="B2361">
            <v>43659</v>
          </cell>
        </row>
        <row r="2362">
          <cell r="B2362">
            <v>43660</v>
          </cell>
        </row>
        <row r="2363">
          <cell r="B2363">
            <v>43661</v>
          </cell>
        </row>
        <row r="2364">
          <cell r="B2364">
            <v>43662</v>
          </cell>
        </row>
        <row r="2365">
          <cell r="B2365">
            <v>43663</v>
          </cell>
        </row>
        <row r="2366">
          <cell r="B2366">
            <v>43664</v>
          </cell>
        </row>
        <row r="2367">
          <cell r="B2367">
            <v>43665</v>
          </cell>
        </row>
        <row r="2368">
          <cell r="B2368">
            <v>43666</v>
          </cell>
        </row>
        <row r="2369">
          <cell r="B2369">
            <v>43667</v>
          </cell>
        </row>
        <row r="2370">
          <cell r="B2370">
            <v>43668</v>
          </cell>
        </row>
        <row r="2371">
          <cell r="B2371">
            <v>43669</v>
          </cell>
        </row>
        <row r="2372">
          <cell r="B2372">
            <v>43670</v>
          </cell>
        </row>
        <row r="2373">
          <cell r="B2373">
            <v>43671</v>
          </cell>
        </row>
        <row r="2374">
          <cell r="B2374">
            <v>43672</v>
          </cell>
        </row>
        <row r="2375">
          <cell r="B2375">
            <v>43673</v>
          </cell>
        </row>
        <row r="2376">
          <cell r="B2376">
            <v>43674</v>
          </cell>
        </row>
        <row r="2377">
          <cell r="B2377">
            <v>43675</v>
          </cell>
        </row>
        <row r="2378">
          <cell r="B2378">
            <v>43676</v>
          </cell>
        </row>
        <row r="2379">
          <cell r="B2379">
            <v>43677</v>
          </cell>
        </row>
        <row r="2380">
          <cell r="B2380">
            <v>43678</v>
          </cell>
        </row>
        <row r="2381">
          <cell r="B2381">
            <v>43679</v>
          </cell>
        </row>
        <row r="2382">
          <cell r="B2382">
            <v>43680</v>
          </cell>
        </row>
        <row r="2383">
          <cell r="B2383">
            <v>43681</v>
          </cell>
        </row>
        <row r="2384">
          <cell r="B2384">
            <v>43682</v>
          </cell>
        </row>
        <row r="2385">
          <cell r="B2385">
            <v>43683</v>
          </cell>
        </row>
        <row r="2386">
          <cell r="B2386">
            <v>43684</v>
          </cell>
        </row>
        <row r="2387">
          <cell r="B2387">
            <v>43685</v>
          </cell>
        </row>
        <row r="2388">
          <cell r="B2388">
            <v>43686</v>
          </cell>
        </row>
        <row r="2389">
          <cell r="B2389">
            <v>43687</v>
          </cell>
        </row>
        <row r="2390">
          <cell r="B2390">
            <v>43688</v>
          </cell>
        </row>
        <row r="2391">
          <cell r="B2391">
            <v>43689</v>
          </cell>
        </row>
        <row r="2392">
          <cell r="B2392">
            <v>43690</v>
          </cell>
        </row>
        <row r="2393">
          <cell r="B2393">
            <v>43691</v>
          </cell>
        </row>
        <row r="2394">
          <cell r="B2394">
            <v>43692</v>
          </cell>
        </row>
        <row r="2395">
          <cell r="B2395">
            <v>43693</v>
          </cell>
        </row>
        <row r="2396">
          <cell r="B2396">
            <v>43694</v>
          </cell>
        </row>
        <row r="2397">
          <cell r="B2397">
            <v>43695</v>
          </cell>
        </row>
        <row r="2398">
          <cell r="B2398">
            <v>43696</v>
          </cell>
        </row>
        <row r="2399">
          <cell r="B2399">
            <v>43697</v>
          </cell>
        </row>
        <row r="2400">
          <cell r="B2400">
            <v>43698</v>
          </cell>
        </row>
        <row r="2401">
          <cell r="B2401">
            <v>43699</v>
          </cell>
        </row>
        <row r="2402">
          <cell r="B2402">
            <v>43700</v>
          </cell>
        </row>
        <row r="2403">
          <cell r="B2403">
            <v>43701</v>
          </cell>
        </row>
        <row r="2404">
          <cell r="B2404">
            <v>43702</v>
          </cell>
        </row>
        <row r="2405">
          <cell r="B2405">
            <v>43703</v>
          </cell>
        </row>
        <row r="2406">
          <cell r="B2406">
            <v>43704</v>
          </cell>
        </row>
        <row r="2407">
          <cell r="B2407">
            <v>43705</v>
          </cell>
        </row>
        <row r="2408">
          <cell r="B2408">
            <v>43706</v>
          </cell>
        </row>
        <row r="2409">
          <cell r="B2409">
            <v>43707</v>
          </cell>
        </row>
        <row r="2410">
          <cell r="B2410">
            <v>43708</v>
          </cell>
        </row>
        <row r="2411">
          <cell r="B2411">
            <v>43709</v>
          </cell>
        </row>
        <row r="2412">
          <cell r="B2412">
            <v>43710</v>
          </cell>
        </row>
        <row r="2413">
          <cell r="B2413">
            <v>43711</v>
          </cell>
        </row>
        <row r="2414">
          <cell r="B2414">
            <v>43712</v>
          </cell>
        </row>
        <row r="2415">
          <cell r="B2415">
            <v>43713</v>
          </cell>
        </row>
        <row r="2416">
          <cell r="B2416">
            <v>43714</v>
          </cell>
        </row>
        <row r="2417">
          <cell r="B2417">
            <v>43715</v>
          </cell>
        </row>
        <row r="2418">
          <cell r="B2418">
            <v>43716</v>
          </cell>
        </row>
        <row r="2419">
          <cell r="B2419">
            <v>43717</v>
          </cell>
        </row>
        <row r="2420">
          <cell r="B2420">
            <v>43718</v>
          </cell>
        </row>
        <row r="2421">
          <cell r="B2421">
            <v>43719</v>
          </cell>
        </row>
        <row r="2422">
          <cell r="B2422">
            <v>43720</v>
          </cell>
        </row>
        <row r="2423">
          <cell r="B2423">
            <v>43721</v>
          </cell>
        </row>
        <row r="2424">
          <cell r="B2424">
            <v>43722</v>
          </cell>
        </row>
        <row r="2425">
          <cell r="B2425">
            <v>43723</v>
          </cell>
        </row>
        <row r="2426">
          <cell r="B2426">
            <v>43724</v>
          </cell>
        </row>
        <row r="2427">
          <cell r="B2427">
            <v>43725</v>
          </cell>
        </row>
        <row r="2428">
          <cell r="B2428">
            <v>43726</v>
          </cell>
        </row>
        <row r="2429">
          <cell r="B2429">
            <v>43727</v>
          </cell>
        </row>
        <row r="2430">
          <cell r="B2430">
            <v>43728</v>
          </cell>
        </row>
        <row r="2431">
          <cell r="B2431">
            <v>43729</v>
          </cell>
        </row>
        <row r="2432">
          <cell r="B2432">
            <v>43730</v>
          </cell>
        </row>
        <row r="2433">
          <cell r="B2433">
            <v>43731</v>
          </cell>
        </row>
        <row r="2434">
          <cell r="B2434">
            <v>43732</v>
          </cell>
        </row>
        <row r="2435">
          <cell r="B2435">
            <v>43733</v>
          </cell>
        </row>
        <row r="2436">
          <cell r="B2436">
            <v>43734</v>
          </cell>
        </row>
        <row r="2437">
          <cell r="B2437">
            <v>43735</v>
          </cell>
        </row>
        <row r="2438">
          <cell r="B2438">
            <v>43736</v>
          </cell>
        </row>
        <row r="2439">
          <cell r="B2439">
            <v>43737</v>
          </cell>
        </row>
        <row r="2440">
          <cell r="B2440">
            <v>43738</v>
          </cell>
        </row>
        <row r="2441">
          <cell r="B2441">
            <v>43739</v>
          </cell>
        </row>
        <row r="2442">
          <cell r="B2442">
            <v>43740</v>
          </cell>
        </row>
        <row r="2443">
          <cell r="B2443">
            <v>43741</v>
          </cell>
        </row>
        <row r="2444">
          <cell r="B2444">
            <v>43742</v>
          </cell>
        </row>
        <row r="2445">
          <cell r="B2445">
            <v>43743</v>
          </cell>
        </row>
        <row r="2446">
          <cell r="B2446">
            <v>43744</v>
          </cell>
        </row>
        <row r="2447">
          <cell r="B2447">
            <v>43745</v>
          </cell>
        </row>
        <row r="2448">
          <cell r="B2448">
            <v>43746</v>
          </cell>
        </row>
        <row r="2449">
          <cell r="B2449">
            <v>43747</v>
          </cell>
        </row>
        <row r="2450">
          <cell r="B2450">
            <v>43748</v>
          </cell>
        </row>
        <row r="2451">
          <cell r="B2451">
            <v>43749</v>
          </cell>
        </row>
        <row r="2452">
          <cell r="B2452">
            <v>43750</v>
          </cell>
        </row>
        <row r="2453">
          <cell r="B2453">
            <v>43751</v>
          </cell>
        </row>
        <row r="2454">
          <cell r="B2454">
            <v>43752</v>
          </cell>
        </row>
        <row r="2455">
          <cell r="B2455">
            <v>43753</v>
          </cell>
        </row>
        <row r="2456">
          <cell r="B2456">
            <v>43754</v>
          </cell>
        </row>
        <row r="2457">
          <cell r="B2457">
            <v>43755</v>
          </cell>
        </row>
        <row r="2458">
          <cell r="B2458">
            <v>43756</v>
          </cell>
        </row>
        <row r="2459">
          <cell r="B2459">
            <v>43757</v>
          </cell>
        </row>
        <row r="2460">
          <cell r="B2460">
            <v>43758</v>
          </cell>
        </row>
        <row r="2461">
          <cell r="B2461">
            <v>43759</v>
          </cell>
        </row>
        <row r="2462">
          <cell r="B2462">
            <v>43760</v>
          </cell>
        </row>
        <row r="2463">
          <cell r="B2463">
            <v>43761</v>
          </cell>
        </row>
        <row r="2464">
          <cell r="B2464">
            <v>43762</v>
          </cell>
        </row>
        <row r="2465">
          <cell r="B2465">
            <v>43763</v>
          </cell>
        </row>
        <row r="2466">
          <cell r="B2466">
            <v>43764</v>
          </cell>
        </row>
        <row r="2467">
          <cell r="B2467">
            <v>43765</v>
          </cell>
        </row>
        <row r="2468">
          <cell r="B2468">
            <v>43766</v>
          </cell>
        </row>
        <row r="2469">
          <cell r="B2469">
            <v>43767</v>
          </cell>
        </row>
        <row r="2470">
          <cell r="B2470">
            <v>43768</v>
          </cell>
        </row>
        <row r="2471">
          <cell r="B2471">
            <v>43769</v>
          </cell>
        </row>
        <row r="2472">
          <cell r="B2472">
            <v>43770</v>
          </cell>
        </row>
        <row r="2473">
          <cell r="B2473">
            <v>43771</v>
          </cell>
        </row>
        <row r="2474">
          <cell r="B2474">
            <v>43772</v>
          </cell>
        </row>
        <row r="2475">
          <cell r="B2475">
            <v>43773</v>
          </cell>
        </row>
        <row r="2476">
          <cell r="B2476">
            <v>43774</v>
          </cell>
        </row>
        <row r="2477">
          <cell r="B2477">
            <v>43775</v>
          </cell>
        </row>
        <row r="2478">
          <cell r="B2478">
            <v>43776</v>
          </cell>
        </row>
        <row r="2479">
          <cell r="B2479">
            <v>43777</v>
          </cell>
        </row>
        <row r="2480">
          <cell r="B2480">
            <v>43778</v>
          </cell>
        </row>
        <row r="2481">
          <cell r="B2481">
            <v>43779</v>
          </cell>
        </row>
        <row r="2482">
          <cell r="B2482">
            <v>43780</v>
          </cell>
        </row>
        <row r="2483">
          <cell r="B2483">
            <v>43781</v>
          </cell>
        </row>
        <row r="2484">
          <cell r="B2484">
            <v>43782</v>
          </cell>
        </row>
        <row r="2485">
          <cell r="B2485">
            <v>43783</v>
          </cell>
        </row>
        <row r="2486">
          <cell r="B2486">
            <v>43784</v>
          </cell>
        </row>
        <row r="2487">
          <cell r="B2487">
            <v>43785</v>
          </cell>
        </row>
        <row r="2488">
          <cell r="B2488">
            <v>43786</v>
          </cell>
        </row>
        <row r="2489">
          <cell r="B2489">
            <v>43787</v>
          </cell>
        </row>
        <row r="2490">
          <cell r="B2490">
            <v>43788</v>
          </cell>
        </row>
        <row r="2491">
          <cell r="B2491">
            <v>43789</v>
          </cell>
        </row>
        <row r="2492">
          <cell r="B2492">
            <v>43790</v>
          </cell>
        </row>
        <row r="2493">
          <cell r="B2493">
            <v>43791</v>
          </cell>
        </row>
        <row r="2494">
          <cell r="B2494">
            <v>43792</v>
          </cell>
        </row>
        <row r="2495">
          <cell r="B2495">
            <v>43793</v>
          </cell>
        </row>
        <row r="2496">
          <cell r="B2496">
            <v>43794</v>
          </cell>
        </row>
        <row r="2497">
          <cell r="B2497">
            <v>43795</v>
          </cell>
        </row>
        <row r="2498">
          <cell r="B2498">
            <v>43796</v>
          </cell>
        </row>
        <row r="2499">
          <cell r="B2499">
            <v>43797</v>
          </cell>
        </row>
        <row r="2500">
          <cell r="B2500">
            <v>43798</v>
          </cell>
        </row>
        <row r="2501">
          <cell r="B2501">
            <v>43799</v>
          </cell>
        </row>
        <row r="2502">
          <cell r="B2502">
            <v>43800</v>
          </cell>
        </row>
        <row r="2503">
          <cell r="B2503">
            <v>43801</v>
          </cell>
        </row>
        <row r="2504">
          <cell r="B2504">
            <v>43802</v>
          </cell>
        </row>
        <row r="2505">
          <cell r="B2505">
            <v>43803</v>
          </cell>
        </row>
        <row r="2506">
          <cell r="B2506">
            <v>43804</v>
          </cell>
        </row>
        <row r="2507">
          <cell r="B2507">
            <v>43805</v>
          </cell>
        </row>
        <row r="2508">
          <cell r="B2508">
            <v>43806</v>
          </cell>
        </row>
        <row r="2509">
          <cell r="B2509">
            <v>43807</v>
          </cell>
        </row>
        <row r="2510">
          <cell r="B2510">
            <v>43808</v>
          </cell>
        </row>
        <row r="2511">
          <cell r="B2511">
            <v>43809</v>
          </cell>
        </row>
        <row r="2512">
          <cell r="B2512">
            <v>43810</v>
          </cell>
        </row>
        <row r="2513">
          <cell r="B2513">
            <v>43811</v>
          </cell>
        </row>
        <row r="2514">
          <cell r="B2514">
            <v>43812</v>
          </cell>
        </row>
        <row r="2515">
          <cell r="B2515">
            <v>43813</v>
          </cell>
        </row>
        <row r="2516">
          <cell r="B2516">
            <v>43814</v>
          </cell>
        </row>
        <row r="2517">
          <cell r="B2517">
            <v>43815</v>
          </cell>
        </row>
        <row r="2518">
          <cell r="B2518">
            <v>43816</v>
          </cell>
        </row>
        <row r="2519">
          <cell r="B2519">
            <v>43817</v>
          </cell>
        </row>
        <row r="2520">
          <cell r="B2520">
            <v>43818</v>
          </cell>
        </row>
        <row r="2521">
          <cell r="B2521">
            <v>43819</v>
          </cell>
        </row>
        <row r="2522">
          <cell r="B2522">
            <v>43820</v>
          </cell>
        </row>
        <row r="2523">
          <cell r="B2523">
            <v>43821</v>
          </cell>
        </row>
        <row r="2524">
          <cell r="B2524">
            <v>43822</v>
          </cell>
        </row>
        <row r="2525">
          <cell r="B2525">
            <v>43823</v>
          </cell>
        </row>
        <row r="2526">
          <cell r="B2526">
            <v>43824</v>
          </cell>
        </row>
        <row r="2527">
          <cell r="B2527">
            <v>43825</v>
          </cell>
        </row>
        <row r="2528">
          <cell r="B2528">
            <v>43826</v>
          </cell>
        </row>
        <row r="2529">
          <cell r="B2529">
            <v>43827</v>
          </cell>
        </row>
        <row r="2530">
          <cell r="B2530">
            <v>43828</v>
          </cell>
        </row>
        <row r="2531">
          <cell r="B2531">
            <v>43829</v>
          </cell>
        </row>
        <row r="2532">
          <cell r="B2532">
            <v>43830</v>
          </cell>
        </row>
        <row r="2533">
          <cell r="B2533">
            <v>43831</v>
          </cell>
        </row>
        <row r="2534">
          <cell r="B2534">
            <v>43832</v>
          </cell>
        </row>
        <row r="2535">
          <cell r="B2535">
            <v>43833</v>
          </cell>
        </row>
        <row r="2536">
          <cell r="B2536">
            <v>43834</v>
          </cell>
        </row>
        <row r="2537">
          <cell r="B2537">
            <v>43835</v>
          </cell>
        </row>
        <row r="2538">
          <cell r="B2538">
            <v>43836</v>
          </cell>
        </row>
        <row r="2539">
          <cell r="B2539">
            <v>43837</v>
          </cell>
        </row>
        <row r="2540">
          <cell r="B2540">
            <v>43838</v>
          </cell>
        </row>
        <row r="2541">
          <cell r="B2541">
            <v>43839</v>
          </cell>
        </row>
        <row r="2542">
          <cell r="B2542">
            <v>43840</v>
          </cell>
        </row>
        <row r="2543">
          <cell r="B2543">
            <v>43841</v>
          </cell>
        </row>
        <row r="2544">
          <cell r="B2544">
            <v>43842</v>
          </cell>
        </row>
        <row r="2545">
          <cell r="B2545">
            <v>43843</v>
          </cell>
        </row>
        <row r="2546">
          <cell r="B2546">
            <v>43844</v>
          </cell>
        </row>
        <row r="2547">
          <cell r="B2547">
            <v>43845</v>
          </cell>
        </row>
        <row r="2548">
          <cell r="B2548">
            <v>43846</v>
          </cell>
        </row>
        <row r="2549">
          <cell r="B2549">
            <v>43847</v>
          </cell>
        </row>
        <row r="2550">
          <cell r="B2550">
            <v>43848</v>
          </cell>
        </row>
        <row r="2551">
          <cell r="B2551">
            <v>43849</v>
          </cell>
        </row>
        <row r="2552">
          <cell r="B2552">
            <v>43850</v>
          </cell>
        </row>
        <row r="2553">
          <cell r="B2553">
            <v>43851</v>
          </cell>
        </row>
        <row r="2554">
          <cell r="B2554">
            <v>43852</v>
          </cell>
        </row>
        <row r="2555">
          <cell r="B2555">
            <v>43853</v>
          </cell>
        </row>
        <row r="2556">
          <cell r="B2556">
            <v>43854</v>
          </cell>
        </row>
        <row r="2557">
          <cell r="B2557">
            <v>43855</v>
          </cell>
        </row>
        <row r="2558">
          <cell r="B2558">
            <v>43856</v>
          </cell>
        </row>
        <row r="2559">
          <cell r="B2559">
            <v>43857</v>
          </cell>
        </row>
        <row r="2560">
          <cell r="B2560">
            <v>43858</v>
          </cell>
        </row>
        <row r="2561">
          <cell r="B2561">
            <v>43859</v>
          </cell>
        </row>
        <row r="2562">
          <cell r="B2562">
            <v>43860</v>
          </cell>
        </row>
        <row r="2563">
          <cell r="B2563">
            <v>43861</v>
          </cell>
        </row>
        <row r="2564">
          <cell r="B2564">
            <v>43862</v>
          </cell>
        </row>
        <row r="2565">
          <cell r="B2565">
            <v>43863</v>
          </cell>
        </row>
        <row r="2566">
          <cell r="B2566">
            <v>43864</v>
          </cell>
        </row>
        <row r="2567">
          <cell r="B2567">
            <v>43865</v>
          </cell>
        </row>
        <row r="2568">
          <cell r="B2568">
            <v>43866</v>
          </cell>
        </row>
        <row r="2569">
          <cell r="B2569">
            <v>43867</v>
          </cell>
        </row>
        <row r="2570">
          <cell r="B2570">
            <v>43868</v>
          </cell>
        </row>
        <row r="2571">
          <cell r="B2571">
            <v>43869</v>
          </cell>
        </row>
        <row r="2572">
          <cell r="B2572">
            <v>43870</v>
          </cell>
        </row>
        <row r="2573">
          <cell r="B2573">
            <v>43871</v>
          </cell>
        </row>
        <row r="2574">
          <cell r="B2574">
            <v>43872</v>
          </cell>
        </row>
        <row r="2575">
          <cell r="B2575">
            <v>43873</v>
          </cell>
        </row>
        <row r="2576">
          <cell r="B2576">
            <v>43874</v>
          </cell>
        </row>
        <row r="2577">
          <cell r="B2577">
            <v>43875</v>
          </cell>
        </row>
        <row r="2578">
          <cell r="B2578">
            <v>43876</v>
          </cell>
        </row>
        <row r="2579">
          <cell r="B2579">
            <v>43877</v>
          </cell>
        </row>
        <row r="2580">
          <cell r="B2580">
            <v>43878</v>
          </cell>
        </row>
        <row r="2581">
          <cell r="B2581">
            <v>43879</v>
          </cell>
        </row>
        <row r="2582">
          <cell r="B2582">
            <v>43880</v>
          </cell>
        </row>
        <row r="2583">
          <cell r="B2583">
            <v>43881</v>
          </cell>
        </row>
        <row r="2584">
          <cell r="B2584">
            <v>43882</v>
          </cell>
        </row>
        <row r="2585">
          <cell r="B2585">
            <v>43883</v>
          </cell>
        </row>
        <row r="2586">
          <cell r="B2586">
            <v>43884</v>
          </cell>
        </row>
        <row r="2587">
          <cell r="B2587">
            <v>43885</v>
          </cell>
        </row>
        <row r="2588">
          <cell r="B2588">
            <v>43886</v>
          </cell>
        </row>
        <row r="2589">
          <cell r="B2589">
            <v>43887</v>
          </cell>
        </row>
        <row r="2590">
          <cell r="B2590">
            <v>43888</v>
          </cell>
        </row>
        <row r="2591">
          <cell r="B2591">
            <v>43889</v>
          </cell>
        </row>
        <row r="2592">
          <cell r="B2592">
            <v>43890</v>
          </cell>
        </row>
        <row r="2593">
          <cell r="B2593">
            <v>43891</v>
          </cell>
        </row>
        <row r="2594">
          <cell r="B2594">
            <v>43892</v>
          </cell>
        </row>
        <row r="2595">
          <cell r="B2595">
            <v>43893</v>
          </cell>
        </row>
        <row r="2596">
          <cell r="B2596">
            <v>43894</v>
          </cell>
        </row>
        <row r="2597">
          <cell r="B2597">
            <v>43895</v>
          </cell>
        </row>
        <row r="2598">
          <cell r="B2598">
            <v>43896</v>
          </cell>
        </row>
        <row r="2599">
          <cell r="B2599">
            <v>43897</v>
          </cell>
        </row>
        <row r="2600">
          <cell r="B2600">
            <v>43898</v>
          </cell>
        </row>
        <row r="2601">
          <cell r="B2601">
            <v>43899</v>
          </cell>
        </row>
        <row r="2602">
          <cell r="B2602">
            <v>43900</v>
          </cell>
        </row>
        <row r="2603">
          <cell r="B2603">
            <v>43901</v>
          </cell>
        </row>
        <row r="2604">
          <cell r="B2604">
            <v>43902</v>
          </cell>
        </row>
        <row r="2605">
          <cell r="B2605">
            <v>43903</v>
          </cell>
        </row>
        <row r="2606">
          <cell r="B2606">
            <v>43904</v>
          </cell>
        </row>
        <row r="2607">
          <cell r="B2607">
            <v>43905</v>
          </cell>
        </row>
        <row r="2608">
          <cell r="B2608">
            <v>43906</v>
          </cell>
        </row>
        <row r="2609">
          <cell r="B2609">
            <v>43907</v>
          </cell>
        </row>
        <row r="2610">
          <cell r="B2610">
            <v>43908</v>
          </cell>
        </row>
        <row r="2611">
          <cell r="B2611">
            <v>43909</v>
          </cell>
        </row>
        <row r="2612">
          <cell r="B2612">
            <v>43910</v>
          </cell>
        </row>
        <row r="2613">
          <cell r="B2613">
            <v>43911</v>
          </cell>
        </row>
        <row r="2614">
          <cell r="B2614">
            <v>43912</v>
          </cell>
        </row>
        <row r="2615">
          <cell r="B2615">
            <v>43913</v>
          </cell>
        </row>
        <row r="2616">
          <cell r="B2616">
            <v>43914</v>
          </cell>
        </row>
        <row r="2617">
          <cell r="B2617">
            <v>43915</v>
          </cell>
        </row>
        <row r="2618">
          <cell r="B2618">
            <v>43916</v>
          </cell>
        </row>
        <row r="2619">
          <cell r="B2619">
            <v>43917</v>
          </cell>
        </row>
        <row r="2620">
          <cell r="B2620">
            <v>43918</v>
          </cell>
        </row>
        <row r="2621">
          <cell r="B2621">
            <v>43919</v>
          </cell>
        </row>
        <row r="2622">
          <cell r="B2622">
            <v>43920</v>
          </cell>
        </row>
        <row r="2623">
          <cell r="B2623">
            <v>43921</v>
          </cell>
        </row>
        <row r="2624">
          <cell r="B2624">
            <v>43922</v>
          </cell>
        </row>
        <row r="2625">
          <cell r="B2625">
            <v>43923</v>
          </cell>
        </row>
        <row r="2626">
          <cell r="B2626">
            <v>43924</v>
          </cell>
        </row>
        <row r="2627">
          <cell r="B2627">
            <v>43925</v>
          </cell>
        </row>
        <row r="2628">
          <cell r="B2628">
            <v>43926</v>
          </cell>
        </row>
        <row r="2629">
          <cell r="B2629">
            <v>43927</v>
          </cell>
        </row>
        <row r="2630">
          <cell r="B2630">
            <v>43928</v>
          </cell>
        </row>
        <row r="2631">
          <cell r="B2631">
            <v>43929</v>
          </cell>
        </row>
        <row r="2632">
          <cell r="B2632">
            <v>43930</v>
          </cell>
        </row>
        <row r="2633">
          <cell r="B2633">
            <v>43931</v>
          </cell>
        </row>
        <row r="2634">
          <cell r="B2634">
            <v>43932</v>
          </cell>
        </row>
        <row r="2635">
          <cell r="B2635">
            <v>43933</v>
          </cell>
        </row>
        <row r="2636">
          <cell r="B2636">
            <v>43934</v>
          </cell>
        </row>
        <row r="2637">
          <cell r="B2637">
            <v>43935</v>
          </cell>
        </row>
        <row r="2638">
          <cell r="B2638">
            <v>43936</v>
          </cell>
        </row>
        <row r="2639">
          <cell r="B2639">
            <v>43937</v>
          </cell>
        </row>
        <row r="2640">
          <cell r="B2640">
            <v>43938</v>
          </cell>
        </row>
        <row r="2641">
          <cell r="B2641">
            <v>43939</v>
          </cell>
        </row>
        <row r="2642">
          <cell r="B2642">
            <v>43940</v>
          </cell>
        </row>
        <row r="2643">
          <cell r="B2643">
            <v>43941</v>
          </cell>
        </row>
        <row r="2644">
          <cell r="B2644">
            <v>43942</v>
          </cell>
        </row>
        <row r="2645">
          <cell r="B2645">
            <v>43943</v>
          </cell>
        </row>
        <row r="2646">
          <cell r="B2646">
            <v>43944</v>
          </cell>
        </row>
        <row r="2647">
          <cell r="B2647">
            <v>43945</v>
          </cell>
        </row>
        <row r="2648">
          <cell r="B2648">
            <v>43946</v>
          </cell>
        </row>
        <row r="2649">
          <cell r="B2649">
            <v>43947</v>
          </cell>
        </row>
        <row r="2650">
          <cell r="B2650">
            <v>43948</v>
          </cell>
        </row>
        <row r="2651">
          <cell r="B2651">
            <v>43949</v>
          </cell>
        </row>
        <row r="2652">
          <cell r="B2652">
            <v>43950</v>
          </cell>
        </row>
        <row r="2653">
          <cell r="B2653">
            <v>43951</v>
          </cell>
        </row>
        <row r="2654">
          <cell r="B2654">
            <v>43952</v>
          </cell>
        </row>
        <row r="2655">
          <cell r="B2655">
            <v>43953</v>
          </cell>
        </row>
        <row r="2656">
          <cell r="B2656">
            <v>43954</v>
          </cell>
        </row>
        <row r="2657">
          <cell r="B2657">
            <v>43955</v>
          </cell>
        </row>
        <row r="2658">
          <cell r="B2658">
            <v>43956</v>
          </cell>
        </row>
        <row r="2659">
          <cell r="B2659">
            <v>43957</v>
          </cell>
        </row>
        <row r="2660">
          <cell r="B2660">
            <v>43958</v>
          </cell>
        </row>
        <row r="2661">
          <cell r="B2661">
            <v>43959</v>
          </cell>
        </row>
        <row r="2662">
          <cell r="B2662">
            <v>43960</v>
          </cell>
        </row>
        <row r="2663">
          <cell r="B2663">
            <v>43961</v>
          </cell>
        </row>
        <row r="2664">
          <cell r="B2664">
            <v>43962</v>
          </cell>
        </row>
        <row r="2665">
          <cell r="B2665">
            <v>43963</v>
          </cell>
        </row>
        <row r="2666">
          <cell r="B2666">
            <v>43964</v>
          </cell>
        </row>
        <row r="2667">
          <cell r="B2667">
            <v>43965</v>
          </cell>
        </row>
        <row r="2668">
          <cell r="B2668">
            <v>43966</v>
          </cell>
        </row>
        <row r="2669">
          <cell r="B2669">
            <v>43967</v>
          </cell>
        </row>
        <row r="2670">
          <cell r="B2670">
            <v>43968</v>
          </cell>
        </row>
        <row r="2671">
          <cell r="B2671">
            <v>43969</v>
          </cell>
        </row>
        <row r="2672">
          <cell r="B2672">
            <v>43970</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row r="20">
          <cell r="A20" t="str">
            <v>Sole Equity Returns</v>
          </cell>
        </row>
        <row r="21">
          <cell r="A21" t="str">
            <v>Margin Returns</v>
          </cell>
        </row>
        <row r="22">
          <cell r="A22" t="str">
            <v>Incremental Returns</v>
          </cell>
        </row>
      </sheetData>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Details2"/>
      <sheetName val="AvgCost Tool"/>
      <sheetName val="AccountDetails"/>
      <sheetName val="Valuation"/>
      <sheetName val="Sheet3"/>
      <sheetName val="Funding"/>
      <sheetName val="Short Position Valuation"/>
      <sheetName val="Margin"/>
      <sheetName val="Profit_Report"/>
      <sheetName val="Profit_Report2"/>
      <sheetName val="PriceList"/>
      <sheetName val="QuickTrades"/>
      <sheetName val="Reasonings"/>
      <sheetName val="Guiding Principles1"/>
      <sheetName val="CSCS"/>
      <sheetName val="ResultDates"/>
      <sheetName val="Research 2015"/>
      <sheetName val="Research 2016"/>
      <sheetName val="HOME"/>
      <sheetName val="Administrator"/>
      <sheetName val="ParametersSettings"/>
      <sheetName val="Dividend Record"/>
      <sheetName val="Accounts and Brokers"/>
      <sheetName val="Financials"/>
      <sheetName val="CLIENT (2)"/>
      <sheetName val="CLIENT"/>
      <sheetName val="StockDetails"/>
      <sheetName val="Sheet2"/>
      <sheetName val="Sheet1"/>
      <sheetName val="Approved_Securities"/>
      <sheetName val="Research 2014"/>
      <sheetName val="Picks"/>
      <sheetName val="Margin Scenario"/>
    </sheetNames>
    <sheetDataSet>
      <sheetData sheetId="0"/>
      <sheetData sheetId="1"/>
      <sheetData sheetId="2">
        <row r="6">
          <cell r="F6">
            <v>42503</v>
          </cell>
        </row>
        <row r="7">
          <cell r="F7">
            <v>42503</v>
          </cell>
        </row>
        <row r="8">
          <cell r="F8">
            <v>42503</v>
          </cell>
        </row>
        <row r="9">
          <cell r="F9">
            <v>42503</v>
          </cell>
        </row>
        <row r="10">
          <cell r="F10">
            <v>42503</v>
          </cell>
        </row>
        <row r="11">
          <cell r="F11">
            <v>42506</v>
          </cell>
        </row>
        <row r="12">
          <cell r="F12">
            <v>42506</v>
          </cell>
        </row>
        <row r="13">
          <cell r="F13">
            <v>42506</v>
          </cell>
        </row>
        <row r="14">
          <cell r="F14">
            <v>42507</v>
          </cell>
        </row>
        <row r="15">
          <cell r="F15">
            <v>42507</v>
          </cell>
        </row>
        <row r="16">
          <cell r="F16">
            <v>42507</v>
          </cell>
        </row>
        <row r="17">
          <cell r="F17">
            <v>42507</v>
          </cell>
        </row>
        <row r="18">
          <cell r="F18">
            <v>42508</v>
          </cell>
        </row>
        <row r="19">
          <cell r="F19">
            <v>42508</v>
          </cell>
        </row>
        <row r="20">
          <cell r="F20">
            <v>42509</v>
          </cell>
        </row>
        <row r="21">
          <cell r="F21">
            <v>42509</v>
          </cell>
        </row>
        <row r="22">
          <cell r="F22">
            <v>42509</v>
          </cell>
        </row>
        <row r="23">
          <cell r="F23">
            <v>42509</v>
          </cell>
        </row>
        <row r="24">
          <cell r="F24">
            <v>42509</v>
          </cell>
        </row>
        <row r="25">
          <cell r="F25">
            <v>42510</v>
          </cell>
        </row>
        <row r="26">
          <cell r="F26">
            <v>42515</v>
          </cell>
        </row>
        <row r="27">
          <cell r="F27">
            <v>42515</v>
          </cell>
        </row>
        <row r="28">
          <cell r="F28">
            <v>42515</v>
          </cell>
        </row>
        <row r="29">
          <cell r="F29">
            <v>42515</v>
          </cell>
        </row>
        <row r="30">
          <cell r="F30">
            <v>42515</v>
          </cell>
        </row>
        <row r="31">
          <cell r="F31">
            <v>42515</v>
          </cell>
        </row>
        <row r="32">
          <cell r="F32">
            <v>42515</v>
          </cell>
        </row>
        <row r="33">
          <cell r="F33">
            <v>42515</v>
          </cell>
        </row>
        <row r="34">
          <cell r="F34">
            <v>42517</v>
          </cell>
        </row>
        <row r="35">
          <cell r="F35">
            <v>42517</v>
          </cell>
        </row>
        <row r="36">
          <cell r="F36">
            <v>42517</v>
          </cell>
        </row>
        <row r="37">
          <cell r="F37">
            <v>42521</v>
          </cell>
        </row>
        <row r="38">
          <cell r="F38">
            <v>42521</v>
          </cell>
        </row>
        <row r="39">
          <cell r="F39">
            <v>42521</v>
          </cell>
        </row>
        <row r="40">
          <cell r="F40">
            <v>42522</v>
          </cell>
        </row>
        <row r="41">
          <cell r="F41">
            <v>42522</v>
          </cell>
        </row>
        <row r="42">
          <cell r="F42">
            <v>42522</v>
          </cell>
        </row>
        <row r="43">
          <cell r="F43">
            <v>42524</v>
          </cell>
        </row>
        <row r="44">
          <cell r="F44">
            <v>42524</v>
          </cell>
        </row>
        <row r="45">
          <cell r="F45">
            <v>42524</v>
          </cell>
        </row>
        <row r="46">
          <cell r="F46">
            <v>42527</v>
          </cell>
        </row>
        <row r="47">
          <cell r="F47">
            <v>42527</v>
          </cell>
        </row>
        <row r="48">
          <cell r="F48">
            <v>42527</v>
          </cell>
        </row>
        <row r="49">
          <cell r="F49">
            <v>42527</v>
          </cell>
        </row>
        <row r="50">
          <cell r="F50">
            <v>42530</v>
          </cell>
        </row>
        <row r="51">
          <cell r="F51">
            <v>42530</v>
          </cell>
        </row>
        <row r="52">
          <cell r="F52">
            <v>42530</v>
          </cell>
        </row>
        <row r="53">
          <cell r="F53">
            <v>42535</v>
          </cell>
        </row>
        <row r="54">
          <cell r="F54">
            <v>42536</v>
          </cell>
        </row>
        <row r="55">
          <cell r="F55">
            <v>42536</v>
          </cell>
        </row>
        <row r="56">
          <cell r="F56">
            <v>42536</v>
          </cell>
        </row>
        <row r="57">
          <cell r="F57">
            <v>42536</v>
          </cell>
        </row>
        <row r="58">
          <cell r="F58">
            <v>42537</v>
          </cell>
        </row>
        <row r="59">
          <cell r="F59">
            <v>42539</v>
          </cell>
        </row>
        <row r="60">
          <cell r="F60">
            <v>42539</v>
          </cell>
        </row>
        <row r="61">
          <cell r="F61">
            <v>42541</v>
          </cell>
        </row>
        <row r="62">
          <cell r="F62">
            <v>42542</v>
          </cell>
        </row>
        <row r="63">
          <cell r="F63">
            <v>42544</v>
          </cell>
        </row>
        <row r="64">
          <cell r="F64">
            <v>42544</v>
          </cell>
        </row>
        <row r="65">
          <cell r="F65">
            <v>42544</v>
          </cell>
        </row>
        <row r="66">
          <cell r="F66">
            <v>42544</v>
          </cell>
        </row>
        <row r="67">
          <cell r="F67">
            <v>42544</v>
          </cell>
        </row>
        <row r="68">
          <cell r="F68">
            <v>42544</v>
          </cell>
        </row>
        <row r="69">
          <cell r="F69">
            <v>42516</v>
          </cell>
        </row>
        <row r="70">
          <cell r="F70">
            <v>42516</v>
          </cell>
        </row>
        <row r="71">
          <cell r="F71">
            <v>42503</v>
          </cell>
        </row>
        <row r="72">
          <cell r="F72">
            <v>42503</v>
          </cell>
        </row>
        <row r="73">
          <cell r="F73">
            <v>42570</v>
          </cell>
        </row>
        <row r="74">
          <cell r="F74">
            <v>42570</v>
          </cell>
        </row>
        <row r="75">
          <cell r="F75">
            <v>42570</v>
          </cell>
        </row>
        <row r="76">
          <cell r="F76">
            <v>42570</v>
          </cell>
        </row>
        <row r="77">
          <cell r="F77">
            <v>42570</v>
          </cell>
        </row>
        <row r="78">
          <cell r="F78">
            <v>42570</v>
          </cell>
        </row>
        <row r="79">
          <cell r="F79">
            <v>42573</v>
          </cell>
        </row>
        <row r="80">
          <cell r="F80">
            <v>42573</v>
          </cell>
        </row>
        <row r="81">
          <cell r="F81">
            <v>42577</v>
          </cell>
        </row>
        <row r="82">
          <cell r="F82">
            <v>42577</v>
          </cell>
        </row>
        <row r="83">
          <cell r="F83">
            <v>42577</v>
          </cell>
        </row>
        <row r="84">
          <cell r="F84">
            <v>42573</v>
          </cell>
        </row>
        <row r="85">
          <cell r="F85">
            <v>42581</v>
          </cell>
        </row>
        <row r="86">
          <cell r="F86">
            <v>42581</v>
          </cell>
        </row>
        <row r="87">
          <cell r="F87">
            <v>42581</v>
          </cell>
        </row>
        <row r="88">
          <cell r="F88">
            <v>42581</v>
          </cell>
        </row>
        <row r="89">
          <cell r="F89">
            <v>42581</v>
          </cell>
        </row>
        <row r="90">
          <cell r="F90">
            <v>42581</v>
          </cell>
        </row>
        <row r="91">
          <cell r="F91">
            <v>42577</v>
          </cell>
        </row>
        <row r="92">
          <cell r="F92">
            <v>42577</v>
          </cell>
        </row>
        <row r="93">
          <cell r="F93">
            <v>42581</v>
          </cell>
        </row>
        <row r="94">
          <cell r="F94">
            <v>42581</v>
          </cell>
        </row>
        <row r="95">
          <cell r="F95">
            <v>42581</v>
          </cell>
        </row>
        <row r="96">
          <cell r="F96">
            <v>42581</v>
          </cell>
        </row>
        <row r="97">
          <cell r="F97">
            <v>42581</v>
          </cell>
        </row>
        <row r="98">
          <cell r="F98">
            <v>42603</v>
          </cell>
        </row>
        <row r="118">
          <cell r="F118">
            <v>41635</v>
          </cell>
        </row>
        <row r="131">
          <cell r="F131">
            <v>41632</v>
          </cell>
        </row>
        <row r="132">
          <cell r="F132">
            <v>41632</v>
          </cell>
        </row>
        <row r="133">
          <cell r="F133">
            <v>41632</v>
          </cell>
        </row>
        <row r="134">
          <cell r="F134">
            <v>41632</v>
          </cell>
        </row>
        <row r="135">
          <cell r="F135">
            <v>41635</v>
          </cell>
        </row>
        <row r="136">
          <cell r="F136">
            <v>41635</v>
          </cell>
        </row>
        <row r="137">
          <cell r="F137">
            <v>41638</v>
          </cell>
        </row>
        <row r="138">
          <cell r="F138">
            <v>41638</v>
          </cell>
        </row>
        <row r="139">
          <cell r="F139">
            <v>41642</v>
          </cell>
        </row>
        <row r="140">
          <cell r="F140">
            <v>41642</v>
          </cell>
        </row>
        <row r="141">
          <cell r="F141">
            <v>41642</v>
          </cell>
        </row>
        <row r="142">
          <cell r="F142">
            <v>41643</v>
          </cell>
        </row>
        <row r="143">
          <cell r="F143">
            <v>41644</v>
          </cell>
        </row>
        <row r="144">
          <cell r="F144">
            <v>41645</v>
          </cell>
        </row>
        <row r="145">
          <cell r="F145">
            <v>41645</v>
          </cell>
        </row>
        <row r="146">
          <cell r="F146">
            <v>41645</v>
          </cell>
        </row>
        <row r="147">
          <cell r="F147">
            <v>41645</v>
          </cell>
        </row>
        <row r="148">
          <cell r="F148">
            <v>41646</v>
          </cell>
        </row>
        <row r="149">
          <cell r="F149">
            <v>41646</v>
          </cell>
        </row>
        <row r="150">
          <cell r="F150">
            <v>41647</v>
          </cell>
        </row>
        <row r="151">
          <cell r="F151">
            <v>41285</v>
          </cell>
        </row>
        <row r="152">
          <cell r="F152">
            <v>41285</v>
          </cell>
        </row>
        <row r="153">
          <cell r="F153">
            <v>41297</v>
          </cell>
        </row>
        <row r="154">
          <cell r="F154">
            <v>41297</v>
          </cell>
        </row>
        <row r="155">
          <cell r="F155">
            <v>41297</v>
          </cell>
        </row>
        <row r="156">
          <cell r="F156">
            <v>41297</v>
          </cell>
        </row>
        <row r="157">
          <cell r="F157">
            <v>41297</v>
          </cell>
        </row>
        <row r="158">
          <cell r="F158">
            <v>41297</v>
          </cell>
        </row>
        <row r="159">
          <cell r="F159">
            <v>41297</v>
          </cell>
        </row>
        <row r="160">
          <cell r="F160">
            <v>41297</v>
          </cell>
        </row>
        <row r="161">
          <cell r="F161">
            <v>41668</v>
          </cell>
        </row>
        <row r="162">
          <cell r="F162">
            <v>41668</v>
          </cell>
        </row>
        <row r="163">
          <cell r="F163">
            <v>41669</v>
          </cell>
        </row>
        <row r="164">
          <cell r="F164">
            <v>41669</v>
          </cell>
        </row>
        <row r="165">
          <cell r="F165">
            <v>41669</v>
          </cell>
        </row>
        <row r="166">
          <cell r="F166">
            <v>41669</v>
          </cell>
        </row>
        <row r="167">
          <cell r="F167">
            <v>41669</v>
          </cell>
        </row>
        <row r="168">
          <cell r="F168">
            <v>41674</v>
          </cell>
        </row>
        <row r="169">
          <cell r="F169">
            <v>41674</v>
          </cell>
        </row>
        <row r="170">
          <cell r="F170">
            <v>41674</v>
          </cell>
        </row>
        <row r="171">
          <cell r="F171">
            <v>41311</v>
          </cell>
        </row>
        <row r="172">
          <cell r="F172">
            <v>41311</v>
          </cell>
        </row>
        <row r="173">
          <cell r="F173">
            <v>41682</v>
          </cell>
        </row>
        <row r="174">
          <cell r="F174">
            <v>41682</v>
          </cell>
        </row>
        <row r="175">
          <cell r="F175">
            <v>41688</v>
          </cell>
        </row>
        <row r="176">
          <cell r="F176">
            <v>41688</v>
          </cell>
        </row>
        <row r="177">
          <cell r="F177">
            <v>41688</v>
          </cell>
        </row>
        <row r="178">
          <cell r="F178">
            <v>41688</v>
          </cell>
        </row>
        <row r="179">
          <cell r="F179">
            <v>41691</v>
          </cell>
        </row>
        <row r="180">
          <cell r="F180">
            <v>41695</v>
          </cell>
        </row>
        <row r="181">
          <cell r="F181">
            <v>41695</v>
          </cell>
        </row>
        <row r="182">
          <cell r="F182">
            <v>41695</v>
          </cell>
        </row>
        <row r="183">
          <cell r="F183">
            <v>41695</v>
          </cell>
        </row>
        <row r="184">
          <cell r="F184">
            <v>41695</v>
          </cell>
        </row>
        <row r="185">
          <cell r="F185">
            <v>41695</v>
          </cell>
        </row>
        <row r="186">
          <cell r="F186">
            <v>41695</v>
          </cell>
        </row>
        <row r="187">
          <cell r="F187">
            <v>41696</v>
          </cell>
        </row>
        <row r="188">
          <cell r="F188">
            <v>41710</v>
          </cell>
        </row>
        <row r="190">
          <cell r="F190">
            <v>41710</v>
          </cell>
        </row>
        <row r="191">
          <cell r="F191">
            <v>41710</v>
          </cell>
        </row>
        <row r="192">
          <cell r="F192">
            <v>41710</v>
          </cell>
        </row>
        <row r="193">
          <cell r="F193">
            <v>41710</v>
          </cell>
        </row>
        <row r="194">
          <cell r="F194">
            <v>41710</v>
          </cell>
        </row>
        <row r="195">
          <cell r="F195">
            <v>41710</v>
          </cell>
        </row>
        <row r="196">
          <cell r="F196">
            <v>41714</v>
          </cell>
        </row>
        <row r="197">
          <cell r="F197">
            <v>41714</v>
          </cell>
        </row>
        <row r="198">
          <cell r="F198">
            <v>41714</v>
          </cell>
        </row>
        <row r="199">
          <cell r="F199">
            <v>41714</v>
          </cell>
        </row>
        <row r="200">
          <cell r="F200">
            <v>41714</v>
          </cell>
        </row>
        <row r="201">
          <cell r="F201">
            <v>41714</v>
          </cell>
        </row>
        <row r="202">
          <cell r="F202">
            <v>41722</v>
          </cell>
        </row>
        <row r="203">
          <cell r="F203">
            <v>41722</v>
          </cell>
        </row>
        <row r="204">
          <cell r="F204">
            <v>41726</v>
          </cell>
        </row>
        <row r="205">
          <cell r="F205">
            <v>41726</v>
          </cell>
        </row>
        <row r="206">
          <cell r="F206">
            <v>41726</v>
          </cell>
        </row>
        <row r="207">
          <cell r="F207">
            <v>41726</v>
          </cell>
        </row>
        <row r="208">
          <cell r="F208">
            <v>41738</v>
          </cell>
        </row>
        <row r="209">
          <cell r="F209">
            <v>41740</v>
          </cell>
        </row>
        <row r="210">
          <cell r="F210">
            <v>41740</v>
          </cell>
        </row>
        <row r="211">
          <cell r="F211">
            <v>41740</v>
          </cell>
        </row>
        <row r="212">
          <cell r="F212">
            <v>41740</v>
          </cell>
        </row>
        <row r="213">
          <cell r="F213">
            <v>41740</v>
          </cell>
        </row>
        <row r="214">
          <cell r="F214">
            <v>41740</v>
          </cell>
        </row>
        <row r="215">
          <cell r="F215">
            <v>41740</v>
          </cell>
        </row>
        <row r="216">
          <cell r="F216">
            <v>41744</v>
          </cell>
        </row>
        <row r="217">
          <cell r="F217">
            <v>41744</v>
          </cell>
        </row>
        <row r="218">
          <cell r="F218">
            <v>41745</v>
          </cell>
        </row>
        <row r="219">
          <cell r="F219">
            <v>41745</v>
          </cell>
        </row>
        <row r="220">
          <cell r="F220">
            <v>41745</v>
          </cell>
        </row>
        <row r="221">
          <cell r="F221">
            <v>41745</v>
          </cell>
        </row>
        <row r="222">
          <cell r="F222">
            <v>41745</v>
          </cell>
        </row>
        <row r="223">
          <cell r="F223">
            <v>41752</v>
          </cell>
        </row>
        <row r="224">
          <cell r="F224">
            <v>41767</v>
          </cell>
        </row>
        <row r="225">
          <cell r="F225">
            <v>41767</v>
          </cell>
        </row>
        <row r="226">
          <cell r="F226">
            <v>41779</v>
          </cell>
        </row>
        <row r="227">
          <cell r="F227">
            <v>41779</v>
          </cell>
        </row>
        <row r="228">
          <cell r="F228">
            <v>41779</v>
          </cell>
        </row>
        <row r="229">
          <cell r="F229">
            <v>41779</v>
          </cell>
        </row>
        <row r="230">
          <cell r="F230">
            <v>41779</v>
          </cell>
        </row>
        <row r="231">
          <cell r="F231">
            <v>41779</v>
          </cell>
        </row>
        <row r="232">
          <cell r="F232">
            <v>41779</v>
          </cell>
        </row>
        <row r="233">
          <cell r="F233">
            <v>41779</v>
          </cell>
        </row>
        <row r="234">
          <cell r="F234">
            <v>41779</v>
          </cell>
        </row>
        <row r="235">
          <cell r="F235">
            <v>41786</v>
          </cell>
        </row>
        <row r="236">
          <cell r="F236">
            <v>41786</v>
          </cell>
        </row>
        <row r="237">
          <cell r="F237">
            <v>41786</v>
          </cell>
        </row>
        <row r="238">
          <cell r="F238">
            <v>41786</v>
          </cell>
        </row>
        <row r="239">
          <cell r="F239">
            <v>41786</v>
          </cell>
        </row>
        <row r="240">
          <cell r="F240">
            <v>41789</v>
          </cell>
        </row>
        <row r="241">
          <cell r="F241">
            <v>41789</v>
          </cell>
        </row>
        <row r="242">
          <cell r="F242">
            <v>41789</v>
          </cell>
        </row>
        <row r="243">
          <cell r="F243">
            <v>41789</v>
          </cell>
        </row>
        <row r="244">
          <cell r="F244">
            <v>41793</v>
          </cell>
        </row>
        <row r="245">
          <cell r="F245">
            <v>41793</v>
          </cell>
        </row>
        <row r="246">
          <cell r="F246">
            <v>41793</v>
          </cell>
        </row>
        <row r="247">
          <cell r="F247">
            <v>41793</v>
          </cell>
        </row>
        <row r="248">
          <cell r="F248">
            <v>41793</v>
          </cell>
        </row>
        <row r="249">
          <cell r="F249">
            <v>41793</v>
          </cell>
        </row>
        <row r="250">
          <cell r="F250">
            <v>41793</v>
          </cell>
        </row>
        <row r="251">
          <cell r="F251">
            <v>41793</v>
          </cell>
        </row>
        <row r="252">
          <cell r="F252">
            <v>41796</v>
          </cell>
        </row>
        <row r="253">
          <cell r="F253">
            <v>41796</v>
          </cell>
        </row>
        <row r="254">
          <cell r="F254">
            <v>41796</v>
          </cell>
        </row>
        <row r="255">
          <cell r="F255">
            <v>41796</v>
          </cell>
        </row>
        <row r="256">
          <cell r="F256">
            <v>41796</v>
          </cell>
        </row>
        <row r="257">
          <cell r="F257">
            <v>41796</v>
          </cell>
        </row>
        <row r="258">
          <cell r="F258">
            <v>41801</v>
          </cell>
        </row>
        <row r="259">
          <cell r="F259">
            <v>41801</v>
          </cell>
        </row>
        <row r="260">
          <cell r="F260">
            <v>41813</v>
          </cell>
        </row>
        <row r="261">
          <cell r="F261">
            <v>41813</v>
          </cell>
        </row>
        <row r="262">
          <cell r="F262">
            <v>41813</v>
          </cell>
        </row>
        <row r="263">
          <cell r="F263">
            <v>41813</v>
          </cell>
        </row>
        <row r="264">
          <cell r="F264">
            <v>41813</v>
          </cell>
        </row>
        <row r="265">
          <cell r="F265">
            <v>41813</v>
          </cell>
        </row>
        <row r="266">
          <cell r="F266">
            <v>41813</v>
          </cell>
        </row>
        <row r="267">
          <cell r="F267">
            <v>41813</v>
          </cell>
        </row>
        <row r="268">
          <cell r="F268">
            <v>41834</v>
          </cell>
        </row>
        <row r="269">
          <cell r="F269">
            <v>41834</v>
          </cell>
        </row>
        <row r="270">
          <cell r="F270">
            <v>41834</v>
          </cell>
        </row>
        <row r="271">
          <cell r="F271">
            <v>41834</v>
          </cell>
        </row>
        <row r="272">
          <cell r="F272">
            <v>41834</v>
          </cell>
        </row>
        <row r="273">
          <cell r="F273">
            <v>41834</v>
          </cell>
        </row>
        <row r="274">
          <cell r="F274">
            <v>41834</v>
          </cell>
        </row>
        <row r="275">
          <cell r="F275">
            <v>41834</v>
          </cell>
        </row>
        <row r="276">
          <cell r="F276">
            <v>41834</v>
          </cell>
        </row>
        <row r="277">
          <cell r="F277">
            <v>41834</v>
          </cell>
        </row>
        <row r="278">
          <cell r="F278">
            <v>41834</v>
          </cell>
        </row>
        <row r="279">
          <cell r="F279">
            <v>41834</v>
          </cell>
        </row>
        <row r="280">
          <cell r="F280">
            <v>41834</v>
          </cell>
        </row>
        <row r="281">
          <cell r="F281">
            <v>41834</v>
          </cell>
        </row>
        <row r="282">
          <cell r="F282">
            <v>41834</v>
          </cell>
        </row>
        <row r="283">
          <cell r="F283">
            <v>41834</v>
          </cell>
        </row>
        <row r="284">
          <cell r="F284">
            <v>41834</v>
          </cell>
        </row>
        <row r="285">
          <cell r="F285">
            <v>41834</v>
          </cell>
        </row>
        <row r="286">
          <cell r="F286">
            <v>41834</v>
          </cell>
        </row>
        <row r="287">
          <cell r="F287">
            <v>41835</v>
          </cell>
        </row>
        <row r="288">
          <cell r="F288">
            <v>41842</v>
          </cell>
        </row>
        <row r="289">
          <cell r="F289">
            <v>41842</v>
          </cell>
        </row>
        <row r="290">
          <cell r="F290">
            <v>41842</v>
          </cell>
        </row>
        <row r="291">
          <cell r="F291">
            <v>41850</v>
          </cell>
        </row>
        <row r="292">
          <cell r="F292">
            <v>41850</v>
          </cell>
        </row>
        <row r="293">
          <cell r="F293">
            <v>41850</v>
          </cell>
        </row>
        <row r="294">
          <cell r="F294">
            <v>41850</v>
          </cell>
        </row>
        <row r="295">
          <cell r="F295">
            <v>41850</v>
          </cell>
        </row>
        <row r="296">
          <cell r="F296">
            <v>41850</v>
          </cell>
        </row>
        <row r="297">
          <cell r="F297">
            <v>41850</v>
          </cell>
        </row>
        <row r="298">
          <cell r="F298">
            <v>41850</v>
          </cell>
        </row>
        <row r="299">
          <cell r="F299">
            <v>41850</v>
          </cell>
        </row>
        <row r="300">
          <cell r="F300">
            <v>41855</v>
          </cell>
        </row>
        <row r="301">
          <cell r="F301">
            <v>41855</v>
          </cell>
        </row>
        <row r="302">
          <cell r="F302">
            <v>41857</v>
          </cell>
        </row>
        <row r="303">
          <cell r="F303">
            <v>41857</v>
          </cell>
        </row>
        <row r="304">
          <cell r="F304">
            <v>41867</v>
          </cell>
        </row>
        <row r="305">
          <cell r="F305">
            <v>41867</v>
          </cell>
        </row>
        <row r="306">
          <cell r="F306">
            <v>41867</v>
          </cell>
        </row>
        <row r="307">
          <cell r="F307">
            <v>41867</v>
          </cell>
        </row>
        <row r="308">
          <cell r="F308">
            <v>41867</v>
          </cell>
        </row>
        <row r="309">
          <cell r="F309">
            <v>41867</v>
          </cell>
        </row>
        <row r="310">
          <cell r="F310">
            <v>41899</v>
          </cell>
        </row>
        <row r="311">
          <cell r="F311">
            <v>41899</v>
          </cell>
        </row>
        <row r="312">
          <cell r="F312">
            <v>41898</v>
          </cell>
        </row>
        <row r="313">
          <cell r="F313">
            <v>41898</v>
          </cell>
        </row>
        <row r="314">
          <cell r="F314">
            <v>41898</v>
          </cell>
        </row>
        <row r="315">
          <cell r="F315">
            <v>41898</v>
          </cell>
        </row>
        <row r="316">
          <cell r="F316">
            <v>41898</v>
          </cell>
        </row>
        <row r="317">
          <cell r="F317">
            <v>41898</v>
          </cell>
        </row>
        <row r="318">
          <cell r="F318">
            <v>41898</v>
          </cell>
        </row>
        <row r="319">
          <cell r="F319">
            <v>41898</v>
          </cell>
        </row>
        <row r="320">
          <cell r="F320">
            <v>41898</v>
          </cell>
        </row>
        <row r="321">
          <cell r="F321">
            <v>41900</v>
          </cell>
        </row>
        <row r="322">
          <cell r="F322">
            <v>41900</v>
          </cell>
        </row>
        <row r="323">
          <cell r="F323">
            <v>41900</v>
          </cell>
        </row>
        <row r="324">
          <cell r="F324">
            <v>41900</v>
          </cell>
        </row>
        <row r="325">
          <cell r="F325">
            <v>41900</v>
          </cell>
        </row>
        <row r="326">
          <cell r="F326">
            <v>41900</v>
          </cell>
        </row>
        <row r="327">
          <cell r="F327">
            <v>41911</v>
          </cell>
        </row>
        <row r="328">
          <cell r="F328">
            <v>41922</v>
          </cell>
        </row>
        <row r="329">
          <cell r="F329">
            <v>42292</v>
          </cell>
        </row>
        <row r="330">
          <cell r="F330">
            <v>42292</v>
          </cell>
        </row>
        <row r="331">
          <cell r="F331">
            <v>41927</v>
          </cell>
        </row>
        <row r="332">
          <cell r="F332">
            <v>42292</v>
          </cell>
        </row>
        <row r="333">
          <cell r="F333">
            <v>42292</v>
          </cell>
        </row>
        <row r="334">
          <cell r="F334">
            <v>42298</v>
          </cell>
        </row>
        <row r="335">
          <cell r="F335">
            <v>42298</v>
          </cell>
        </row>
        <row r="336">
          <cell r="F336">
            <v>42298</v>
          </cell>
        </row>
        <row r="337">
          <cell r="F337">
            <v>42298</v>
          </cell>
        </row>
        <row r="338">
          <cell r="F338">
            <v>42298</v>
          </cell>
        </row>
        <row r="339">
          <cell r="F339">
            <v>41946</v>
          </cell>
        </row>
        <row r="340">
          <cell r="F340">
            <v>41946</v>
          </cell>
        </row>
        <row r="341">
          <cell r="F341">
            <v>41946</v>
          </cell>
        </row>
        <row r="342">
          <cell r="F342">
            <v>41946</v>
          </cell>
        </row>
        <row r="343">
          <cell r="F343">
            <v>41946</v>
          </cell>
        </row>
        <row r="344">
          <cell r="F344">
            <v>41946</v>
          </cell>
        </row>
        <row r="345">
          <cell r="F345">
            <v>41968</v>
          </cell>
        </row>
        <row r="346">
          <cell r="F346">
            <v>41974</v>
          </cell>
        </row>
        <row r="347">
          <cell r="F347">
            <v>41974</v>
          </cell>
        </row>
        <row r="348">
          <cell r="F348">
            <v>41974</v>
          </cell>
        </row>
        <row r="349">
          <cell r="F349">
            <v>41970</v>
          </cell>
        </row>
        <row r="350">
          <cell r="F350">
            <v>41997</v>
          </cell>
        </row>
        <row r="351">
          <cell r="F351">
            <v>41997</v>
          </cell>
        </row>
        <row r="352">
          <cell r="F352">
            <v>41997</v>
          </cell>
        </row>
        <row r="353">
          <cell r="F353">
            <v>41997</v>
          </cell>
        </row>
        <row r="354">
          <cell r="F354">
            <v>41999</v>
          </cell>
        </row>
        <row r="355">
          <cell r="F355">
            <v>41999</v>
          </cell>
        </row>
        <row r="356">
          <cell r="F356">
            <v>41999</v>
          </cell>
        </row>
        <row r="357">
          <cell r="F357">
            <v>41999</v>
          </cell>
        </row>
        <row r="358">
          <cell r="F358">
            <v>41999</v>
          </cell>
        </row>
        <row r="359">
          <cell r="F359">
            <v>41999</v>
          </cell>
        </row>
        <row r="360">
          <cell r="F360">
            <v>41999</v>
          </cell>
        </row>
        <row r="361">
          <cell r="F361">
            <v>42003</v>
          </cell>
        </row>
        <row r="362">
          <cell r="F362">
            <v>42003</v>
          </cell>
        </row>
        <row r="363">
          <cell r="F363">
            <v>42012</v>
          </cell>
        </row>
        <row r="364">
          <cell r="F364">
            <v>42012</v>
          </cell>
        </row>
        <row r="365">
          <cell r="F365">
            <v>42012</v>
          </cell>
        </row>
        <row r="366">
          <cell r="F366">
            <v>42012</v>
          </cell>
        </row>
        <row r="367">
          <cell r="F367">
            <v>42012</v>
          </cell>
        </row>
        <row r="368">
          <cell r="F368">
            <v>42012</v>
          </cell>
        </row>
        <row r="369">
          <cell r="F369">
            <v>42012</v>
          </cell>
        </row>
        <row r="370">
          <cell r="F370">
            <v>42012</v>
          </cell>
        </row>
        <row r="371">
          <cell r="F371">
            <v>42012</v>
          </cell>
        </row>
        <row r="372">
          <cell r="F372">
            <v>42012</v>
          </cell>
        </row>
        <row r="373">
          <cell r="F373">
            <v>42012</v>
          </cell>
        </row>
        <row r="374">
          <cell r="F374">
            <v>42012</v>
          </cell>
        </row>
        <row r="375">
          <cell r="F375">
            <v>42012</v>
          </cell>
        </row>
        <row r="376">
          <cell r="F376">
            <v>42012</v>
          </cell>
        </row>
        <row r="377">
          <cell r="F377">
            <v>42012</v>
          </cell>
        </row>
        <row r="378">
          <cell r="F378">
            <v>42024</v>
          </cell>
        </row>
        <row r="379">
          <cell r="F379">
            <v>42024</v>
          </cell>
        </row>
        <row r="380">
          <cell r="F380">
            <v>42032</v>
          </cell>
        </row>
        <row r="381">
          <cell r="F381">
            <v>42032</v>
          </cell>
        </row>
        <row r="382">
          <cell r="F382">
            <v>42032</v>
          </cell>
        </row>
        <row r="383">
          <cell r="F383">
            <v>42042</v>
          </cell>
        </row>
        <row r="384">
          <cell r="F384">
            <v>42042</v>
          </cell>
        </row>
        <row r="385">
          <cell r="F385">
            <v>42044</v>
          </cell>
        </row>
        <row r="386">
          <cell r="F386">
            <v>42053</v>
          </cell>
        </row>
        <row r="387">
          <cell r="F387">
            <v>42053</v>
          </cell>
        </row>
        <row r="388">
          <cell r="F388">
            <v>42053</v>
          </cell>
        </row>
        <row r="389">
          <cell r="F389">
            <v>42053</v>
          </cell>
        </row>
        <row r="390">
          <cell r="F390">
            <v>42053</v>
          </cell>
        </row>
        <row r="391">
          <cell r="F391">
            <v>42053</v>
          </cell>
        </row>
        <row r="392">
          <cell r="F392">
            <v>42053</v>
          </cell>
        </row>
        <row r="393">
          <cell r="F393">
            <v>42053</v>
          </cell>
        </row>
        <row r="394">
          <cell r="F394">
            <v>42053</v>
          </cell>
        </row>
        <row r="395">
          <cell r="F395">
            <v>42053</v>
          </cell>
        </row>
        <row r="396">
          <cell r="F396">
            <v>42074</v>
          </cell>
        </row>
        <row r="397">
          <cell r="F397">
            <v>42074</v>
          </cell>
        </row>
        <row r="398">
          <cell r="F398">
            <v>42074</v>
          </cell>
        </row>
        <row r="399">
          <cell r="F399">
            <v>42074</v>
          </cell>
        </row>
        <row r="400">
          <cell r="F400">
            <v>42074</v>
          </cell>
        </row>
        <row r="401">
          <cell r="F401">
            <v>42074</v>
          </cell>
        </row>
        <row r="402">
          <cell r="F402">
            <v>42081</v>
          </cell>
        </row>
        <row r="403">
          <cell r="F403">
            <v>42069</v>
          </cell>
        </row>
        <row r="404">
          <cell r="F404">
            <v>42074</v>
          </cell>
        </row>
        <row r="405">
          <cell r="F405">
            <v>42074</v>
          </cell>
        </row>
        <row r="406">
          <cell r="F406">
            <v>42090</v>
          </cell>
        </row>
        <row r="407">
          <cell r="F407">
            <v>42090</v>
          </cell>
        </row>
        <row r="408">
          <cell r="F408">
            <v>42090</v>
          </cell>
        </row>
        <row r="409">
          <cell r="F409">
            <v>42090</v>
          </cell>
        </row>
        <row r="410">
          <cell r="F410">
            <v>42090</v>
          </cell>
        </row>
        <row r="411">
          <cell r="F411">
            <v>42090</v>
          </cell>
        </row>
        <row r="412">
          <cell r="F412">
            <v>42090</v>
          </cell>
        </row>
        <row r="413">
          <cell r="F413">
            <v>42090</v>
          </cell>
        </row>
        <row r="414">
          <cell r="F414">
            <v>42108</v>
          </cell>
        </row>
        <row r="415">
          <cell r="F415">
            <v>42108</v>
          </cell>
        </row>
        <row r="416">
          <cell r="F416">
            <v>42108</v>
          </cell>
        </row>
        <row r="417">
          <cell r="F417">
            <v>42108</v>
          </cell>
        </row>
        <row r="418">
          <cell r="F418">
            <v>42108</v>
          </cell>
        </row>
        <row r="419">
          <cell r="F419">
            <v>42108</v>
          </cell>
        </row>
        <row r="420">
          <cell r="F420">
            <v>42108</v>
          </cell>
        </row>
        <row r="421">
          <cell r="F421">
            <v>42108</v>
          </cell>
        </row>
        <row r="422">
          <cell r="F422">
            <v>42110</v>
          </cell>
        </row>
        <row r="423">
          <cell r="F423">
            <v>42110</v>
          </cell>
        </row>
        <row r="424">
          <cell r="F424">
            <v>42110</v>
          </cell>
        </row>
        <row r="425">
          <cell r="F425">
            <v>42114</v>
          </cell>
        </row>
        <row r="426">
          <cell r="F426">
            <v>42114</v>
          </cell>
        </row>
        <row r="427">
          <cell r="F427">
            <v>42114</v>
          </cell>
        </row>
        <row r="428">
          <cell r="F428">
            <v>42114</v>
          </cell>
        </row>
        <row r="429">
          <cell r="F429">
            <v>42114</v>
          </cell>
        </row>
        <row r="430">
          <cell r="F430">
            <v>42114</v>
          </cell>
        </row>
        <row r="431">
          <cell r="F431">
            <v>42114</v>
          </cell>
        </row>
        <row r="432">
          <cell r="F432">
            <v>42114</v>
          </cell>
        </row>
        <row r="433">
          <cell r="F433">
            <v>42115</v>
          </cell>
        </row>
        <row r="434">
          <cell r="F434">
            <v>42115</v>
          </cell>
        </row>
        <row r="435">
          <cell r="F435">
            <v>42115</v>
          </cell>
        </row>
        <row r="436">
          <cell r="F436">
            <v>42115</v>
          </cell>
        </row>
        <row r="437">
          <cell r="F437">
            <v>42115</v>
          </cell>
        </row>
        <row r="438">
          <cell r="F438">
            <v>42115</v>
          </cell>
        </row>
        <row r="439">
          <cell r="F439">
            <v>42117</v>
          </cell>
        </row>
        <row r="440">
          <cell r="F440">
            <v>42117</v>
          </cell>
        </row>
        <row r="441">
          <cell r="F441">
            <v>42117</v>
          </cell>
        </row>
        <row r="442">
          <cell r="F442">
            <v>42117</v>
          </cell>
        </row>
        <row r="443">
          <cell r="F443">
            <v>42117</v>
          </cell>
        </row>
        <row r="444">
          <cell r="F444">
            <v>42118</v>
          </cell>
        </row>
        <row r="445">
          <cell r="F445">
            <v>42118</v>
          </cell>
        </row>
        <row r="446">
          <cell r="F446">
            <v>42118</v>
          </cell>
        </row>
        <row r="447">
          <cell r="F447">
            <v>42118</v>
          </cell>
        </row>
        <row r="448">
          <cell r="F448">
            <v>42118</v>
          </cell>
        </row>
        <row r="449">
          <cell r="F449">
            <v>42118</v>
          </cell>
        </row>
        <row r="450">
          <cell r="F450">
            <v>42118</v>
          </cell>
        </row>
        <row r="451">
          <cell r="F451">
            <v>42118</v>
          </cell>
        </row>
        <row r="452">
          <cell r="F452">
            <v>42118</v>
          </cell>
        </row>
        <row r="453">
          <cell r="F453">
            <v>42121</v>
          </cell>
        </row>
        <row r="454">
          <cell r="F454">
            <v>42123</v>
          </cell>
        </row>
        <row r="455">
          <cell r="F455">
            <v>42123</v>
          </cell>
        </row>
        <row r="456">
          <cell r="F456">
            <v>42123</v>
          </cell>
        </row>
        <row r="457">
          <cell r="F457">
            <v>42123</v>
          </cell>
        </row>
        <row r="458">
          <cell r="F458">
            <v>42123</v>
          </cell>
        </row>
        <row r="459">
          <cell r="F459">
            <v>42123</v>
          </cell>
        </row>
        <row r="460">
          <cell r="F460">
            <v>42123</v>
          </cell>
        </row>
        <row r="461">
          <cell r="F461">
            <v>42123</v>
          </cell>
        </row>
        <row r="462">
          <cell r="F462">
            <v>42124</v>
          </cell>
        </row>
        <row r="463">
          <cell r="F463">
            <v>42124</v>
          </cell>
        </row>
        <row r="464">
          <cell r="F464">
            <v>42124</v>
          </cell>
        </row>
        <row r="465">
          <cell r="F465">
            <v>42124</v>
          </cell>
        </row>
        <row r="466">
          <cell r="F466">
            <v>42124</v>
          </cell>
        </row>
        <row r="467">
          <cell r="F467">
            <v>42124</v>
          </cell>
        </row>
        <row r="468">
          <cell r="F468">
            <v>42124</v>
          </cell>
        </row>
        <row r="469">
          <cell r="F469">
            <v>42124</v>
          </cell>
        </row>
        <row r="470">
          <cell r="F470">
            <v>42124</v>
          </cell>
        </row>
        <row r="471">
          <cell r="F471">
            <v>42124</v>
          </cell>
        </row>
        <row r="472">
          <cell r="F472">
            <v>42124</v>
          </cell>
        </row>
        <row r="473">
          <cell r="F473">
            <v>42124</v>
          </cell>
        </row>
        <row r="474">
          <cell r="F474">
            <v>42150</v>
          </cell>
        </row>
        <row r="475">
          <cell r="F475">
            <v>42150</v>
          </cell>
        </row>
        <row r="476">
          <cell r="F476">
            <v>42150</v>
          </cell>
        </row>
        <row r="477">
          <cell r="F477">
            <v>42150</v>
          </cell>
        </row>
        <row r="478">
          <cell r="F478">
            <v>42150</v>
          </cell>
        </row>
        <row r="479">
          <cell r="F479">
            <v>42150</v>
          </cell>
        </row>
        <row r="480">
          <cell r="F480">
            <v>42150</v>
          </cell>
        </row>
        <row r="481">
          <cell r="F481">
            <v>42150</v>
          </cell>
        </row>
        <row r="482">
          <cell r="F482">
            <v>42150</v>
          </cell>
        </row>
        <row r="483">
          <cell r="F483">
            <v>42150</v>
          </cell>
        </row>
        <row r="484">
          <cell r="F484">
            <v>42150</v>
          </cell>
        </row>
        <row r="485">
          <cell r="F485">
            <v>42150</v>
          </cell>
        </row>
        <row r="486">
          <cell r="F486">
            <v>42172</v>
          </cell>
        </row>
        <row r="487">
          <cell r="F487">
            <v>42172</v>
          </cell>
        </row>
        <row r="488">
          <cell r="F488">
            <v>42172</v>
          </cell>
        </row>
        <row r="489">
          <cell r="F489">
            <v>42172</v>
          </cell>
        </row>
        <row r="490">
          <cell r="F490">
            <v>42172</v>
          </cell>
        </row>
        <row r="491">
          <cell r="F491">
            <v>42172</v>
          </cell>
        </row>
        <row r="492">
          <cell r="F492">
            <v>42172</v>
          </cell>
        </row>
        <row r="493">
          <cell r="F493">
            <v>42172</v>
          </cell>
        </row>
        <row r="494">
          <cell r="F494">
            <v>42193</v>
          </cell>
        </row>
        <row r="495">
          <cell r="F495">
            <v>42194</v>
          </cell>
        </row>
        <row r="496">
          <cell r="F496">
            <v>42203</v>
          </cell>
        </row>
        <row r="497">
          <cell r="F497">
            <v>42203</v>
          </cell>
        </row>
        <row r="498">
          <cell r="F498">
            <v>42203</v>
          </cell>
        </row>
        <row r="499">
          <cell r="F499">
            <v>42203</v>
          </cell>
        </row>
        <row r="500">
          <cell r="F500">
            <v>42203</v>
          </cell>
        </row>
        <row r="501">
          <cell r="F501">
            <v>42217</v>
          </cell>
        </row>
        <row r="502">
          <cell r="F502">
            <v>42217</v>
          </cell>
        </row>
        <row r="503">
          <cell r="F503">
            <v>42217</v>
          </cell>
        </row>
        <row r="504">
          <cell r="F504">
            <v>42227</v>
          </cell>
        </row>
        <row r="505">
          <cell r="F505">
            <v>42228</v>
          </cell>
        </row>
        <row r="506">
          <cell r="F506">
            <v>42228</v>
          </cell>
        </row>
        <row r="507">
          <cell r="F507">
            <v>42229</v>
          </cell>
        </row>
        <row r="508">
          <cell r="F508">
            <v>42230</v>
          </cell>
        </row>
        <row r="509">
          <cell r="F509">
            <v>42228</v>
          </cell>
        </row>
        <row r="510">
          <cell r="F510">
            <v>42226</v>
          </cell>
        </row>
        <row r="511">
          <cell r="F511">
            <v>42241</v>
          </cell>
        </row>
        <row r="512">
          <cell r="F512">
            <v>42239</v>
          </cell>
        </row>
        <row r="513">
          <cell r="F513">
            <v>42240</v>
          </cell>
        </row>
        <row r="514">
          <cell r="F514">
            <v>42229</v>
          </cell>
        </row>
        <row r="515">
          <cell r="F515">
            <v>42228</v>
          </cell>
        </row>
        <row r="516">
          <cell r="F516">
            <v>42230</v>
          </cell>
        </row>
        <row r="517">
          <cell r="F517">
            <v>42236</v>
          </cell>
        </row>
        <row r="518">
          <cell r="F518">
            <v>42236</v>
          </cell>
        </row>
        <row r="519">
          <cell r="F519">
            <v>42244</v>
          </cell>
        </row>
        <row r="520">
          <cell r="F520">
            <v>42244</v>
          </cell>
        </row>
        <row r="521">
          <cell r="F521">
            <v>42244</v>
          </cell>
        </row>
        <row r="522">
          <cell r="F522">
            <v>42244</v>
          </cell>
        </row>
        <row r="523">
          <cell r="F523">
            <v>42244</v>
          </cell>
        </row>
        <row r="524">
          <cell r="F524">
            <v>42244</v>
          </cell>
        </row>
        <row r="525">
          <cell r="F525">
            <v>42244</v>
          </cell>
        </row>
        <row r="526">
          <cell r="F526">
            <v>42244</v>
          </cell>
        </row>
        <row r="527">
          <cell r="F527">
            <v>42244</v>
          </cell>
        </row>
        <row r="528">
          <cell r="F528">
            <v>42244</v>
          </cell>
        </row>
        <row r="529">
          <cell r="F529">
            <v>42247</v>
          </cell>
        </row>
        <row r="530">
          <cell r="F530">
            <v>42247</v>
          </cell>
        </row>
        <row r="531">
          <cell r="F531">
            <v>42247</v>
          </cell>
        </row>
        <row r="532">
          <cell r="F532">
            <v>42247</v>
          </cell>
        </row>
        <row r="533">
          <cell r="F533">
            <v>42248</v>
          </cell>
        </row>
        <row r="534">
          <cell r="F534">
            <v>42248</v>
          </cell>
        </row>
        <row r="535">
          <cell r="F535">
            <v>42248</v>
          </cell>
        </row>
        <row r="536">
          <cell r="F536">
            <v>42248</v>
          </cell>
        </row>
        <row r="537">
          <cell r="F537">
            <v>42248</v>
          </cell>
        </row>
        <row r="538">
          <cell r="F538">
            <v>42248</v>
          </cell>
        </row>
        <row r="539">
          <cell r="F539">
            <v>42248</v>
          </cell>
        </row>
        <row r="540">
          <cell r="F540">
            <v>42248</v>
          </cell>
        </row>
        <row r="541">
          <cell r="F541">
            <v>42248</v>
          </cell>
        </row>
        <row r="542">
          <cell r="F542">
            <v>42248</v>
          </cell>
        </row>
        <row r="543">
          <cell r="F543">
            <v>42248</v>
          </cell>
        </row>
        <row r="544">
          <cell r="F544">
            <v>42248</v>
          </cell>
        </row>
        <row r="545">
          <cell r="F545">
            <v>42248</v>
          </cell>
        </row>
        <row r="546">
          <cell r="F546">
            <v>42248</v>
          </cell>
        </row>
        <row r="547">
          <cell r="F547">
            <v>42248</v>
          </cell>
        </row>
        <row r="548">
          <cell r="F548">
            <v>42248</v>
          </cell>
        </row>
        <row r="549">
          <cell r="F549">
            <v>42248</v>
          </cell>
        </row>
        <row r="550">
          <cell r="F550">
            <v>42248</v>
          </cell>
        </row>
        <row r="551">
          <cell r="F551">
            <v>42248</v>
          </cell>
        </row>
        <row r="552">
          <cell r="F552">
            <v>42248</v>
          </cell>
        </row>
        <row r="553">
          <cell r="F553">
            <v>42248</v>
          </cell>
        </row>
        <row r="554">
          <cell r="F554">
            <v>42248</v>
          </cell>
        </row>
        <row r="555">
          <cell r="F555">
            <v>42248</v>
          </cell>
        </row>
        <row r="556">
          <cell r="F556">
            <v>42251</v>
          </cell>
        </row>
        <row r="557">
          <cell r="F557">
            <v>42251</v>
          </cell>
        </row>
        <row r="558">
          <cell r="F558">
            <v>42251</v>
          </cell>
        </row>
        <row r="559">
          <cell r="F559">
            <v>42251</v>
          </cell>
        </row>
        <row r="560">
          <cell r="F560">
            <v>42251</v>
          </cell>
        </row>
        <row r="561">
          <cell r="F561">
            <v>42251</v>
          </cell>
        </row>
        <row r="562">
          <cell r="F562">
            <v>42251</v>
          </cell>
        </row>
        <row r="563">
          <cell r="F563">
            <v>42251</v>
          </cell>
        </row>
        <row r="564">
          <cell r="F564">
            <v>42254</v>
          </cell>
        </row>
        <row r="565">
          <cell r="F565">
            <v>42254</v>
          </cell>
        </row>
        <row r="566">
          <cell r="F566">
            <v>42255</v>
          </cell>
        </row>
        <row r="567">
          <cell r="F567">
            <v>42255</v>
          </cell>
        </row>
        <row r="568">
          <cell r="F568">
            <v>42255</v>
          </cell>
        </row>
        <row r="569">
          <cell r="F569">
            <v>42255</v>
          </cell>
        </row>
        <row r="570">
          <cell r="F570">
            <v>42255</v>
          </cell>
        </row>
        <row r="571">
          <cell r="F571">
            <v>42255</v>
          </cell>
        </row>
        <row r="572">
          <cell r="F572">
            <v>42255</v>
          </cell>
        </row>
        <row r="573">
          <cell r="F573">
            <v>42255</v>
          </cell>
        </row>
        <row r="574">
          <cell r="F574">
            <v>42255</v>
          </cell>
        </row>
        <row r="575">
          <cell r="F575">
            <v>42255</v>
          </cell>
        </row>
        <row r="576">
          <cell r="F576">
            <v>42256</v>
          </cell>
        </row>
        <row r="577">
          <cell r="F577">
            <v>42256</v>
          </cell>
        </row>
        <row r="578">
          <cell r="F578">
            <v>42256</v>
          </cell>
        </row>
        <row r="579">
          <cell r="F579">
            <v>42257</v>
          </cell>
        </row>
        <row r="580">
          <cell r="F580">
            <v>42257</v>
          </cell>
        </row>
        <row r="581">
          <cell r="F581">
            <v>42257</v>
          </cell>
        </row>
        <row r="582">
          <cell r="F582">
            <v>42258</v>
          </cell>
        </row>
        <row r="583">
          <cell r="F583">
            <v>42261</v>
          </cell>
        </row>
        <row r="584">
          <cell r="F584">
            <v>42255</v>
          </cell>
        </row>
        <row r="585">
          <cell r="F585">
            <v>42263</v>
          </cell>
        </row>
        <row r="586">
          <cell r="F586">
            <v>42263</v>
          </cell>
        </row>
        <row r="587">
          <cell r="F587">
            <v>42263</v>
          </cell>
        </row>
        <row r="588">
          <cell r="F588">
            <v>42263</v>
          </cell>
        </row>
        <row r="589">
          <cell r="F589">
            <v>42263</v>
          </cell>
        </row>
        <row r="590">
          <cell r="F590">
            <v>42263</v>
          </cell>
        </row>
        <row r="591">
          <cell r="F591">
            <v>42263</v>
          </cell>
        </row>
        <row r="592">
          <cell r="F592">
            <v>42263</v>
          </cell>
        </row>
        <row r="593">
          <cell r="F593">
            <v>42263</v>
          </cell>
        </row>
        <row r="594">
          <cell r="F594">
            <v>42263</v>
          </cell>
        </row>
        <row r="595">
          <cell r="F595">
            <v>42255</v>
          </cell>
        </row>
        <row r="596">
          <cell r="F596">
            <v>42264</v>
          </cell>
        </row>
        <row r="597">
          <cell r="F597">
            <v>42264</v>
          </cell>
        </row>
        <row r="598">
          <cell r="F598">
            <v>42265</v>
          </cell>
        </row>
        <row r="599">
          <cell r="F599">
            <v>42265</v>
          </cell>
        </row>
        <row r="600">
          <cell r="F600">
            <v>42265</v>
          </cell>
        </row>
        <row r="601">
          <cell r="F601">
            <v>42269</v>
          </cell>
        </row>
        <row r="602">
          <cell r="F602">
            <v>42270</v>
          </cell>
        </row>
        <row r="603">
          <cell r="F603">
            <v>42275</v>
          </cell>
        </row>
        <row r="604">
          <cell r="F604">
            <v>42276</v>
          </cell>
        </row>
        <row r="605">
          <cell r="F605">
            <v>42276</v>
          </cell>
        </row>
        <row r="606">
          <cell r="F606">
            <v>42276</v>
          </cell>
        </row>
        <row r="607">
          <cell r="F607">
            <v>42276</v>
          </cell>
        </row>
        <row r="608">
          <cell r="F608">
            <v>42276</v>
          </cell>
        </row>
        <row r="609">
          <cell r="F609">
            <v>42276</v>
          </cell>
        </row>
        <row r="610">
          <cell r="F610">
            <v>42276</v>
          </cell>
        </row>
        <row r="611">
          <cell r="F611">
            <v>42276</v>
          </cell>
        </row>
        <row r="612">
          <cell r="F612">
            <v>42292</v>
          </cell>
        </row>
        <row r="613">
          <cell r="F613">
            <v>42292</v>
          </cell>
        </row>
        <row r="614">
          <cell r="F614">
            <v>42292</v>
          </cell>
        </row>
        <row r="615">
          <cell r="F615">
            <v>42292</v>
          </cell>
        </row>
        <row r="616">
          <cell r="F616">
            <v>42292</v>
          </cell>
        </row>
        <row r="617">
          <cell r="F617">
            <v>42292</v>
          </cell>
        </row>
        <row r="618">
          <cell r="F618">
            <v>42292</v>
          </cell>
        </row>
        <row r="619">
          <cell r="F619">
            <v>42292</v>
          </cell>
        </row>
        <row r="620">
          <cell r="F620">
            <v>42305</v>
          </cell>
        </row>
        <row r="621">
          <cell r="F621">
            <v>42325</v>
          </cell>
        </row>
        <row r="622">
          <cell r="F622">
            <v>42325</v>
          </cell>
        </row>
        <row r="623">
          <cell r="F623">
            <v>42325</v>
          </cell>
        </row>
        <row r="624">
          <cell r="F624">
            <v>42347</v>
          </cell>
        </row>
        <row r="625">
          <cell r="F625">
            <v>42347</v>
          </cell>
        </row>
        <row r="626">
          <cell r="F626">
            <v>42347</v>
          </cell>
        </row>
        <row r="627">
          <cell r="F627">
            <v>42347</v>
          </cell>
        </row>
      </sheetData>
      <sheetData sheetId="3"/>
      <sheetData sheetId="4"/>
      <sheetData sheetId="5"/>
      <sheetData sheetId="6"/>
      <sheetData sheetId="7"/>
      <sheetData sheetId="8"/>
      <sheetData sheetId="9"/>
      <sheetData sheetId="10">
        <row r="6">
          <cell r="B6" t="str">
            <v>Ticker</v>
          </cell>
          <cell r="C6" t="str">
            <v>P.Close</v>
          </cell>
          <cell r="D6" t="str">
            <v>Open</v>
          </cell>
          <cell r="E6" t="str">
            <v>High</v>
          </cell>
          <cell r="F6" t="str">
            <v>Low</v>
          </cell>
          <cell r="G6" t="str">
            <v>Close</v>
          </cell>
          <cell r="H6" t="str">
            <v>Change</v>
          </cell>
          <cell r="I6" t="str">
            <v>% Change</v>
          </cell>
          <cell r="J6" t="str">
            <v>Trades</v>
          </cell>
          <cell r="K6" t="str">
            <v>Volume</v>
          </cell>
          <cell r="L6" t="str">
            <v>Value (N)</v>
          </cell>
        </row>
        <row r="7">
          <cell r="B7" t="str">
            <v>7UP</v>
          </cell>
          <cell r="C7">
            <v>140.44999999999999</v>
          </cell>
          <cell r="D7">
            <v>133.43</v>
          </cell>
          <cell r="E7">
            <v>134</v>
          </cell>
          <cell r="F7">
            <v>134</v>
          </cell>
          <cell r="G7">
            <v>134</v>
          </cell>
          <cell r="H7">
            <v>-6.4499999999999886</v>
          </cell>
          <cell r="I7">
            <v>-4.5923816304734739</v>
          </cell>
          <cell r="J7">
            <v>35995</v>
          </cell>
          <cell r="K7">
            <v>4765162.54</v>
          </cell>
          <cell r="L7">
            <v>216512.6</v>
          </cell>
        </row>
        <row r="8">
          <cell r="B8" t="str">
            <v>ABCTRANS</v>
          </cell>
          <cell r="C8">
            <v>0.5</v>
          </cell>
          <cell r="D8">
            <v>0.5</v>
          </cell>
          <cell r="E8">
            <v>0.5</v>
          </cell>
          <cell r="F8">
            <v>0.5</v>
          </cell>
          <cell r="G8">
            <v>0.5</v>
          </cell>
          <cell r="H8">
            <v>0</v>
          </cell>
          <cell r="I8">
            <v>0</v>
          </cell>
          <cell r="J8">
            <v>23292</v>
          </cell>
          <cell r="K8">
            <v>11646</v>
          </cell>
          <cell r="L8">
            <v>129</v>
          </cell>
        </row>
        <row r="9">
          <cell r="B9" t="str">
            <v>ACCESS</v>
          </cell>
          <cell r="C9">
            <v>5.3</v>
          </cell>
          <cell r="D9">
            <v>5.49</v>
          </cell>
          <cell r="E9">
            <v>5.7</v>
          </cell>
          <cell r="F9">
            <v>5.3</v>
          </cell>
          <cell r="G9">
            <v>5.7</v>
          </cell>
          <cell r="H9">
            <v>0.40000000000000036</v>
          </cell>
          <cell r="I9">
            <v>7.547169811320753</v>
          </cell>
          <cell r="J9">
            <v>42746255</v>
          </cell>
          <cell r="K9">
            <v>231020058.93000001</v>
          </cell>
          <cell r="L9">
            <v>7481.1</v>
          </cell>
        </row>
        <row r="10">
          <cell r="B10" t="str">
            <v>AFRIPRUD</v>
          </cell>
          <cell r="C10">
            <v>3.05</v>
          </cell>
          <cell r="D10">
            <v>3.13</v>
          </cell>
          <cell r="E10">
            <v>3.14</v>
          </cell>
          <cell r="F10">
            <v>3.05</v>
          </cell>
          <cell r="G10">
            <v>3.05</v>
          </cell>
          <cell r="H10">
            <v>0</v>
          </cell>
          <cell r="I10">
            <v>0</v>
          </cell>
          <cell r="J10">
            <v>764339</v>
          </cell>
          <cell r="K10">
            <v>2362038.46</v>
          </cell>
          <cell r="L10">
            <v>288806015.67000002</v>
          </cell>
        </row>
        <row r="11">
          <cell r="B11" t="str">
            <v>AGLEVENT</v>
          </cell>
          <cell r="C11">
            <v>0.97</v>
          </cell>
          <cell r="D11">
            <v>0.97</v>
          </cell>
          <cell r="E11">
            <v>0.97</v>
          </cell>
          <cell r="F11">
            <v>0.97</v>
          </cell>
          <cell r="G11">
            <v>0.97</v>
          </cell>
          <cell r="H11">
            <v>0</v>
          </cell>
          <cell r="I11">
            <v>0</v>
          </cell>
          <cell r="J11">
            <v>40580</v>
          </cell>
          <cell r="K11">
            <v>39280</v>
          </cell>
          <cell r="L11">
            <v>5999822.9699999997</v>
          </cell>
        </row>
        <row r="12">
          <cell r="B12" t="str">
            <v>AIICO</v>
          </cell>
          <cell r="C12">
            <v>0.72</v>
          </cell>
          <cell r="D12">
            <v>0.72</v>
          </cell>
          <cell r="E12">
            <v>0.74</v>
          </cell>
          <cell r="F12">
            <v>0.7</v>
          </cell>
          <cell r="G12">
            <v>0.73</v>
          </cell>
          <cell r="H12">
            <v>1.0000000000000009E-2</v>
          </cell>
          <cell r="I12">
            <v>1.388888888888884</v>
          </cell>
          <cell r="J12">
            <v>2452755</v>
          </cell>
          <cell r="K12">
            <v>1757939.98</v>
          </cell>
          <cell r="L12">
            <v>50</v>
          </cell>
        </row>
        <row r="13">
          <cell r="B13" t="str">
            <v>AIRSERVICE</v>
          </cell>
          <cell r="C13">
            <v>1.8</v>
          </cell>
          <cell r="D13">
            <v>1.75</v>
          </cell>
          <cell r="E13">
            <v>1.7</v>
          </cell>
          <cell r="F13">
            <v>1.7</v>
          </cell>
          <cell r="G13">
            <v>1.7</v>
          </cell>
          <cell r="H13">
            <v>-0.10000000000000009</v>
          </cell>
          <cell r="I13">
            <v>-5.555555555555558</v>
          </cell>
          <cell r="J13">
            <v>281390</v>
          </cell>
          <cell r="K13">
            <v>480289</v>
          </cell>
          <cell r="L13">
            <v>39392</v>
          </cell>
        </row>
        <row r="14">
          <cell r="B14" t="str">
            <v>ARBICO</v>
          </cell>
          <cell r="C14">
            <v>4.79</v>
          </cell>
          <cell r="D14">
            <v>4.79</v>
          </cell>
          <cell r="E14">
            <v>4.79</v>
          </cell>
          <cell r="F14">
            <v>4.79</v>
          </cell>
          <cell r="G14">
            <v>4.79</v>
          </cell>
          <cell r="H14">
            <v>0</v>
          </cell>
          <cell r="I14">
            <v>0</v>
          </cell>
          <cell r="J14">
            <v>10</v>
          </cell>
          <cell r="K14">
            <v>50.2</v>
          </cell>
          <cell r="L14">
            <v>1364262.92</v>
          </cell>
        </row>
        <row r="15">
          <cell r="B15" t="str">
            <v>ASHAKACEM</v>
          </cell>
          <cell r="C15">
            <v>19.95</v>
          </cell>
          <cell r="D15">
            <v>19.95</v>
          </cell>
          <cell r="E15">
            <v>19.95</v>
          </cell>
          <cell r="F15">
            <v>19.95</v>
          </cell>
          <cell r="G15">
            <v>19.95</v>
          </cell>
          <cell r="H15">
            <v>0</v>
          </cell>
          <cell r="I15">
            <v>0</v>
          </cell>
          <cell r="J15">
            <v>5100</v>
          </cell>
          <cell r="K15">
            <v>96696</v>
          </cell>
          <cell r="L15">
            <v>194990</v>
          </cell>
        </row>
        <row r="16">
          <cell r="B16" t="str">
            <v>BECOPETRO</v>
          </cell>
          <cell r="C16">
            <v>0.5</v>
          </cell>
          <cell r="D16">
            <v>0.5</v>
          </cell>
          <cell r="E16">
            <v>0.5</v>
          </cell>
          <cell r="F16">
            <v>0.5</v>
          </cell>
          <cell r="G16">
            <v>0.5</v>
          </cell>
          <cell r="H16">
            <v>0</v>
          </cell>
          <cell r="I16">
            <v>0</v>
          </cell>
          <cell r="J16">
            <v>2000</v>
          </cell>
          <cell r="K16">
            <v>1000</v>
          </cell>
          <cell r="L16">
            <v>1870</v>
          </cell>
        </row>
        <row r="17">
          <cell r="B17" t="str">
            <v>BERGER</v>
          </cell>
          <cell r="C17">
            <v>8.0299999999999994</v>
          </cell>
          <cell r="D17">
            <v>8.0299999999999994</v>
          </cell>
          <cell r="E17">
            <v>8.0299999999999994</v>
          </cell>
          <cell r="F17">
            <v>8.0299999999999994</v>
          </cell>
          <cell r="G17">
            <v>8.0299999999999994</v>
          </cell>
          <cell r="H17">
            <v>0</v>
          </cell>
          <cell r="I17">
            <v>0</v>
          </cell>
          <cell r="J17">
            <v>7450</v>
          </cell>
          <cell r="K17">
            <v>59782.21</v>
          </cell>
          <cell r="L17">
            <v>143690.15</v>
          </cell>
        </row>
        <row r="18">
          <cell r="B18" t="str">
            <v>BETAGLAS</v>
          </cell>
          <cell r="C18">
            <v>38.659999999999997</v>
          </cell>
          <cell r="D18">
            <v>38.659999999999997</v>
          </cell>
          <cell r="E18">
            <v>38.659999999999997</v>
          </cell>
          <cell r="F18">
            <v>38.659999999999997</v>
          </cell>
          <cell r="G18">
            <v>38.659999999999997</v>
          </cell>
          <cell r="H18">
            <v>0</v>
          </cell>
          <cell r="I18">
            <v>0</v>
          </cell>
          <cell r="J18">
            <v>135</v>
          </cell>
          <cell r="K18">
            <v>4958.55</v>
          </cell>
          <cell r="L18">
            <v>147196.75</v>
          </cell>
        </row>
        <row r="19">
          <cell r="B19" t="str">
            <v>BOCGAS</v>
          </cell>
          <cell r="C19">
            <v>3.71</v>
          </cell>
          <cell r="D19">
            <v>3.71</v>
          </cell>
          <cell r="E19">
            <v>3.71</v>
          </cell>
          <cell r="F19">
            <v>3.71</v>
          </cell>
          <cell r="G19">
            <v>3.71</v>
          </cell>
          <cell r="H19">
            <v>0</v>
          </cell>
          <cell r="I19">
            <v>0</v>
          </cell>
          <cell r="J19">
            <v>500</v>
          </cell>
          <cell r="K19">
            <v>1860</v>
          </cell>
          <cell r="L19">
            <v>410.7</v>
          </cell>
        </row>
        <row r="20">
          <cell r="B20" t="str">
            <v>CADBURY</v>
          </cell>
          <cell r="C20">
            <v>15</v>
          </cell>
          <cell r="D20">
            <v>15</v>
          </cell>
          <cell r="E20">
            <v>15</v>
          </cell>
          <cell r="F20">
            <v>15</v>
          </cell>
          <cell r="G20">
            <v>15</v>
          </cell>
          <cell r="H20">
            <v>0</v>
          </cell>
          <cell r="I20">
            <v>0</v>
          </cell>
          <cell r="J20">
            <v>301393</v>
          </cell>
          <cell r="K20">
            <v>4527465.22</v>
          </cell>
          <cell r="L20">
            <v>794108.3</v>
          </cell>
        </row>
        <row r="21">
          <cell r="B21" t="str">
            <v>CAP</v>
          </cell>
          <cell r="C21">
            <v>36</v>
          </cell>
          <cell r="D21">
            <v>34.229999999999997</v>
          </cell>
          <cell r="E21">
            <v>34.229999999999997</v>
          </cell>
          <cell r="F21">
            <v>34.229999999999997</v>
          </cell>
          <cell r="G21">
            <v>36</v>
          </cell>
          <cell r="H21">
            <v>0</v>
          </cell>
          <cell r="I21">
            <v>0</v>
          </cell>
          <cell r="J21">
            <v>12425</v>
          </cell>
          <cell r="K21">
            <v>433064.75</v>
          </cell>
          <cell r="L21">
            <v>1875233.72</v>
          </cell>
        </row>
        <row r="22">
          <cell r="B22" t="str">
            <v>CHAMPION</v>
          </cell>
          <cell r="C22">
            <v>3.7</v>
          </cell>
          <cell r="D22">
            <v>3.86</v>
          </cell>
          <cell r="E22">
            <v>4</v>
          </cell>
          <cell r="F22">
            <v>3.69</v>
          </cell>
          <cell r="G22">
            <v>3.69</v>
          </cell>
          <cell r="H22">
            <v>-1.0000000000000231E-2</v>
          </cell>
          <cell r="I22">
            <v>-0.27027027027027861</v>
          </cell>
          <cell r="J22">
            <v>2584702</v>
          </cell>
          <cell r="K22">
            <v>10132993.4</v>
          </cell>
          <cell r="L22">
            <v>757406.95</v>
          </cell>
        </row>
        <row r="23">
          <cell r="B23" t="str">
            <v>CHELLARAM</v>
          </cell>
          <cell r="C23">
            <v>3.58</v>
          </cell>
          <cell r="D23">
            <v>3.58</v>
          </cell>
          <cell r="E23">
            <v>3.58</v>
          </cell>
          <cell r="F23">
            <v>3.58</v>
          </cell>
          <cell r="G23">
            <v>3.58</v>
          </cell>
          <cell r="H23">
            <v>0</v>
          </cell>
          <cell r="I23">
            <v>0</v>
          </cell>
          <cell r="J23">
            <v>9400</v>
          </cell>
          <cell r="K23">
            <v>32054</v>
          </cell>
          <cell r="L23">
            <v>1222439.76</v>
          </cell>
        </row>
        <row r="24">
          <cell r="B24" t="str">
            <v>CONOIL</v>
          </cell>
          <cell r="C24">
            <v>25.22</v>
          </cell>
          <cell r="D24">
            <v>25.22</v>
          </cell>
          <cell r="E24">
            <v>25.22</v>
          </cell>
          <cell r="F24">
            <v>25.22</v>
          </cell>
          <cell r="G24">
            <v>25.22</v>
          </cell>
          <cell r="H24">
            <v>0</v>
          </cell>
          <cell r="I24">
            <v>0</v>
          </cell>
          <cell r="J24">
            <v>1047</v>
          </cell>
          <cell r="K24">
            <v>25086.12</v>
          </cell>
          <cell r="L24">
            <v>8690.67</v>
          </cell>
        </row>
        <row r="25">
          <cell r="B25" t="str">
            <v>CONTINSURE</v>
          </cell>
          <cell r="C25">
            <v>1.01</v>
          </cell>
          <cell r="D25">
            <v>1.06</v>
          </cell>
          <cell r="E25">
            <v>1.06</v>
          </cell>
          <cell r="F25">
            <v>1.06</v>
          </cell>
          <cell r="G25">
            <v>1.01</v>
          </cell>
          <cell r="H25">
            <v>0</v>
          </cell>
          <cell r="I25">
            <v>0</v>
          </cell>
          <cell r="J25">
            <v>21000</v>
          </cell>
          <cell r="K25">
            <v>21460</v>
          </cell>
          <cell r="L25">
            <v>150</v>
          </cell>
        </row>
        <row r="26">
          <cell r="B26" t="str">
            <v>CUSTODYINS</v>
          </cell>
          <cell r="C26">
            <v>3.79</v>
          </cell>
          <cell r="D26">
            <v>3.79</v>
          </cell>
          <cell r="E26">
            <v>3.8</v>
          </cell>
          <cell r="F26">
            <v>3.79</v>
          </cell>
          <cell r="G26">
            <v>3.8</v>
          </cell>
          <cell r="H26">
            <v>9.9999999999997868E-3</v>
          </cell>
          <cell r="I26">
            <v>0.26385224274405594</v>
          </cell>
          <cell r="J26">
            <v>377818</v>
          </cell>
          <cell r="K26">
            <v>1432349.4</v>
          </cell>
          <cell r="L26">
            <v>10130095.640000001</v>
          </cell>
        </row>
        <row r="27">
          <cell r="B27" t="str">
            <v>CUTIX</v>
          </cell>
          <cell r="C27">
            <v>1.62</v>
          </cell>
          <cell r="D27">
            <v>1.61</v>
          </cell>
          <cell r="E27">
            <v>1.61</v>
          </cell>
          <cell r="F27">
            <v>1.61</v>
          </cell>
          <cell r="G27">
            <v>1.61</v>
          </cell>
          <cell r="H27">
            <v>-1.0000000000000009E-2</v>
          </cell>
          <cell r="I27">
            <v>-0.61728395061728669</v>
          </cell>
          <cell r="J27">
            <v>73332</v>
          </cell>
          <cell r="K27">
            <v>117597.9</v>
          </cell>
          <cell r="L27">
            <v>132250.6</v>
          </cell>
        </row>
        <row r="28">
          <cell r="B28" t="str">
            <v>DANGCEM</v>
          </cell>
          <cell r="C28">
            <v>175</v>
          </cell>
          <cell r="D28">
            <v>175</v>
          </cell>
          <cell r="E28">
            <v>175</v>
          </cell>
          <cell r="F28">
            <v>175</v>
          </cell>
          <cell r="G28">
            <v>175</v>
          </cell>
          <cell r="H28">
            <v>0</v>
          </cell>
          <cell r="I28">
            <v>0</v>
          </cell>
          <cell r="J28">
            <v>152608</v>
          </cell>
          <cell r="K28">
            <v>26689443</v>
          </cell>
          <cell r="L28">
            <v>102500</v>
          </cell>
        </row>
        <row r="29">
          <cell r="B29" t="str">
            <v>DANGFLOUR</v>
          </cell>
          <cell r="C29">
            <v>4.12</v>
          </cell>
          <cell r="D29">
            <v>4.32</v>
          </cell>
          <cell r="E29">
            <v>4.53</v>
          </cell>
          <cell r="F29">
            <v>4.4000000000000004</v>
          </cell>
          <cell r="G29">
            <v>4.4000000000000004</v>
          </cell>
          <cell r="H29">
            <v>0.28000000000000025</v>
          </cell>
          <cell r="I29">
            <v>6.7961165048543659</v>
          </cell>
          <cell r="J29">
            <v>4198159</v>
          </cell>
          <cell r="K29">
            <v>18787836.420000002</v>
          </cell>
          <cell r="L29">
            <v>403887.72</v>
          </cell>
        </row>
        <row r="30">
          <cell r="B30" t="str">
            <v>DANGSUGAR</v>
          </cell>
          <cell r="C30">
            <v>6.8</v>
          </cell>
          <cell r="D30">
            <v>6.51</v>
          </cell>
          <cell r="E30">
            <v>6.75</v>
          </cell>
          <cell r="F30">
            <v>6.51</v>
          </cell>
          <cell r="G30">
            <v>6.75</v>
          </cell>
          <cell r="H30">
            <v>-4.9999999999999822E-2</v>
          </cell>
          <cell r="I30">
            <v>-0.73529411764705621</v>
          </cell>
          <cell r="J30">
            <v>320318</v>
          </cell>
          <cell r="K30">
            <v>2151060.7999999998</v>
          </cell>
          <cell r="L30">
            <v>1160346.8500000001</v>
          </cell>
        </row>
        <row r="31">
          <cell r="B31" t="str">
            <v>DIAMONDBNK</v>
          </cell>
          <cell r="C31">
            <v>1.6</v>
          </cell>
          <cell r="D31">
            <v>1.64</v>
          </cell>
          <cell r="E31">
            <v>1.72</v>
          </cell>
          <cell r="F31">
            <v>1.6</v>
          </cell>
          <cell r="G31">
            <v>1.61</v>
          </cell>
          <cell r="H31">
            <v>1.0000000000000009E-2</v>
          </cell>
          <cell r="I31">
            <v>0.62500000000000888</v>
          </cell>
          <cell r="J31">
            <v>9240918</v>
          </cell>
          <cell r="K31">
            <v>15180066.220000001</v>
          </cell>
          <cell r="L31">
            <v>5000</v>
          </cell>
        </row>
        <row r="32">
          <cell r="B32" t="str">
            <v>DNMEYER</v>
          </cell>
          <cell r="C32">
            <v>0.87</v>
          </cell>
          <cell r="D32">
            <v>0.91</v>
          </cell>
          <cell r="E32">
            <v>0.91</v>
          </cell>
          <cell r="F32">
            <v>0.91</v>
          </cell>
          <cell r="G32">
            <v>0.91</v>
          </cell>
          <cell r="H32">
            <v>4.0000000000000036E-2</v>
          </cell>
          <cell r="I32">
            <v>4.5977011494252817</v>
          </cell>
          <cell r="J32">
            <v>101000</v>
          </cell>
          <cell r="K32">
            <v>91910</v>
          </cell>
          <cell r="L32">
            <v>30966015.530000001</v>
          </cell>
        </row>
        <row r="33">
          <cell r="B33" t="str">
            <v>ENAMELWA</v>
          </cell>
          <cell r="C33">
            <v>29.78</v>
          </cell>
          <cell r="D33">
            <v>29.78</v>
          </cell>
          <cell r="E33">
            <v>29.78</v>
          </cell>
          <cell r="F33">
            <v>29.78</v>
          </cell>
          <cell r="G33">
            <v>29.78</v>
          </cell>
          <cell r="H33">
            <v>0</v>
          </cell>
          <cell r="I33">
            <v>0</v>
          </cell>
          <cell r="J33">
            <v>29</v>
          </cell>
          <cell r="K33">
            <v>820.7</v>
          </cell>
          <cell r="L33">
            <v>7409118.6600000001</v>
          </cell>
        </row>
        <row r="34">
          <cell r="B34" t="str">
            <v>ETERNA</v>
          </cell>
          <cell r="C34">
            <v>2.4</v>
          </cell>
          <cell r="D34">
            <v>2.35</v>
          </cell>
          <cell r="E34">
            <v>2.35</v>
          </cell>
          <cell r="F34">
            <v>2.35</v>
          </cell>
          <cell r="G34">
            <v>2.35</v>
          </cell>
          <cell r="H34">
            <v>-4.9999999999999822E-2</v>
          </cell>
          <cell r="I34">
            <v>-2.0833333333333259</v>
          </cell>
          <cell r="J34">
            <v>302072</v>
          </cell>
          <cell r="K34">
            <v>714860.68</v>
          </cell>
          <cell r="L34">
            <v>13953030.529999999</v>
          </cell>
        </row>
        <row r="35">
          <cell r="B35" t="str">
            <v>ETI</v>
          </cell>
          <cell r="C35">
            <v>12.39</v>
          </cell>
          <cell r="D35">
            <v>13</v>
          </cell>
          <cell r="E35">
            <v>13.65</v>
          </cell>
          <cell r="F35">
            <v>13.43</v>
          </cell>
          <cell r="G35">
            <v>13.43</v>
          </cell>
          <cell r="H35">
            <v>1.0399999999999991</v>
          </cell>
          <cell r="I35">
            <v>8.3938660209846638</v>
          </cell>
          <cell r="J35">
            <v>1738684</v>
          </cell>
          <cell r="K35">
            <v>23595599.109999999</v>
          </cell>
          <cell r="L35">
            <v>4402.63</v>
          </cell>
        </row>
        <row r="36">
          <cell r="B36" t="str">
            <v>ETRANZACT</v>
          </cell>
          <cell r="C36">
            <v>6</v>
          </cell>
          <cell r="D36">
            <v>6</v>
          </cell>
          <cell r="E36">
            <v>6</v>
          </cell>
          <cell r="F36">
            <v>6</v>
          </cell>
          <cell r="G36">
            <v>6</v>
          </cell>
          <cell r="H36">
            <v>0</v>
          </cell>
          <cell r="I36">
            <v>0</v>
          </cell>
          <cell r="J36">
            <v>120</v>
          </cell>
          <cell r="K36">
            <v>720</v>
          </cell>
          <cell r="L36">
            <v>7315043.96</v>
          </cell>
        </row>
        <row r="37">
          <cell r="B37" t="str">
            <v>FBNH</v>
          </cell>
          <cell r="C37">
            <v>3.45</v>
          </cell>
          <cell r="D37">
            <v>3.41</v>
          </cell>
          <cell r="E37">
            <v>3.58</v>
          </cell>
          <cell r="F37">
            <v>3.45</v>
          </cell>
          <cell r="G37">
            <v>3.57</v>
          </cell>
          <cell r="H37">
            <v>0.11999999999999966</v>
          </cell>
          <cell r="I37">
            <v>3.4782608695651973</v>
          </cell>
          <cell r="J37">
            <v>25354142</v>
          </cell>
          <cell r="K37">
            <v>89865250.489999995</v>
          </cell>
          <cell r="L37">
            <v>3904395.05</v>
          </cell>
        </row>
        <row r="38">
          <cell r="B38" t="str">
            <v>FCMB</v>
          </cell>
          <cell r="C38">
            <v>1.35</v>
          </cell>
          <cell r="D38">
            <v>1.34</v>
          </cell>
          <cell r="E38">
            <v>1.41</v>
          </cell>
          <cell r="F38">
            <v>1.34</v>
          </cell>
          <cell r="G38">
            <v>1.39</v>
          </cell>
          <cell r="H38">
            <v>3.9999999999999813E-2</v>
          </cell>
          <cell r="I38">
            <v>2.962962962962945</v>
          </cell>
          <cell r="J38">
            <v>12584801</v>
          </cell>
          <cell r="K38">
            <v>17639266.02</v>
          </cell>
          <cell r="L38">
            <v>500</v>
          </cell>
        </row>
        <row r="39">
          <cell r="B39" t="str">
            <v>FIDELITYBK</v>
          </cell>
          <cell r="C39">
            <v>1.1299999999999999</v>
          </cell>
          <cell r="D39">
            <v>1.1299999999999999</v>
          </cell>
          <cell r="E39">
            <v>1.18</v>
          </cell>
          <cell r="F39">
            <v>1.1299999999999999</v>
          </cell>
          <cell r="G39">
            <v>1.18</v>
          </cell>
          <cell r="H39">
            <v>5.0000000000000044E-2</v>
          </cell>
          <cell r="I39">
            <v>4.4247787610619538</v>
          </cell>
          <cell r="J39">
            <v>6856069</v>
          </cell>
          <cell r="K39">
            <v>7957630.6600000001</v>
          </cell>
          <cell r="L39">
            <v>100033637.01000001</v>
          </cell>
        </row>
        <row r="40">
          <cell r="B40" t="str">
            <v>FIDSON</v>
          </cell>
          <cell r="C40">
            <v>2</v>
          </cell>
          <cell r="D40">
            <v>1.9</v>
          </cell>
          <cell r="E40">
            <v>1.94</v>
          </cell>
          <cell r="F40">
            <v>1.81</v>
          </cell>
          <cell r="G40">
            <v>1.94</v>
          </cell>
          <cell r="H40">
            <v>-6.0000000000000053E-2</v>
          </cell>
          <cell r="I40">
            <v>-3.0000000000000027</v>
          </cell>
          <cell r="J40">
            <v>2265584</v>
          </cell>
          <cell r="K40">
            <v>4146542.71</v>
          </cell>
          <cell r="L40">
            <v>37252104.479999997</v>
          </cell>
        </row>
        <row r="41">
          <cell r="B41" t="str">
            <v>FLOURMILL</v>
          </cell>
          <cell r="C41">
            <v>21.5</v>
          </cell>
          <cell r="D41">
            <v>21.5</v>
          </cell>
          <cell r="E41">
            <v>21.6</v>
          </cell>
          <cell r="F41">
            <v>21.5</v>
          </cell>
          <cell r="G41">
            <v>21.5</v>
          </cell>
          <cell r="H41">
            <v>0</v>
          </cell>
          <cell r="I41">
            <v>0</v>
          </cell>
          <cell r="J41">
            <v>789248</v>
          </cell>
          <cell r="K41">
            <v>17076790.829999998</v>
          </cell>
          <cell r="L41">
            <v>11824684.210000001</v>
          </cell>
        </row>
        <row r="42">
          <cell r="B42" t="str">
            <v>FO</v>
          </cell>
          <cell r="C42">
            <v>175.91</v>
          </cell>
          <cell r="D42">
            <v>180.42</v>
          </cell>
          <cell r="E42">
            <v>180.42</v>
          </cell>
          <cell r="F42">
            <v>180.42</v>
          </cell>
          <cell r="G42">
            <v>175.91</v>
          </cell>
          <cell r="H42">
            <v>0</v>
          </cell>
          <cell r="I42">
            <v>0</v>
          </cell>
          <cell r="J42">
            <v>53216</v>
          </cell>
          <cell r="K42">
            <v>9269966.25</v>
          </cell>
          <cell r="L42">
            <v>216800</v>
          </cell>
        </row>
        <row r="43">
          <cell r="B43" t="str">
            <v>GLAXOSMITH</v>
          </cell>
          <cell r="C43">
            <v>18.5</v>
          </cell>
          <cell r="D43">
            <v>19.420000000000002</v>
          </cell>
          <cell r="E43">
            <v>19.420000000000002</v>
          </cell>
          <cell r="F43">
            <v>19.420000000000002</v>
          </cell>
          <cell r="G43">
            <v>18.5</v>
          </cell>
          <cell r="H43">
            <v>0</v>
          </cell>
          <cell r="I43">
            <v>0</v>
          </cell>
          <cell r="J43">
            <v>131700</v>
          </cell>
          <cell r="K43">
            <v>2492050.4500000002</v>
          </cell>
          <cell r="L43">
            <v>14452931.09</v>
          </cell>
        </row>
        <row r="44">
          <cell r="B44" t="str">
            <v>GUARANTY</v>
          </cell>
          <cell r="C44">
            <v>21.3</v>
          </cell>
          <cell r="D44">
            <v>21.51</v>
          </cell>
          <cell r="E44">
            <v>22.36</v>
          </cell>
          <cell r="F44">
            <v>21.5</v>
          </cell>
          <cell r="G44">
            <v>22.36</v>
          </cell>
          <cell r="H44">
            <v>1.0599999999999987</v>
          </cell>
          <cell r="I44">
            <v>4.9765258215962449</v>
          </cell>
          <cell r="J44">
            <v>7680881</v>
          </cell>
          <cell r="K44">
            <v>171003147.31999999</v>
          </cell>
          <cell r="L44">
            <v>30221431.66</v>
          </cell>
        </row>
        <row r="45">
          <cell r="B45" t="str">
            <v>GUINNESS</v>
          </cell>
          <cell r="C45">
            <v>95</v>
          </cell>
          <cell r="D45">
            <v>96</v>
          </cell>
          <cell r="E45">
            <v>100.8</v>
          </cell>
          <cell r="F45">
            <v>92.53</v>
          </cell>
          <cell r="G45">
            <v>94.99</v>
          </cell>
          <cell r="H45">
            <v>-1.0000000000005116E-2</v>
          </cell>
          <cell r="I45">
            <v>-1.0526315789483043E-2</v>
          </cell>
          <cell r="J45">
            <v>2365128</v>
          </cell>
          <cell r="K45">
            <v>223762962.52000001</v>
          </cell>
          <cell r="L45">
            <v>86088.7</v>
          </cell>
        </row>
        <row r="46">
          <cell r="B46" t="str">
            <v>HMARKINS</v>
          </cell>
          <cell r="C46">
            <v>0.5</v>
          </cell>
          <cell r="D46">
            <v>0.5</v>
          </cell>
          <cell r="E46">
            <v>0.5</v>
          </cell>
          <cell r="F46">
            <v>0.5</v>
          </cell>
          <cell r="G46">
            <v>0.5</v>
          </cell>
          <cell r="H46">
            <v>0</v>
          </cell>
          <cell r="I46">
            <v>0</v>
          </cell>
          <cell r="J46">
            <v>3880</v>
          </cell>
          <cell r="K46">
            <v>1940</v>
          </cell>
          <cell r="L46">
            <v>507047298.14999998</v>
          </cell>
        </row>
        <row r="47">
          <cell r="B47" t="str">
            <v>HONYFLOUR</v>
          </cell>
          <cell r="C47">
            <v>1.51</v>
          </cell>
          <cell r="D47">
            <v>1.57</v>
          </cell>
          <cell r="E47">
            <v>1.58</v>
          </cell>
          <cell r="F47">
            <v>1.57</v>
          </cell>
          <cell r="G47">
            <v>1.58</v>
          </cell>
          <cell r="H47">
            <v>7.0000000000000062E-2</v>
          </cell>
          <cell r="I47">
            <v>4.635761589403975</v>
          </cell>
          <cell r="J47">
            <v>275700</v>
          </cell>
          <cell r="K47">
            <v>434976</v>
          </cell>
          <cell r="L47">
            <v>14540417.26</v>
          </cell>
        </row>
        <row r="48">
          <cell r="B48" t="str">
            <v>IKEJAHOTEL</v>
          </cell>
          <cell r="C48">
            <v>1.81</v>
          </cell>
          <cell r="D48">
            <v>1.81</v>
          </cell>
          <cell r="E48">
            <v>1.81</v>
          </cell>
          <cell r="F48">
            <v>1.81</v>
          </cell>
          <cell r="G48">
            <v>1.81</v>
          </cell>
          <cell r="H48">
            <v>0</v>
          </cell>
          <cell r="I48">
            <v>0</v>
          </cell>
          <cell r="J48">
            <v>2000</v>
          </cell>
          <cell r="K48">
            <v>3800</v>
          </cell>
          <cell r="L48">
            <v>300</v>
          </cell>
        </row>
        <row r="49">
          <cell r="B49" t="str">
            <v>INTBREW</v>
          </cell>
          <cell r="C49">
            <v>19.579999999999998</v>
          </cell>
          <cell r="D49">
            <v>20.440000000000001</v>
          </cell>
          <cell r="E49">
            <v>20.440000000000001</v>
          </cell>
          <cell r="F49">
            <v>20.440000000000001</v>
          </cell>
          <cell r="G49">
            <v>19.579999999999998</v>
          </cell>
          <cell r="H49">
            <v>0</v>
          </cell>
          <cell r="I49">
            <v>0</v>
          </cell>
          <cell r="J49">
            <v>1020</v>
          </cell>
          <cell r="K49">
            <v>20848.8</v>
          </cell>
          <cell r="L49">
            <v>3411292.47</v>
          </cell>
        </row>
        <row r="50">
          <cell r="B50" t="str">
            <v>JAPAULOIL</v>
          </cell>
          <cell r="C50">
            <v>0.5</v>
          </cell>
          <cell r="D50">
            <v>0.5</v>
          </cell>
          <cell r="E50">
            <v>0.5</v>
          </cell>
          <cell r="F50">
            <v>0.5</v>
          </cell>
          <cell r="G50">
            <v>0.5</v>
          </cell>
          <cell r="H50">
            <v>0</v>
          </cell>
          <cell r="I50">
            <v>0</v>
          </cell>
          <cell r="J50">
            <v>22340</v>
          </cell>
          <cell r="K50">
            <v>11170</v>
          </cell>
          <cell r="L50">
            <v>1012769.6</v>
          </cell>
        </row>
        <row r="51">
          <cell r="B51" t="str">
            <v>JBERGER</v>
          </cell>
          <cell r="C51">
            <v>50.93</v>
          </cell>
          <cell r="D51">
            <v>50.93</v>
          </cell>
          <cell r="E51">
            <v>50.93</v>
          </cell>
          <cell r="F51">
            <v>50.93</v>
          </cell>
          <cell r="G51">
            <v>50.93</v>
          </cell>
          <cell r="H51">
            <v>0</v>
          </cell>
          <cell r="I51">
            <v>0</v>
          </cell>
          <cell r="J51">
            <v>32000</v>
          </cell>
          <cell r="K51">
            <v>1548480</v>
          </cell>
          <cell r="L51">
            <v>1900</v>
          </cell>
        </row>
        <row r="52">
          <cell r="B52" t="str">
            <v>JOHNHOLT</v>
          </cell>
          <cell r="C52">
            <v>0.69</v>
          </cell>
          <cell r="D52">
            <v>0.69</v>
          </cell>
          <cell r="E52">
            <v>0.69</v>
          </cell>
          <cell r="F52">
            <v>0.69</v>
          </cell>
          <cell r="G52">
            <v>0.69</v>
          </cell>
          <cell r="H52">
            <v>0</v>
          </cell>
          <cell r="I52">
            <v>0</v>
          </cell>
          <cell r="J52">
            <v>24001</v>
          </cell>
          <cell r="K52">
            <v>16290.66</v>
          </cell>
          <cell r="L52">
            <v>22950.5</v>
          </cell>
        </row>
        <row r="53">
          <cell r="B53" t="str">
            <v>JULI</v>
          </cell>
          <cell r="C53">
            <v>1.75</v>
          </cell>
          <cell r="D53">
            <v>1.75</v>
          </cell>
          <cell r="E53">
            <v>1.75</v>
          </cell>
          <cell r="F53">
            <v>1.75</v>
          </cell>
          <cell r="G53">
            <v>1.75</v>
          </cell>
          <cell r="H53">
            <v>0</v>
          </cell>
          <cell r="I53">
            <v>0</v>
          </cell>
          <cell r="J53">
            <v>845</v>
          </cell>
          <cell r="K53">
            <v>1411.15</v>
          </cell>
          <cell r="L53">
            <v>16066019.75</v>
          </cell>
        </row>
        <row r="54">
          <cell r="B54" t="str">
            <v>LAWUNION</v>
          </cell>
          <cell r="C54">
            <v>0.5</v>
          </cell>
          <cell r="D54">
            <v>0.5</v>
          </cell>
          <cell r="E54">
            <v>0.5</v>
          </cell>
          <cell r="F54">
            <v>0.5</v>
          </cell>
          <cell r="G54">
            <v>0.5</v>
          </cell>
          <cell r="H54">
            <v>0</v>
          </cell>
          <cell r="I54">
            <v>0</v>
          </cell>
          <cell r="J54">
            <v>111657</v>
          </cell>
          <cell r="K54">
            <v>56083.5</v>
          </cell>
          <cell r="L54">
            <v>4273.84</v>
          </cell>
        </row>
        <row r="55">
          <cell r="B55" t="str">
            <v>LEARNAFRCA</v>
          </cell>
          <cell r="C55">
            <v>0.59</v>
          </cell>
          <cell r="D55">
            <v>0.59</v>
          </cell>
          <cell r="E55">
            <v>0.59</v>
          </cell>
          <cell r="F55">
            <v>0.59</v>
          </cell>
          <cell r="G55">
            <v>0.59</v>
          </cell>
          <cell r="H55">
            <v>0</v>
          </cell>
          <cell r="I55">
            <v>0</v>
          </cell>
          <cell r="J55">
            <v>1500</v>
          </cell>
          <cell r="K55">
            <v>915</v>
          </cell>
          <cell r="L55">
            <v>15085.44</v>
          </cell>
        </row>
        <row r="56">
          <cell r="B56" t="str">
            <v>LIVESTOCK</v>
          </cell>
          <cell r="C56">
            <v>0.92</v>
          </cell>
          <cell r="D56">
            <v>0.96</v>
          </cell>
          <cell r="E56">
            <v>1</v>
          </cell>
          <cell r="F56">
            <v>0.96</v>
          </cell>
          <cell r="G56">
            <v>0.97</v>
          </cell>
          <cell r="H56">
            <v>4.9999999999999933E-2</v>
          </cell>
          <cell r="I56">
            <v>5.4347826086956541</v>
          </cell>
          <cell r="J56">
            <v>1420280</v>
          </cell>
          <cell r="K56">
            <v>1404290.81</v>
          </cell>
          <cell r="L56">
            <v>4918533.8600000003</v>
          </cell>
        </row>
        <row r="57">
          <cell r="B57" t="str">
            <v>MANSARD</v>
          </cell>
          <cell r="C57">
            <v>2.04</v>
          </cell>
          <cell r="D57">
            <v>2.08</v>
          </cell>
          <cell r="E57">
            <v>2.14</v>
          </cell>
          <cell r="F57">
            <v>2.08</v>
          </cell>
          <cell r="G57">
            <v>2.14</v>
          </cell>
          <cell r="H57">
            <v>0.10000000000000009</v>
          </cell>
          <cell r="I57">
            <v>4.9019607843137303</v>
          </cell>
          <cell r="J57">
            <v>473800</v>
          </cell>
          <cell r="K57">
            <v>998571</v>
          </cell>
          <cell r="L57">
            <v>364060</v>
          </cell>
        </row>
        <row r="58">
          <cell r="B58" t="str">
            <v>MAYBAKER</v>
          </cell>
          <cell r="C58">
            <v>1.1399999999999999</v>
          </cell>
          <cell r="D58">
            <v>1.1399999999999999</v>
          </cell>
          <cell r="E58">
            <v>1.1399999999999999</v>
          </cell>
          <cell r="F58">
            <v>1.1399999999999999</v>
          </cell>
          <cell r="G58">
            <v>1.1399999999999999</v>
          </cell>
          <cell r="H58">
            <v>0</v>
          </cell>
          <cell r="I58">
            <v>0</v>
          </cell>
          <cell r="J58">
            <v>3275</v>
          </cell>
          <cell r="K58">
            <v>3569.75</v>
          </cell>
          <cell r="L58">
            <v>1457317.82</v>
          </cell>
        </row>
        <row r="59">
          <cell r="B59" t="str">
            <v>MCNICHOLS</v>
          </cell>
          <cell r="C59">
            <v>1.29</v>
          </cell>
          <cell r="D59">
            <v>1.29</v>
          </cell>
          <cell r="E59">
            <v>1.29</v>
          </cell>
          <cell r="F59">
            <v>1.29</v>
          </cell>
          <cell r="G59">
            <v>1.29</v>
          </cell>
          <cell r="H59">
            <v>0</v>
          </cell>
          <cell r="I59">
            <v>0</v>
          </cell>
          <cell r="J59">
            <v>2300</v>
          </cell>
          <cell r="K59">
            <v>2829</v>
          </cell>
          <cell r="L59">
            <v>213300</v>
          </cell>
        </row>
        <row r="60">
          <cell r="B60" t="str">
            <v>MOBIL</v>
          </cell>
          <cell r="C60">
            <v>161.55000000000001</v>
          </cell>
          <cell r="D60">
            <v>162</v>
          </cell>
          <cell r="E60">
            <v>162</v>
          </cell>
          <cell r="F60">
            <v>162</v>
          </cell>
          <cell r="G60">
            <v>162</v>
          </cell>
          <cell r="H60">
            <v>0.44999999999998863</v>
          </cell>
          <cell r="I60">
            <v>0.27855153203342198</v>
          </cell>
          <cell r="J60">
            <v>117776</v>
          </cell>
          <cell r="K60">
            <v>19077238.449999999</v>
          </cell>
          <cell r="L60">
            <v>124912</v>
          </cell>
        </row>
        <row r="61">
          <cell r="B61" t="str">
            <v>MRS</v>
          </cell>
          <cell r="C61">
            <v>31.93</v>
          </cell>
          <cell r="D61">
            <v>30.99</v>
          </cell>
          <cell r="E61">
            <v>30.99</v>
          </cell>
          <cell r="F61">
            <v>30.99</v>
          </cell>
          <cell r="G61">
            <v>31.93</v>
          </cell>
          <cell r="H61">
            <v>0</v>
          </cell>
          <cell r="I61">
            <v>0</v>
          </cell>
          <cell r="J61">
            <v>28850</v>
          </cell>
          <cell r="K61">
            <v>927626</v>
          </cell>
          <cell r="L61">
            <v>5023934</v>
          </cell>
        </row>
        <row r="62">
          <cell r="B62" t="str">
            <v>NAHCO</v>
          </cell>
          <cell r="C62">
            <v>4</v>
          </cell>
          <cell r="D62">
            <v>4</v>
          </cell>
          <cell r="E62">
            <v>4</v>
          </cell>
          <cell r="F62">
            <v>4</v>
          </cell>
          <cell r="G62">
            <v>4</v>
          </cell>
          <cell r="H62">
            <v>0</v>
          </cell>
          <cell r="I62">
            <v>0</v>
          </cell>
          <cell r="J62">
            <v>139511</v>
          </cell>
          <cell r="K62">
            <v>559701.64</v>
          </cell>
          <cell r="L62">
            <v>5327490.1100000003</v>
          </cell>
        </row>
        <row r="63">
          <cell r="B63" t="str">
            <v>NASCON</v>
          </cell>
          <cell r="C63">
            <v>8.1999999999999993</v>
          </cell>
          <cell r="D63">
            <v>8.1999999999999993</v>
          </cell>
          <cell r="E63">
            <v>8.1999999999999993</v>
          </cell>
          <cell r="F63">
            <v>8.1999999999999993</v>
          </cell>
          <cell r="G63">
            <v>8.1999999999999993</v>
          </cell>
          <cell r="H63">
            <v>0</v>
          </cell>
          <cell r="I63">
            <v>0</v>
          </cell>
          <cell r="J63">
            <v>257729</v>
          </cell>
          <cell r="K63">
            <v>2077961.13</v>
          </cell>
          <cell r="L63">
            <v>5000</v>
          </cell>
        </row>
        <row r="64">
          <cell r="B64" t="str">
            <v>NB</v>
          </cell>
          <cell r="C64">
            <v>144.91</v>
          </cell>
          <cell r="D64">
            <v>143.01</v>
          </cell>
          <cell r="E64">
            <v>147.01</v>
          </cell>
          <cell r="F64">
            <v>143.01</v>
          </cell>
          <cell r="G64">
            <v>146.54</v>
          </cell>
          <cell r="H64">
            <v>1.6299999999999955</v>
          </cell>
          <cell r="I64">
            <v>1.1248361051687139</v>
          </cell>
          <cell r="J64">
            <v>2691766</v>
          </cell>
          <cell r="K64">
            <v>393795112.66000003</v>
          </cell>
          <cell r="L64">
            <v>710664.22</v>
          </cell>
        </row>
        <row r="65">
          <cell r="B65" t="str">
            <v>NEIMETH</v>
          </cell>
          <cell r="C65">
            <v>1.24</v>
          </cell>
          <cell r="D65">
            <v>1.24</v>
          </cell>
          <cell r="E65">
            <v>1.24</v>
          </cell>
          <cell r="F65">
            <v>1.24</v>
          </cell>
          <cell r="G65">
            <v>1.24</v>
          </cell>
          <cell r="H65">
            <v>0</v>
          </cell>
          <cell r="I65">
            <v>0</v>
          </cell>
          <cell r="J65">
            <v>300000</v>
          </cell>
          <cell r="K65">
            <v>354000</v>
          </cell>
          <cell r="L65">
            <v>647271.9</v>
          </cell>
        </row>
        <row r="66">
          <cell r="B66" t="str">
            <v>NEM</v>
          </cell>
          <cell r="C66">
            <v>1</v>
          </cell>
          <cell r="D66">
            <v>1</v>
          </cell>
          <cell r="E66">
            <v>1</v>
          </cell>
          <cell r="F66">
            <v>0.96</v>
          </cell>
          <cell r="G66">
            <v>0.96</v>
          </cell>
          <cell r="H66">
            <v>-4.0000000000000036E-2</v>
          </cell>
          <cell r="I66">
            <v>-4.0000000000000036</v>
          </cell>
          <cell r="J66">
            <v>895000</v>
          </cell>
          <cell r="K66">
            <v>879760</v>
          </cell>
          <cell r="L66">
            <v>148923543.44999999</v>
          </cell>
        </row>
        <row r="67">
          <cell r="B67" t="str">
            <v>NESTLE</v>
          </cell>
          <cell r="C67">
            <v>850</v>
          </cell>
          <cell r="D67">
            <v>850</v>
          </cell>
          <cell r="E67">
            <v>850</v>
          </cell>
          <cell r="F67">
            <v>850</v>
          </cell>
          <cell r="G67">
            <v>850</v>
          </cell>
          <cell r="H67">
            <v>0</v>
          </cell>
          <cell r="I67">
            <v>0</v>
          </cell>
          <cell r="J67">
            <v>37030</v>
          </cell>
          <cell r="K67">
            <v>31479414.780000001</v>
          </cell>
          <cell r="L67">
            <v>517140.14</v>
          </cell>
        </row>
        <row r="68">
          <cell r="B68" t="str">
            <v>NIG-GERMAN</v>
          </cell>
          <cell r="C68">
            <v>3.62</v>
          </cell>
          <cell r="D68">
            <v>3.62</v>
          </cell>
          <cell r="E68">
            <v>3.62</v>
          </cell>
          <cell r="F68">
            <v>3.62</v>
          </cell>
          <cell r="G68">
            <v>3.62</v>
          </cell>
          <cell r="H68">
            <v>0</v>
          </cell>
          <cell r="I68">
            <v>0</v>
          </cell>
          <cell r="J68">
            <v>1822</v>
          </cell>
          <cell r="K68">
            <v>6267.68</v>
          </cell>
          <cell r="L68">
            <v>1893711.2</v>
          </cell>
        </row>
        <row r="69">
          <cell r="B69" t="str">
            <v>NPFMCRFBK</v>
          </cell>
          <cell r="C69">
            <v>0.91</v>
          </cell>
          <cell r="D69">
            <v>0.95</v>
          </cell>
          <cell r="E69">
            <v>0.95</v>
          </cell>
          <cell r="F69">
            <v>0.95</v>
          </cell>
          <cell r="G69">
            <v>0.95</v>
          </cell>
          <cell r="H69">
            <v>3.9999999999999925E-2</v>
          </cell>
          <cell r="I69">
            <v>4.39560439560438</v>
          </cell>
          <cell r="J69">
            <v>117000</v>
          </cell>
          <cell r="K69">
            <v>111150</v>
          </cell>
          <cell r="L69">
            <v>925622.42</v>
          </cell>
        </row>
        <row r="70">
          <cell r="B70" t="str">
            <v>OANDO</v>
          </cell>
          <cell r="C70">
            <v>5.63</v>
          </cell>
          <cell r="D70">
            <v>5.91</v>
          </cell>
          <cell r="E70">
            <v>6.2</v>
          </cell>
          <cell r="F70">
            <v>5.95</v>
          </cell>
          <cell r="G70">
            <v>6.2</v>
          </cell>
          <cell r="H70">
            <v>0.57000000000000028</v>
          </cell>
          <cell r="I70">
            <v>10.124333925399643</v>
          </cell>
          <cell r="J70">
            <v>5255688</v>
          </cell>
          <cell r="K70">
            <v>32317201.539999999</v>
          </cell>
          <cell r="L70">
            <v>145600322.97</v>
          </cell>
        </row>
        <row r="71">
          <cell r="B71" t="str">
            <v>OKOMUOIL</v>
          </cell>
          <cell r="C71">
            <v>31.51</v>
          </cell>
          <cell r="D71">
            <v>31.51</v>
          </cell>
          <cell r="E71">
            <v>31.51</v>
          </cell>
          <cell r="F71">
            <v>31.51</v>
          </cell>
          <cell r="G71">
            <v>31.51</v>
          </cell>
          <cell r="H71">
            <v>0</v>
          </cell>
          <cell r="I71">
            <v>0</v>
          </cell>
          <cell r="J71">
            <v>28200</v>
          </cell>
          <cell r="K71">
            <v>844800</v>
          </cell>
          <cell r="L71">
            <v>225025</v>
          </cell>
        </row>
        <row r="72">
          <cell r="B72" t="str">
            <v>PHARMDEKO</v>
          </cell>
          <cell r="C72">
            <v>1.7</v>
          </cell>
          <cell r="D72">
            <v>1.7</v>
          </cell>
          <cell r="E72">
            <v>1.7</v>
          </cell>
          <cell r="F72">
            <v>1.7</v>
          </cell>
          <cell r="G72">
            <v>1.7</v>
          </cell>
          <cell r="H72">
            <v>0</v>
          </cell>
          <cell r="I72">
            <v>0</v>
          </cell>
          <cell r="J72">
            <v>154900</v>
          </cell>
          <cell r="K72">
            <v>263379</v>
          </cell>
          <cell r="L72">
            <v>63832</v>
          </cell>
        </row>
        <row r="73">
          <cell r="B73" t="str">
            <v>PRESCO</v>
          </cell>
          <cell r="C73">
            <v>36</v>
          </cell>
          <cell r="D73">
            <v>36</v>
          </cell>
          <cell r="E73">
            <v>36</v>
          </cell>
          <cell r="F73">
            <v>36</v>
          </cell>
          <cell r="G73">
            <v>36</v>
          </cell>
          <cell r="H73">
            <v>0</v>
          </cell>
          <cell r="I73">
            <v>0</v>
          </cell>
          <cell r="J73">
            <v>85200</v>
          </cell>
          <cell r="K73">
            <v>3042491.35</v>
          </cell>
          <cell r="L73">
            <v>606704.1</v>
          </cell>
        </row>
        <row r="74">
          <cell r="B74" t="str">
            <v>PRESTIGE</v>
          </cell>
          <cell r="C74">
            <v>0.5</v>
          </cell>
          <cell r="D74">
            <v>0.5</v>
          </cell>
          <cell r="E74">
            <v>0.5</v>
          </cell>
          <cell r="F74">
            <v>0.5</v>
          </cell>
          <cell r="G74">
            <v>0.5</v>
          </cell>
          <cell r="H74">
            <v>0</v>
          </cell>
          <cell r="I74">
            <v>0</v>
          </cell>
          <cell r="J74">
            <v>1000</v>
          </cell>
          <cell r="K74">
            <v>500</v>
          </cell>
          <cell r="L74">
            <v>209459480.30000001</v>
          </cell>
        </row>
        <row r="75">
          <cell r="B75" t="str">
            <v>PZ</v>
          </cell>
          <cell r="C75">
            <v>20.6</v>
          </cell>
          <cell r="D75">
            <v>20.6</v>
          </cell>
          <cell r="E75">
            <v>20.6</v>
          </cell>
          <cell r="F75">
            <v>20.6</v>
          </cell>
          <cell r="G75">
            <v>20.6</v>
          </cell>
          <cell r="H75">
            <v>0</v>
          </cell>
          <cell r="I75">
            <v>0</v>
          </cell>
          <cell r="J75">
            <v>370829</v>
          </cell>
          <cell r="K75">
            <v>7523089.4800000004</v>
          </cell>
          <cell r="L75">
            <v>1871776.16</v>
          </cell>
        </row>
        <row r="76">
          <cell r="B76" t="str">
            <v>REDSTAREX</v>
          </cell>
          <cell r="C76">
            <v>4.8</v>
          </cell>
          <cell r="D76">
            <v>4.8</v>
          </cell>
          <cell r="E76">
            <v>4.8</v>
          </cell>
          <cell r="F76">
            <v>4.8</v>
          </cell>
          <cell r="G76">
            <v>4.8</v>
          </cell>
          <cell r="H76">
            <v>0</v>
          </cell>
          <cell r="I76">
            <v>0</v>
          </cell>
          <cell r="J76">
            <v>95152</v>
          </cell>
          <cell r="K76">
            <v>462891.96</v>
          </cell>
          <cell r="L76">
            <v>12785.26</v>
          </cell>
        </row>
        <row r="77">
          <cell r="B77" t="str">
            <v>SEPLAT</v>
          </cell>
          <cell r="C77">
            <v>313.5</v>
          </cell>
          <cell r="D77">
            <v>297.83</v>
          </cell>
          <cell r="E77">
            <v>297.83</v>
          </cell>
          <cell r="F77">
            <v>297.83</v>
          </cell>
          <cell r="G77">
            <v>297.83</v>
          </cell>
          <cell r="H77">
            <v>-15.670000000000016</v>
          </cell>
          <cell r="I77">
            <v>-4.9984051036682686</v>
          </cell>
          <cell r="J77">
            <v>60037</v>
          </cell>
          <cell r="K77">
            <v>17880819.710000001</v>
          </cell>
          <cell r="L77">
            <v>1251668.21</v>
          </cell>
        </row>
        <row r="78">
          <cell r="B78" t="str">
            <v>SKYEBANK</v>
          </cell>
          <cell r="C78">
            <v>0.81</v>
          </cell>
          <cell r="D78">
            <v>0.84</v>
          </cell>
          <cell r="E78">
            <v>0.83</v>
          </cell>
          <cell r="F78">
            <v>0.8</v>
          </cell>
          <cell r="G78">
            <v>0.8</v>
          </cell>
          <cell r="H78">
            <v>-1.0000000000000009E-2</v>
          </cell>
          <cell r="I78">
            <v>-1.2345679012345734</v>
          </cell>
          <cell r="J78">
            <v>8651611</v>
          </cell>
          <cell r="K78">
            <v>6929190.9400000004</v>
          </cell>
          <cell r="L78">
            <v>2178133.7400000002</v>
          </cell>
        </row>
        <row r="79">
          <cell r="B79" t="str">
            <v>STACO</v>
          </cell>
          <cell r="C79">
            <v>0.5</v>
          </cell>
          <cell r="D79">
            <v>0.5</v>
          </cell>
          <cell r="E79">
            <v>0.5</v>
          </cell>
          <cell r="F79">
            <v>0.5</v>
          </cell>
          <cell r="G79">
            <v>0.5</v>
          </cell>
          <cell r="H79">
            <v>0</v>
          </cell>
          <cell r="I79">
            <v>0</v>
          </cell>
          <cell r="J79">
            <v>500</v>
          </cell>
          <cell r="K79">
            <v>250</v>
          </cell>
          <cell r="L79">
            <v>150</v>
          </cell>
        </row>
        <row r="80">
          <cell r="B80" t="str">
            <v>STANBIC</v>
          </cell>
          <cell r="C80">
            <v>13.09</v>
          </cell>
          <cell r="D80">
            <v>13.25</v>
          </cell>
          <cell r="E80">
            <v>13.25</v>
          </cell>
          <cell r="F80">
            <v>13.25</v>
          </cell>
          <cell r="G80">
            <v>13.25</v>
          </cell>
          <cell r="H80">
            <v>0.16000000000000014</v>
          </cell>
          <cell r="I80">
            <v>1.2223071046600475</v>
          </cell>
          <cell r="J80">
            <v>1236421</v>
          </cell>
          <cell r="K80">
            <v>16433509.9</v>
          </cell>
          <cell r="L80">
            <v>2890221.01</v>
          </cell>
        </row>
        <row r="81">
          <cell r="B81" t="str">
            <v>STDINSURE</v>
          </cell>
          <cell r="C81">
            <v>0.5</v>
          </cell>
          <cell r="D81">
            <v>0.5</v>
          </cell>
          <cell r="E81">
            <v>0.5</v>
          </cell>
          <cell r="F81">
            <v>0.5</v>
          </cell>
          <cell r="G81">
            <v>0.5</v>
          </cell>
          <cell r="H81">
            <v>0</v>
          </cell>
          <cell r="I81">
            <v>0</v>
          </cell>
          <cell r="J81">
            <v>600</v>
          </cell>
          <cell r="K81">
            <v>300</v>
          </cell>
          <cell r="L81">
            <v>4180</v>
          </cell>
        </row>
        <row r="82">
          <cell r="B82" t="str">
            <v>STERLNBANK</v>
          </cell>
          <cell r="C82">
            <v>1.29</v>
          </cell>
          <cell r="D82">
            <v>1.27</v>
          </cell>
          <cell r="E82">
            <v>1.27</v>
          </cell>
          <cell r="F82">
            <v>1.25</v>
          </cell>
          <cell r="G82">
            <v>1.25</v>
          </cell>
          <cell r="H82">
            <v>-4.0000000000000036E-2</v>
          </cell>
          <cell r="I82">
            <v>-3.1007751937984551</v>
          </cell>
          <cell r="J82">
            <v>3022065</v>
          </cell>
          <cell r="K82">
            <v>3785081.55</v>
          </cell>
          <cell r="L82">
            <v>500</v>
          </cell>
        </row>
        <row r="83">
          <cell r="B83" t="str">
            <v>TOTAL</v>
          </cell>
          <cell r="C83">
            <v>181.5</v>
          </cell>
          <cell r="D83">
            <v>181.5</v>
          </cell>
          <cell r="E83">
            <v>181.5</v>
          </cell>
          <cell r="F83">
            <v>181.5</v>
          </cell>
          <cell r="G83">
            <v>181.5</v>
          </cell>
          <cell r="H83">
            <v>0</v>
          </cell>
          <cell r="I83">
            <v>0</v>
          </cell>
          <cell r="J83">
            <v>49254</v>
          </cell>
          <cell r="K83">
            <v>8625160.3000000007</v>
          </cell>
          <cell r="L83">
            <v>6853708.2000000002</v>
          </cell>
        </row>
        <row r="84">
          <cell r="B84" t="str">
            <v>TRANSCOHOT</v>
          </cell>
          <cell r="C84">
            <v>5.29</v>
          </cell>
          <cell r="D84">
            <v>5.29</v>
          </cell>
          <cell r="E84">
            <v>5.29</v>
          </cell>
          <cell r="F84">
            <v>5.29</v>
          </cell>
          <cell r="G84">
            <v>5.29</v>
          </cell>
          <cell r="H84">
            <v>0</v>
          </cell>
          <cell r="I84">
            <v>0</v>
          </cell>
          <cell r="J84">
            <v>10000</v>
          </cell>
          <cell r="K84">
            <v>52000</v>
          </cell>
          <cell r="L84">
            <v>4215421.13</v>
          </cell>
        </row>
        <row r="85">
          <cell r="B85" t="str">
            <v>TRANSCORP</v>
          </cell>
          <cell r="C85">
            <v>1.48</v>
          </cell>
          <cell r="D85">
            <v>1.55</v>
          </cell>
          <cell r="E85">
            <v>1.55</v>
          </cell>
          <cell r="F85">
            <v>1.48</v>
          </cell>
          <cell r="G85">
            <v>1.48</v>
          </cell>
          <cell r="H85">
            <v>0</v>
          </cell>
          <cell r="I85">
            <v>0</v>
          </cell>
          <cell r="J85">
            <v>18926088</v>
          </cell>
          <cell r="K85">
            <v>28532674.059999999</v>
          </cell>
          <cell r="L85">
            <v>17793571.25</v>
          </cell>
        </row>
        <row r="86">
          <cell r="B86" t="str">
            <v>TRIPPLEG</v>
          </cell>
          <cell r="C86">
            <v>1.53</v>
          </cell>
          <cell r="D86">
            <v>1.53</v>
          </cell>
          <cell r="E86">
            <v>1.53</v>
          </cell>
          <cell r="F86">
            <v>1.53</v>
          </cell>
          <cell r="G86">
            <v>1.53</v>
          </cell>
          <cell r="H86">
            <v>0</v>
          </cell>
          <cell r="I86">
            <v>0</v>
          </cell>
          <cell r="J86">
            <v>10496</v>
          </cell>
          <cell r="K86">
            <v>15324.16</v>
          </cell>
          <cell r="L86">
            <v>206811.92</v>
          </cell>
        </row>
        <row r="87">
          <cell r="B87" t="str">
            <v>UAC-PROP</v>
          </cell>
          <cell r="C87">
            <v>3.85</v>
          </cell>
          <cell r="D87">
            <v>3.85</v>
          </cell>
          <cell r="E87">
            <v>3.85</v>
          </cell>
          <cell r="F87">
            <v>3.85</v>
          </cell>
          <cell r="G87">
            <v>3.85</v>
          </cell>
          <cell r="H87">
            <v>0</v>
          </cell>
          <cell r="I87">
            <v>0</v>
          </cell>
          <cell r="J87">
            <v>55588</v>
          </cell>
          <cell r="K87">
            <v>214412.56</v>
          </cell>
          <cell r="L87">
            <v>5273652.8</v>
          </cell>
        </row>
        <row r="88">
          <cell r="B88" t="str">
            <v>UACN</v>
          </cell>
          <cell r="C88">
            <v>20.5</v>
          </cell>
          <cell r="D88">
            <v>20.5</v>
          </cell>
          <cell r="E88">
            <v>20.5</v>
          </cell>
          <cell r="F88">
            <v>20.5</v>
          </cell>
          <cell r="G88">
            <v>20.5</v>
          </cell>
          <cell r="H88">
            <v>0</v>
          </cell>
          <cell r="I88">
            <v>0</v>
          </cell>
          <cell r="J88">
            <v>194110</v>
          </cell>
          <cell r="K88">
            <v>3913633.5</v>
          </cell>
          <cell r="L88">
            <v>18757260.140000001</v>
          </cell>
        </row>
        <row r="89">
          <cell r="B89" t="str">
            <v>UBA</v>
          </cell>
          <cell r="C89">
            <v>4.3899999999999997</v>
          </cell>
          <cell r="D89">
            <v>4.34</v>
          </cell>
          <cell r="E89">
            <v>4.5999999999999996</v>
          </cell>
          <cell r="F89">
            <v>4.2</v>
          </cell>
          <cell r="G89">
            <v>4.5999999999999996</v>
          </cell>
          <cell r="H89">
            <v>0.20999999999999996</v>
          </cell>
          <cell r="I89">
            <v>4.7835990888382751</v>
          </cell>
          <cell r="J89">
            <v>76911030</v>
          </cell>
          <cell r="K89">
            <v>349945829.32999998</v>
          </cell>
          <cell r="L89">
            <v>3762</v>
          </cell>
        </row>
        <row r="90">
          <cell r="B90" t="str">
            <v>UBN</v>
          </cell>
          <cell r="C90">
            <v>4.5</v>
          </cell>
          <cell r="D90">
            <v>4.5</v>
          </cell>
          <cell r="E90">
            <v>4.5</v>
          </cell>
          <cell r="F90">
            <v>4.5</v>
          </cell>
          <cell r="G90">
            <v>4.5</v>
          </cell>
          <cell r="H90">
            <v>0</v>
          </cell>
          <cell r="I90">
            <v>0</v>
          </cell>
          <cell r="J90">
            <v>707227</v>
          </cell>
          <cell r="K90">
            <v>3131294.91</v>
          </cell>
          <cell r="L90">
            <v>48658040.159999996</v>
          </cell>
        </row>
        <row r="91">
          <cell r="B91" t="str">
            <v>UCAP</v>
          </cell>
          <cell r="C91">
            <v>2.4</v>
          </cell>
          <cell r="D91">
            <v>2.4500000000000002</v>
          </cell>
          <cell r="E91">
            <v>2.52</v>
          </cell>
          <cell r="F91">
            <v>2.42</v>
          </cell>
          <cell r="G91">
            <v>2.52</v>
          </cell>
          <cell r="H91">
            <v>0.12000000000000011</v>
          </cell>
          <cell r="I91">
            <v>5.0000000000000044</v>
          </cell>
          <cell r="J91">
            <v>7186910</v>
          </cell>
          <cell r="K91">
            <v>17862753.510000002</v>
          </cell>
          <cell r="L91">
            <v>23799</v>
          </cell>
        </row>
        <row r="92">
          <cell r="B92" t="str">
            <v>UNIC</v>
          </cell>
          <cell r="C92">
            <v>0.5</v>
          </cell>
          <cell r="D92">
            <v>0.5</v>
          </cell>
          <cell r="E92">
            <v>0.5</v>
          </cell>
          <cell r="F92">
            <v>0.5</v>
          </cell>
          <cell r="G92">
            <v>0.5</v>
          </cell>
          <cell r="H92">
            <v>0</v>
          </cell>
          <cell r="I92">
            <v>0</v>
          </cell>
          <cell r="J92">
            <v>7456</v>
          </cell>
          <cell r="K92">
            <v>3728</v>
          </cell>
          <cell r="L92">
            <v>260962</v>
          </cell>
        </row>
        <row r="93">
          <cell r="B93" t="str">
            <v>UNILEVER</v>
          </cell>
          <cell r="C93">
            <v>33</v>
          </cell>
          <cell r="D93">
            <v>33</v>
          </cell>
          <cell r="E93">
            <v>33</v>
          </cell>
          <cell r="F93">
            <v>33</v>
          </cell>
          <cell r="G93">
            <v>33</v>
          </cell>
          <cell r="H93">
            <v>0</v>
          </cell>
          <cell r="I93">
            <v>0</v>
          </cell>
          <cell r="J93">
            <v>152369</v>
          </cell>
          <cell r="K93">
            <v>5183167.22</v>
          </cell>
          <cell r="L93">
            <v>8194575.7400000002</v>
          </cell>
        </row>
        <row r="94">
          <cell r="B94" t="str">
            <v>UNITYBNK</v>
          </cell>
          <cell r="C94">
            <v>0.95</v>
          </cell>
          <cell r="D94">
            <v>0.93</v>
          </cell>
          <cell r="E94">
            <v>0.99</v>
          </cell>
          <cell r="F94">
            <v>0.91</v>
          </cell>
          <cell r="G94">
            <v>0.98</v>
          </cell>
          <cell r="H94">
            <v>3.0000000000000027E-2</v>
          </cell>
          <cell r="I94">
            <v>3.1578947368421151</v>
          </cell>
          <cell r="J94">
            <v>2837271</v>
          </cell>
          <cell r="K94">
            <v>2630829.39</v>
          </cell>
          <cell r="L94">
            <v>265864955.75</v>
          </cell>
        </row>
        <row r="95">
          <cell r="B95" t="str">
            <v>UNITYKAP</v>
          </cell>
          <cell r="C95">
            <v>0.5</v>
          </cell>
          <cell r="D95">
            <v>0.5</v>
          </cell>
          <cell r="E95">
            <v>0.5</v>
          </cell>
          <cell r="F95">
            <v>0.5</v>
          </cell>
          <cell r="G95">
            <v>0.5</v>
          </cell>
          <cell r="H95">
            <v>0</v>
          </cell>
          <cell r="I95">
            <v>0</v>
          </cell>
          <cell r="J95">
            <v>15000</v>
          </cell>
          <cell r="K95">
            <v>7500</v>
          </cell>
          <cell r="L95">
            <v>740318.58</v>
          </cell>
        </row>
        <row r="96">
          <cell r="B96" t="str">
            <v>UPL</v>
          </cell>
          <cell r="C96">
            <v>4.58</v>
          </cell>
          <cell r="D96">
            <v>4.58</v>
          </cell>
          <cell r="E96">
            <v>4.58</v>
          </cell>
          <cell r="F96">
            <v>4.58</v>
          </cell>
          <cell r="G96">
            <v>4.58</v>
          </cell>
          <cell r="H96">
            <v>0</v>
          </cell>
          <cell r="I96">
            <v>0</v>
          </cell>
          <cell r="J96">
            <v>4211</v>
          </cell>
          <cell r="K96">
            <v>18359.96</v>
          </cell>
          <cell r="L96">
            <v>34816707.450000003</v>
          </cell>
        </row>
        <row r="97">
          <cell r="B97" t="str">
            <v>VITAFOAM</v>
          </cell>
          <cell r="C97">
            <v>3.19</v>
          </cell>
          <cell r="D97">
            <v>3.19</v>
          </cell>
          <cell r="E97">
            <v>3.33</v>
          </cell>
          <cell r="F97">
            <v>3.04</v>
          </cell>
          <cell r="G97">
            <v>3.33</v>
          </cell>
          <cell r="H97">
            <v>0.14000000000000012</v>
          </cell>
          <cell r="I97">
            <v>4.3887147335423204</v>
          </cell>
          <cell r="J97">
            <v>779100</v>
          </cell>
          <cell r="K97">
            <v>2429670.16</v>
          </cell>
          <cell r="L97">
            <v>33300</v>
          </cell>
        </row>
        <row r="98">
          <cell r="B98" t="str">
            <v>WAPCO</v>
          </cell>
          <cell r="C98">
            <v>59.24</v>
          </cell>
          <cell r="D98">
            <v>59</v>
          </cell>
          <cell r="E98">
            <v>59</v>
          </cell>
          <cell r="F98">
            <v>59</v>
          </cell>
          <cell r="G98">
            <v>59</v>
          </cell>
          <cell r="H98">
            <v>-0.24000000000000199</v>
          </cell>
          <cell r="I98">
            <v>-0.4051316677920358</v>
          </cell>
          <cell r="J98">
            <v>506333</v>
          </cell>
          <cell r="K98">
            <v>29498324.719999999</v>
          </cell>
          <cell r="L98">
            <v>8949212.75</v>
          </cell>
        </row>
        <row r="99">
          <cell r="B99" t="str">
            <v>WAPIC</v>
          </cell>
          <cell r="C99">
            <v>0.5</v>
          </cell>
          <cell r="D99">
            <v>0.5</v>
          </cell>
          <cell r="E99">
            <v>0.5</v>
          </cell>
          <cell r="F99">
            <v>0.5</v>
          </cell>
          <cell r="G99">
            <v>0.5</v>
          </cell>
          <cell r="H99">
            <v>0</v>
          </cell>
          <cell r="I99">
            <v>0</v>
          </cell>
          <cell r="J99">
            <v>21214</v>
          </cell>
          <cell r="K99">
            <v>10607</v>
          </cell>
          <cell r="L99">
            <v>3139504</v>
          </cell>
        </row>
        <row r="100">
          <cell r="B100" t="str">
            <v>WEMABANK</v>
          </cell>
          <cell r="C100">
            <v>0.79</v>
          </cell>
          <cell r="D100">
            <v>0.76</v>
          </cell>
          <cell r="E100">
            <v>0.77</v>
          </cell>
          <cell r="F100">
            <v>0.76</v>
          </cell>
          <cell r="G100">
            <v>0.77</v>
          </cell>
          <cell r="H100">
            <v>-2.0000000000000018E-2</v>
          </cell>
          <cell r="I100">
            <v>-2.5316455696202556</v>
          </cell>
          <cell r="J100">
            <v>351281</v>
          </cell>
          <cell r="K100">
            <v>267736.37</v>
          </cell>
          <cell r="L100">
            <v>2995724.94</v>
          </cell>
        </row>
        <row r="101">
          <cell r="B101" t="str">
            <v>ZENITHBANK</v>
          </cell>
          <cell r="C101">
            <v>15.65</v>
          </cell>
          <cell r="D101">
            <v>15.7</v>
          </cell>
          <cell r="E101">
            <v>16.39</v>
          </cell>
          <cell r="F101">
            <v>15.7</v>
          </cell>
          <cell r="G101">
            <v>16.39</v>
          </cell>
          <cell r="H101">
            <v>0.74000000000000021</v>
          </cell>
          <cell r="I101">
            <v>4.7284345047923226</v>
          </cell>
          <cell r="J101">
            <v>28192411</v>
          </cell>
          <cell r="K101">
            <v>457178232.00999999</v>
          </cell>
          <cell r="L101">
            <v>16107.6</v>
          </cell>
        </row>
      </sheetData>
      <sheetData sheetId="11"/>
      <sheetData sheetId="12"/>
      <sheetData sheetId="13"/>
      <sheetData sheetId="14"/>
      <sheetData sheetId="15"/>
      <sheetData sheetId="16"/>
      <sheetData sheetId="17"/>
      <sheetData sheetId="18"/>
      <sheetData sheetId="19">
        <row r="1">
          <cell r="A1" t="str">
            <v>NB</v>
          </cell>
          <cell r="B1">
            <v>42370</v>
          </cell>
          <cell r="C1" t="str">
            <v>BOUGHT</v>
          </cell>
        </row>
        <row r="2">
          <cell r="A2" t="str">
            <v>Nestle</v>
          </cell>
          <cell r="B2">
            <v>42371</v>
          </cell>
          <cell r="C2" t="str">
            <v>SOLD</v>
          </cell>
        </row>
        <row r="3">
          <cell r="A3" t="str">
            <v>Guinness</v>
          </cell>
          <cell r="B3">
            <v>42372</v>
          </cell>
          <cell r="C3" t="str">
            <v>BALANCE BFWD</v>
          </cell>
        </row>
        <row r="4">
          <cell r="A4" t="str">
            <v>Skyebank</v>
          </cell>
          <cell r="B4">
            <v>42373</v>
          </cell>
          <cell r="C4" t="str">
            <v>TRANSFER_IN</v>
          </cell>
        </row>
        <row r="5">
          <cell r="A5" t="str">
            <v>STANBIC</v>
          </cell>
          <cell r="B5">
            <v>42374</v>
          </cell>
          <cell r="C5" t="str">
            <v>TRANSFER_OUT</v>
          </cell>
        </row>
        <row r="6">
          <cell r="A6" t="str">
            <v>Japauloil</v>
          </cell>
          <cell r="B6">
            <v>42375</v>
          </cell>
        </row>
        <row r="7">
          <cell r="A7" t="str">
            <v>guaranty</v>
          </cell>
          <cell r="B7">
            <v>42376</v>
          </cell>
        </row>
        <row r="8">
          <cell r="A8" t="str">
            <v>FBNH</v>
          </cell>
          <cell r="B8">
            <v>42377</v>
          </cell>
        </row>
        <row r="9">
          <cell r="A9" t="str">
            <v>Diamondbnk</v>
          </cell>
          <cell r="B9">
            <v>42378</v>
          </cell>
        </row>
        <row r="10">
          <cell r="A10" t="str">
            <v>Oando</v>
          </cell>
          <cell r="B10">
            <v>42379</v>
          </cell>
        </row>
        <row r="11">
          <cell r="A11" t="str">
            <v>ETI</v>
          </cell>
          <cell r="B11">
            <v>42380</v>
          </cell>
        </row>
        <row r="12">
          <cell r="A12" t="str">
            <v>Okomuoil</v>
          </cell>
          <cell r="B12">
            <v>42381</v>
          </cell>
        </row>
        <row r="13">
          <cell r="A13" t="str">
            <v>UBA</v>
          </cell>
          <cell r="B13">
            <v>42382</v>
          </cell>
        </row>
        <row r="14">
          <cell r="A14" t="str">
            <v>Unitybnk</v>
          </cell>
          <cell r="B14">
            <v>42383</v>
          </cell>
        </row>
        <row r="15">
          <cell r="A15" t="str">
            <v>NEM</v>
          </cell>
          <cell r="B15">
            <v>42384</v>
          </cell>
        </row>
        <row r="16">
          <cell r="A16" t="str">
            <v>CCNN</v>
          </cell>
          <cell r="B16">
            <v>42385</v>
          </cell>
        </row>
        <row r="17">
          <cell r="A17" t="str">
            <v>Dangcem</v>
          </cell>
          <cell r="B17">
            <v>42386</v>
          </cell>
        </row>
        <row r="18">
          <cell r="A18" t="str">
            <v>Transcorp</v>
          </cell>
          <cell r="B18">
            <v>42387</v>
          </cell>
        </row>
        <row r="19">
          <cell r="A19" t="str">
            <v>FCMB</v>
          </cell>
          <cell r="B19">
            <v>42388</v>
          </cell>
        </row>
        <row r="20">
          <cell r="A20" t="str">
            <v>UCAP</v>
          </cell>
          <cell r="B20">
            <v>42389</v>
          </cell>
        </row>
        <row r="21">
          <cell r="A21" t="str">
            <v>ZENITHBANK</v>
          </cell>
          <cell r="B21">
            <v>42390</v>
          </cell>
        </row>
        <row r="22">
          <cell r="A22" t="str">
            <v>UAC-PROP</v>
          </cell>
          <cell r="B22">
            <v>42391</v>
          </cell>
        </row>
        <row r="23">
          <cell r="A23" t="str">
            <v>STERLNBNK</v>
          </cell>
          <cell r="B23">
            <v>42392</v>
          </cell>
        </row>
        <row r="24">
          <cell r="A24" t="str">
            <v>ACCESS</v>
          </cell>
          <cell r="B24">
            <v>42393</v>
          </cell>
        </row>
        <row r="25">
          <cell r="A25" t="str">
            <v>SEPLAT</v>
          </cell>
          <cell r="B25">
            <v>42394</v>
          </cell>
        </row>
        <row r="26">
          <cell r="A26" t="str">
            <v>FO</v>
          </cell>
          <cell r="B26">
            <v>42395</v>
          </cell>
        </row>
        <row r="27">
          <cell r="A27" t="str">
            <v>FLOURMILL</v>
          </cell>
          <cell r="B27">
            <v>42396</v>
          </cell>
        </row>
        <row r="28">
          <cell r="A28" t="str">
            <v>TOTAL</v>
          </cell>
          <cell r="B28">
            <v>42397</v>
          </cell>
        </row>
        <row r="29">
          <cell r="A29" t="str">
            <v>WAPCO</v>
          </cell>
          <cell r="B29">
            <v>42398</v>
          </cell>
        </row>
        <row r="30">
          <cell r="A30" t="str">
            <v>NB</v>
          </cell>
          <cell r="B30">
            <v>42399</v>
          </cell>
        </row>
        <row r="31">
          <cell r="A31" t="str">
            <v>SEPLAT</v>
          </cell>
          <cell r="B31">
            <v>42400</v>
          </cell>
        </row>
        <row r="32">
          <cell r="A32" t="str">
            <v>WEMABANK</v>
          </cell>
          <cell r="B32">
            <v>42401</v>
          </cell>
        </row>
        <row r="33">
          <cell r="A33" t="str">
            <v>CAP</v>
          </cell>
          <cell r="B33">
            <v>42402</v>
          </cell>
        </row>
        <row r="34">
          <cell r="A34" t="str">
            <v>7UP</v>
          </cell>
          <cell r="B34">
            <v>42403</v>
          </cell>
        </row>
        <row r="35">
          <cell r="A35" t="str">
            <v>AFRIPRUD</v>
          </cell>
          <cell r="B35">
            <v>42404</v>
          </cell>
        </row>
        <row r="36">
          <cell r="A36" t="str">
            <v>TRANSCOHOTEL</v>
          </cell>
          <cell r="B36">
            <v>42405</v>
          </cell>
        </row>
        <row r="37">
          <cell r="A37" t="str">
            <v>PZ</v>
          </cell>
          <cell r="B37">
            <v>42406</v>
          </cell>
        </row>
        <row r="38">
          <cell r="A38" t="str">
            <v>ABCTRANS</v>
          </cell>
          <cell r="B38">
            <v>42407</v>
          </cell>
        </row>
        <row r="39">
          <cell r="A39" t="str">
            <v>-</v>
          </cell>
          <cell r="B39">
            <v>42408</v>
          </cell>
        </row>
        <row r="40">
          <cell r="A40" t="str">
            <v>FIDELITYBK</v>
          </cell>
          <cell r="B40">
            <v>42409</v>
          </cell>
        </row>
        <row r="41">
          <cell r="A41" t="str">
            <v>OANDO2</v>
          </cell>
          <cell r="B41">
            <v>42410</v>
          </cell>
        </row>
        <row r="42">
          <cell r="B42">
            <v>42411</v>
          </cell>
        </row>
        <row r="43">
          <cell r="B43">
            <v>42412</v>
          </cell>
        </row>
        <row r="44">
          <cell r="B44">
            <v>42413</v>
          </cell>
        </row>
        <row r="45">
          <cell r="B45">
            <v>42414</v>
          </cell>
        </row>
        <row r="46">
          <cell r="B46">
            <v>42415</v>
          </cell>
        </row>
        <row r="47">
          <cell r="B47">
            <v>42416</v>
          </cell>
        </row>
        <row r="48">
          <cell r="B48">
            <v>42417</v>
          </cell>
        </row>
        <row r="49">
          <cell r="B49">
            <v>42418</v>
          </cell>
        </row>
        <row r="50">
          <cell r="B50">
            <v>42419</v>
          </cell>
        </row>
        <row r="51">
          <cell r="B51">
            <v>42420</v>
          </cell>
        </row>
        <row r="52">
          <cell r="B52">
            <v>42421</v>
          </cell>
        </row>
        <row r="53">
          <cell r="B53">
            <v>42422</v>
          </cell>
        </row>
        <row r="54">
          <cell r="B54">
            <v>42423</v>
          </cell>
        </row>
        <row r="55">
          <cell r="B55">
            <v>42424</v>
          </cell>
        </row>
        <row r="56">
          <cell r="B56">
            <v>42425</v>
          </cell>
        </row>
        <row r="57">
          <cell r="B57">
            <v>42426</v>
          </cell>
        </row>
        <row r="58">
          <cell r="B58">
            <v>42427</v>
          </cell>
        </row>
        <row r="59">
          <cell r="B59">
            <v>42428</v>
          </cell>
        </row>
        <row r="60">
          <cell r="B60">
            <v>42429</v>
          </cell>
        </row>
        <row r="61">
          <cell r="B61">
            <v>42430</v>
          </cell>
        </row>
        <row r="62">
          <cell r="B62">
            <v>42431</v>
          </cell>
        </row>
        <row r="63">
          <cell r="B63">
            <v>42432</v>
          </cell>
        </row>
        <row r="64">
          <cell r="B64">
            <v>42433</v>
          </cell>
        </row>
        <row r="65">
          <cell r="B65">
            <v>42434</v>
          </cell>
        </row>
        <row r="66">
          <cell r="B66">
            <v>42435</v>
          </cell>
        </row>
        <row r="67">
          <cell r="B67">
            <v>42436</v>
          </cell>
        </row>
        <row r="68">
          <cell r="B68">
            <v>42437</v>
          </cell>
        </row>
        <row r="69">
          <cell r="B69">
            <v>42438</v>
          </cell>
        </row>
        <row r="70">
          <cell r="B70">
            <v>42439</v>
          </cell>
        </row>
        <row r="71">
          <cell r="B71">
            <v>42440</v>
          </cell>
        </row>
        <row r="72">
          <cell r="B72">
            <v>42441</v>
          </cell>
        </row>
        <row r="73">
          <cell r="B73">
            <v>42442</v>
          </cell>
        </row>
        <row r="74">
          <cell r="B74">
            <v>42443</v>
          </cell>
        </row>
        <row r="75">
          <cell r="B75">
            <v>42444</v>
          </cell>
        </row>
        <row r="76">
          <cell r="B76">
            <v>42445</v>
          </cell>
        </row>
        <row r="77">
          <cell r="B77">
            <v>42446</v>
          </cell>
        </row>
        <row r="78">
          <cell r="B78">
            <v>42447</v>
          </cell>
        </row>
        <row r="79">
          <cell r="B79">
            <v>42448</v>
          </cell>
        </row>
        <row r="80">
          <cell r="B80">
            <v>42449</v>
          </cell>
        </row>
        <row r="81">
          <cell r="B81">
            <v>42450</v>
          </cell>
        </row>
        <row r="82">
          <cell r="B82">
            <v>42451</v>
          </cell>
        </row>
        <row r="83">
          <cell r="B83">
            <v>42452</v>
          </cell>
        </row>
        <row r="84">
          <cell r="B84">
            <v>42453</v>
          </cell>
        </row>
        <row r="85">
          <cell r="B85">
            <v>42454</v>
          </cell>
        </row>
        <row r="86">
          <cell r="B86">
            <v>42455</v>
          </cell>
        </row>
        <row r="87">
          <cell r="B87">
            <v>42456</v>
          </cell>
        </row>
        <row r="88">
          <cell r="B88">
            <v>42457</v>
          </cell>
        </row>
        <row r="89">
          <cell r="B89">
            <v>42458</v>
          </cell>
        </row>
        <row r="90">
          <cell r="B90">
            <v>42459</v>
          </cell>
        </row>
        <row r="91">
          <cell r="B91">
            <v>42460</v>
          </cell>
        </row>
        <row r="92">
          <cell r="B92">
            <v>42461</v>
          </cell>
        </row>
        <row r="93">
          <cell r="B93">
            <v>42462</v>
          </cell>
        </row>
        <row r="94">
          <cell r="B94">
            <v>42463</v>
          </cell>
        </row>
        <row r="95">
          <cell r="B95">
            <v>42464</v>
          </cell>
        </row>
        <row r="96">
          <cell r="B96">
            <v>42465</v>
          </cell>
        </row>
        <row r="97">
          <cell r="B97">
            <v>42466</v>
          </cell>
        </row>
        <row r="98">
          <cell r="B98">
            <v>42467</v>
          </cell>
        </row>
        <row r="99">
          <cell r="B99">
            <v>42468</v>
          </cell>
        </row>
        <row r="100">
          <cell r="B100">
            <v>42469</v>
          </cell>
        </row>
        <row r="101">
          <cell r="B101">
            <v>42470</v>
          </cell>
        </row>
        <row r="102">
          <cell r="B102">
            <v>42471</v>
          </cell>
        </row>
        <row r="103">
          <cell r="B103">
            <v>42472</v>
          </cell>
        </row>
        <row r="104">
          <cell r="B104">
            <v>42473</v>
          </cell>
        </row>
        <row r="105">
          <cell r="B105">
            <v>42474</v>
          </cell>
        </row>
        <row r="106">
          <cell r="B106">
            <v>42475</v>
          </cell>
        </row>
        <row r="107">
          <cell r="B107">
            <v>42476</v>
          </cell>
        </row>
        <row r="108">
          <cell r="B108">
            <v>42477</v>
          </cell>
        </row>
        <row r="109">
          <cell r="B109">
            <v>42478</v>
          </cell>
        </row>
        <row r="110">
          <cell r="B110">
            <v>42479</v>
          </cell>
        </row>
        <row r="111">
          <cell r="B111">
            <v>42480</v>
          </cell>
        </row>
        <row r="112">
          <cell r="B112">
            <v>42481</v>
          </cell>
        </row>
        <row r="113">
          <cell r="B113">
            <v>42482</v>
          </cell>
        </row>
        <row r="114">
          <cell r="B114">
            <v>42483</v>
          </cell>
        </row>
        <row r="115">
          <cell r="B115">
            <v>42484</v>
          </cell>
        </row>
        <row r="116">
          <cell r="B116">
            <v>42485</v>
          </cell>
        </row>
        <row r="117">
          <cell r="B117">
            <v>42486</v>
          </cell>
        </row>
        <row r="118">
          <cell r="B118">
            <v>42487</v>
          </cell>
        </row>
        <row r="119">
          <cell r="B119">
            <v>42488</v>
          </cell>
        </row>
        <row r="120">
          <cell r="B120">
            <v>42489</v>
          </cell>
        </row>
        <row r="121">
          <cell r="B121">
            <v>42490</v>
          </cell>
        </row>
        <row r="122">
          <cell r="B122">
            <v>42491</v>
          </cell>
        </row>
        <row r="123">
          <cell r="B123">
            <v>42492</v>
          </cell>
        </row>
        <row r="124">
          <cell r="B124">
            <v>42493</v>
          </cell>
        </row>
        <row r="125">
          <cell r="B125">
            <v>42494</v>
          </cell>
        </row>
        <row r="126">
          <cell r="B126">
            <v>42495</v>
          </cell>
        </row>
        <row r="127">
          <cell r="B127">
            <v>42496</v>
          </cell>
        </row>
        <row r="128">
          <cell r="B128">
            <v>42497</v>
          </cell>
        </row>
        <row r="129">
          <cell r="B129">
            <v>42498</v>
          </cell>
        </row>
        <row r="130">
          <cell r="B130">
            <v>42499</v>
          </cell>
        </row>
        <row r="131">
          <cell r="B131">
            <v>42500</v>
          </cell>
        </row>
        <row r="132">
          <cell r="B132">
            <v>42501</v>
          </cell>
        </row>
        <row r="133">
          <cell r="B133">
            <v>42502</v>
          </cell>
        </row>
        <row r="134">
          <cell r="B134">
            <v>42503</v>
          </cell>
        </row>
        <row r="135">
          <cell r="B135">
            <v>42504</v>
          </cell>
        </row>
        <row r="136">
          <cell r="B136">
            <v>42505</v>
          </cell>
        </row>
        <row r="137">
          <cell r="B137">
            <v>42506</v>
          </cell>
        </row>
        <row r="138">
          <cell r="B138">
            <v>42507</v>
          </cell>
        </row>
        <row r="139">
          <cell r="B139">
            <v>42508</v>
          </cell>
        </row>
        <row r="140">
          <cell r="B140">
            <v>42509</v>
          </cell>
        </row>
        <row r="141">
          <cell r="B141">
            <v>42510</v>
          </cell>
        </row>
        <row r="142">
          <cell r="B142">
            <v>42511</v>
          </cell>
        </row>
        <row r="143">
          <cell r="B143">
            <v>42512</v>
          </cell>
        </row>
        <row r="144">
          <cell r="B144">
            <v>42513</v>
          </cell>
        </row>
        <row r="145">
          <cell r="B145">
            <v>42514</v>
          </cell>
        </row>
        <row r="146">
          <cell r="B146">
            <v>42515</v>
          </cell>
        </row>
        <row r="147">
          <cell r="B147">
            <v>42516</v>
          </cell>
        </row>
        <row r="148">
          <cell r="B148">
            <v>42517</v>
          </cell>
        </row>
        <row r="149">
          <cell r="B149">
            <v>42518</v>
          </cell>
        </row>
        <row r="150">
          <cell r="B150">
            <v>42519</v>
          </cell>
        </row>
        <row r="151">
          <cell r="B151">
            <v>42520</v>
          </cell>
        </row>
        <row r="152">
          <cell r="B152">
            <v>42521</v>
          </cell>
        </row>
        <row r="153">
          <cell r="B153">
            <v>42522</v>
          </cell>
        </row>
        <row r="154">
          <cell r="B154">
            <v>42523</v>
          </cell>
        </row>
        <row r="155">
          <cell r="B155">
            <v>42524</v>
          </cell>
        </row>
        <row r="156">
          <cell r="B156">
            <v>42525</v>
          </cell>
        </row>
        <row r="157">
          <cell r="B157">
            <v>42526</v>
          </cell>
        </row>
        <row r="158">
          <cell r="B158">
            <v>42527</v>
          </cell>
        </row>
        <row r="159">
          <cell r="B159">
            <v>42528</v>
          </cell>
        </row>
        <row r="160">
          <cell r="B160">
            <v>42529</v>
          </cell>
        </row>
        <row r="161">
          <cell r="B161">
            <v>42530</v>
          </cell>
        </row>
        <row r="162">
          <cell r="B162">
            <v>42531</v>
          </cell>
        </row>
        <row r="163">
          <cell r="B163">
            <v>42532</v>
          </cell>
        </row>
        <row r="164">
          <cell r="B164">
            <v>42533</v>
          </cell>
        </row>
        <row r="165">
          <cell r="B165">
            <v>42534</v>
          </cell>
        </row>
        <row r="166">
          <cell r="B166">
            <v>42535</v>
          </cell>
        </row>
        <row r="167">
          <cell r="B167">
            <v>42536</v>
          </cell>
        </row>
        <row r="168">
          <cell r="B168">
            <v>42537</v>
          </cell>
        </row>
        <row r="169">
          <cell r="B169">
            <v>42538</v>
          </cell>
        </row>
        <row r="170">
          <cell r="B170">
            <v>42539</v>
          </cell>
        </row>
        <row r="171">
          <cell r="B171">
            <v>42540</v>
          </cell>
        </row>
        <row r="172">
          <cell r="B172">
            <v>42541</v>
          </cell>
        </row>
        <row r="173">
          <cell r="B173">
            <v>42542</v>
          </cell>
        </row>
        <row r="174">
          <cell r="B174">
            <v>42543</v>
          </cell>
        </row>
        <row r="175">
          <cell r="B175">
            <v>42544</v>
          </cell>
        </row>
        <row r="176">
          <cell r="B176">
            <v>42545</v>
          </cell>
        </row>
        <row r="177">
          <cell r="B177">
            <v>42546</v>
          </cell>
        </row>
        <row r="178">
          <cell r="B178">
            <v>42547</v>
          </cell>
        </row>
        <row r="179">
          <cell r="B179">
            <v>42548</v>
          </cell>
        </row>
        <row r="180">
          <cell r="B180">
            <v>42549</v>
          </cell>
        </row>
        <row r="181">
          <cell r="B181">
            <v>42550</v>
          </cell>
        </row>
        <row r="182">
          <cell r="B182">
            <v>42551</v>
          </cell>
        </row>
        <row r="183">
          <cell r="B183">
            <v>42552</v>
          </cell>
        </row>
        <row r="184">
          <cell r="B184">
            <v>42553</v>
          </cell>
        </row>
        <row r="185">
          <cell r="B185">
            <v>42554</v>
          </cell>
        </row>
        <row r="186">
          <cell r="B186">
            <v>42555</v>
          </cell>
        </row>
        <row r="187">
          <cell r="B187">
            <v>42556</v>
          </cell>
        </row>
        <row r="188">
          <cell r="B188">
            <v>42557</v>
          </cell>
        </row>
        <row r="189">
          <cell r="B189">
            <v>42558</v>
          </cell>
        </row>
        <row r="190">
          <cell r="B190">
            <v>42559</v>
          </cell>
        </row>
        <row r="191">
          <cell r="B191">
            <v>42560</v>
          </cell>
        </row>
        <row r="192">
          <cell r="B192">
            <v>42561</v>
          </cell>
        </row>
        <row r="193">
          <cell r="B193">
            <v>42562</v>
          </cell>
        </row>
        <row r="194">
          <cell r="B194">
            <v>42563</v>
          </cell>
        </row>
        <row r="195">
          <cell r="B195">
            <v>42564</v>
          </cell>
        </row>
        <row r="196">
          <cell r="B196">
            <v>42565</v>
          </cell>
        </row>
        <row r="197">
          <cell r="B197">
            <v>42566</v>
          </cell>
        </row>
        <row r="198">
          <cell r="B198">
            <v>42567</v>
          </cell>
        </row>
        <row r="199">
          <cell r="B199">
            <v>42568</v>
          </cell>
        </row>
        <row r="200">
          <cell r="B200">
            <v>42569</v>
          </cell>
        </row>
        <row r="201">
          <cell r="B201">
            <v>42570</v>
          </cell>
        </row>
        <row r="202">
          <cell r="B202">
            <v>42571</v>
          </cell>
        </row>
        <row r="203">
          <cell r="B203">
            <v>42572</v>
          </cell>
        </row>
        <row r="204">
          <cell r="B204">
            <v>42573</v>
          </cell>
        </row>
        <row r="205">
          <cell r="B205">
            <v>42574</v>
          </cell>
        </row>
        <row r="206">
          <cell r="B206">
            <v>42575</v>
          </cell>
        </row>
        <row r="207">
          <cell r="B207">
            <v>42576</v>
          </cell>
        </row>
        <row r="208">
          <cell r="B208">
            <v>42577</v>
          </cell>
        </row>
        <row r="209">
          <cell r="B209">
            <v>42578</v>
          </cell>
        </row>
        <row r="210">
          <cell r="B210">
            <v>42579</v>
          </cell>
        </row>
        <row r="211">
          <cell r="B211">
            <v>42580</v>
          </cell>
        </row>
        <row r="212">
          <cell r="B212">
            <v>42581</v>
          </cell>
        </row>
        <row r="213">
          <cell r="B213">
            <v>42582</v>
          </cell>
        </row>
        <row r="214">
          <cell r="B214">
            <v>42583</v>
          </cell>
        </row>
        <row r="215">
          <cell r="B215">
            <v>42584</v>
          </cell>
        </row>
        <row r="216">
          <cell r="B216">
            <v>42585</v>
          </cell>
        </row>
        <row r="217">
          <cell r="B217">
            <v>42586</v>
          </cell>
        </row>
        <row r="218">
          <cell r="B218">
            <v>42587</v>
          </cell>
        </row>
        <row r="219">
          <cell r="B219">
            <v>42588</v>
          </cell>
        </row>
        <row r="220">
          <cell r="B220">
            <v>42589</v>
          </cell>
        </row>
        <row r="221">
          <cell r="B221">
            <v>42590</v>
          </cell>
        </row>
        <row r="222">
          <cell r="B222">
            <v>42591</v>
          </cell>
        </row>
        <row r="223">
          <cell r="B223">
            <v>42592</v>
          </cell>
        </row>
        <row r="224">
          <cell r="B224">
            <v>42593</v>
          </cell>
        </row>
        <row r="225">
          <cell r="B225">
            <v>42594</v>
          </cell>
        </row>
        <row r="226">
          <cell r="B226">
            <v>42595</v>
          </cell>
        </row>
        <row r="227">
          <cell r="B227">
            <v>42596</v>
          </cell>
        </row>
        <row r="228">
          <cell r="B228">
            <v>42597</v>
          </cell>
        </row>
        <row r="229">
          <cell r="B229">
            <v>42598</v>
          </cell>
        </row>
        <row r="230">
          <cell r="B230">
            <v>42599</v>
          </cell>
        </row>
        <row r="231">
          <cell r="B231">
            <v>42600</v>
          </cell>
        </row>
        <row r="232">
          <cell r="B232">
            <v>42601</v>
          </cell>
        </row>
        <row r="233">
          <cell r="B233">
            <v>42602</v>
          </cell>
        </row>
        <row r="234">
          <cell r="B234">
            <v>42603</v>
          </cell>
        </row>
        <row r="235">
          <cell r="B235">
            <v>42604</v>
          </cell>
        </row>
        <row r="236">
          <cell r="B236">
            <v>42605</v>
          </cell>
        </row>
        <row r="237">
          <cell r="B237">
            <v>42606</v>
          </cell>
        </row>
        <row r="238">
          <cell r="B238">
            <v>42607</v>
          </cell>
        </row>
        <row r="239">
          <cell r="B239">
            <v>42608</v>
          </cell>
        </row>
        <row r="240">
          <cell r="B240">
            <v>42609</v>
          </cell>
        </row>
        <row r="241">
          <cell r="B241">
            <v>42610</v>
          </cell>
        </row>
        <row r="242">
          <cell r="B242">
            <v>42611</v>
          </cell>
        </row>
        <row r="243">
          <cell r="B243">
            <v>42612</v>
          </cell>
        </row>
        <row r="244">
          <cell r="B244">
            <v>42613</v>
          </cell>
        </row>
        <row r="245">
          <cell r="B245">
            <v>42614</v>
          </cell>
        </row>
        <row r="246">
          <cell r="B246">
            <v>42615</v>
          </cell>
        </row>
        <row r="247">
          <cell r="B247">
            <v>42616</v>
          </cell>
        </row>
        <row r="248">
          <cell r="B248">
            <v>42617</v>
          </cell>
        </row>
        <row r="249">
          <cell r="B249">
            <v>42618</v>
          </cell>
        </row>
        <row r="250">
          <cell r="B250">
            <v>42619</v>
          </cell>
        </row>
        <row r="251">
          <cell r="B251">
            <v>42620</v>
          </cell>
        </row>
        <row r="252">
          <cell r="B252">
            <v>42621</v>
          </cell>
        </row>
        <row r="253">
          <cell r="B253">
            <v>42622</v>
          </cell>
        </row>
        <row r="254">
          <cell r="B254">
            <v>42623</v>
          </cell>
        </row>
        <row r="255">
          <cell r="B255">
            <v>42624</v>
          </cell>
        </row>
        <row r="256">
          <cell r="B256">
            <v>42625</v>
          </cell>
        </row>
        <row r="257">
          <cell r="B257">
            <v>42626</v>
          </cell>
        </row>
        <row r="258">
          <cell r="B258">
            <v>42627</v>
          </cell>
        </row>
        <row r="259">
          <cell r="B259">
            <v>42628</v>
          </cell>
        </row>
        <row r="260">
          <cell r="B260">
            <v>42629</v>
          </cell>
        </row>
        <row r="261">
          <cell r="B261">
            <v>42630</v>
          </cell>
        </row>
        <row r="262">
          <cell r="B262">
            <v>42631</v>
          </cell>
        </row>
        <row r="263">
          <cell r="B263">
            <v>42632</v>
          </cell>
        </row>
        <row r="264">
          <cell r="B264">
            <v>42633</v>
          </cell>
        </row>
        <row r="265">
          <cell r="B265">
            <v>42634</v>
          </cell>
        </row>
        <row r="266">
          <cell r="B266">
            <v>42635</v>
          </cell>
        </row>
        <row r="267">
          <cell r="B267">
            <v>42636</v>
          </cell>
        </row>
        <row r="268">
          <cell r="B268">
            <v>42637</v>
          </cell>
        </row>
        <row r="269">
          <cell r="B269">
            <v>42638</v>
          </cell>
        </row>
        <row r="270">
          <cell r="B270">
            <v>42639</v>
          </cell>
        </row>
        <row r="271">
          <cell r="B271">
            <v>42640</v>
          </cell>
        </row>
        <row r="272">
          <cell r="B272">
            <v>42641</v>
          </cell>
        </row>
        <row r="273">
          <cell r="B273">
            <v>42642</v>
          </cell>
        </row>
        <row r="274">
          <cell r="B274">
            <v>42643</v>
          </cell>
        </row>
        <row r="275">
          <cell r="B275">
            <v>42644</v>
          </cell>
        </row>
        <row r="276">
          <cell r="B276">
            <v>42645</v>
          </cell>
        </row>
        <row r="277">
          <cell r="B277">
            <v>42646</v>
          </cell>
        </row>
        <row r="278">
          <cell r="B278">
            <v>42647</v>
          </cell>
        </row>
        <row r="279">
          <cell r="B279">
            <v>42648</v>
          </cell>
        </row>
        <row r="280">
          <cell r="B280">
            <v>42649</v>
          </cell>
        </row>
        <row r="281">
          <cell r="B281">
            <v>42650</v>
          </cell>
        </row>
        <row r="282">
          <cell r="B282">
            <v>42651</v>
          </cell>
        </row>
        <row r="283">
          <cell r="B283">
            <v>42652</v>
          </cell>
        </row>
        <row r="284">
          <cell r="B284">
            <v>42653</v>
          </cell>
        </row>
        <row r="285">
          <cell r="B285">
            <v>42654</v>
          </cell>
        </row>
        <row r="286">
          <cell r="B286">
            <v>42655</v>
          </cell>
        </row>
        <row r="287">
          <cell r="B287">
            <v>42656</v>
          </cell>
        </row>
        <row r="288">
          <cell r="B288">
            <v>42657</v>
          </cell>
        </row>
        <row r="289">
          <cell r="B289">
            <v>42658</v>
          </cell>
        </row>
        <row r="290">
          <cell r="B290">
            <v>42659</v>
          </cell>
        </row>
        <row r="291">
          <cell r="B291">
            <v>42660</v>
          </cell>
        </row>
        <row r="292">
          <cell r="B292">
            <v>42661</v>
          </cell>
        </row>
        <row r="293">
          <cell r="B293">
            <v>42662</v>
          </cell>
        </row>
        <row r="294">
          <cell r="B294">
            <v>42663</v>
          </cell>
        </row>
        <row r="295">
          <cell r="B295">
            <v>42664</v>
          </cell>
        </row>
        <row r="296">
          <cell r="B296">
            <v>42665</v>
          </cell>
        </row>
        <row r="297">
          <cell r="B297">
            <v>42666</v>
          </cell>
        </row>
        <row r="298">
          <cell r="B298">
            <v>42667</v>
          </cell>
        </row>
        <row r="299">
          <cell r="B299">
            <v>42668</v>
          </cell>
        </row>
        <row r="300">
          <cell r="B300">
            <v>42669</v>
          </cell>
        </row>
        <row r="301">
          <cell r="B301">
            <v>42670</v>
          </cell>
        </row>
        <row r="302">
          <cell r="B302">
            <v>42671</v>
          </cell>
        </row>
        <row r="303">
          <cell r="B303">
            <v>42672</v>
          </cell>
        </row>
        <row r="304">
          <cell r="B304">
            <v>42673</v>
          </cell>
        </row>
        <row r="305">
          <cell r="B305">
            <v>42674</v>
          </cell>
        </row>
        <row r="306">
          <cell r="B306">
            <v>42675</v>
          </cell>
        </row>
        <row r="307">
          <cell r="B307">
            <v>42676</v>
          </cell>
        </row>
        <row r="308">
          <cell r="B308">
            <v>42677</v>
          </cell>
        </row>
        <row r="309">
          <cell r="B309">
            <v>42678</v>
          </cell>
        </row>
        <row r="310">
          <cell r="B310">
            <v>42679</v>
          </cell>
        </row>
        <row r="311">
          <cell r="B311">
            <v>42680</v>
          </cell>
        </row>
        <row r="312">
          <cell r="B312">
            <v>42681</v>
          </cell>
        </row>
        <row r="313">
          <cell r="B313">
            <v>42682</v>
          </cell>
        </row>
        <row r="314">
          <cell r="B314">
            <v>42683</v>
          </cell>
        </row>
        <row r="315">
          <cell r="B315">
            <v>42684</v>
          </cell>
        </row>
        <row r="316">
          <cell r="B316">
            <v>42685</v>
          </cell>
        </row>
        <row r="317">
          <cell r="B317">
            <v>42686</v>
          </cell>
        </row>
        <row r="318">
          <cell r="B318">
            <v>42687</v>
          </cell>
        </row>
        <row r="319">
          <cell r="B319">
            <v>42688</v>
          </cell>
        </row>
        <row r="320">
          <cell r="B320">
            <v>42689</v>
          </cell>
        </row>
        <row r="321">
          <cell r="B321">
            <v>42690</v>
          </cell>
        </row>
        <row r="322">
          <cell r="B322">
            <v>42691</v>
          </cell>
        </row>
        <row r="323">
          <cell r="B323">
            <v>42692</v>
          </cell>
        </row>
        <row r="324">
          <cell r="B324">
            <v>42693</v>
          </cell>
        </row>
        <row r="325">
          <cell r="B325">
            <v>42694</v>
          </cell>
        </row>
        <row r="326">
          <cell r="B326">
            <v>42695</v>
          </cell>
        </row>
        <row r="327">
          <cell r="B327">
            <v>42696</v>
          </cell>
        </row>
        <row r="328">
          <cell r="B328">
            <v>42697</v>
          </cell>
        </row>
        <row r="329">
          <cell r="B329">
            <v>42698</v>
          </cell>
        </row>
        <row r="330">
          <cell r="B330">
            <v>42699</v>
          </cell>
        </row>
        <row r="331">
          <cell r="B331">
            <v>42700</v>
          </cell>
        </row>
        <row r="332">
          <cell r="B332">
            <v>42701</v>
          </cell>
        </row>
        <row r="333">
          <cell r="B333">
            <v>42702</v>
          </cell>
        </row>
        <row r="334">
          <cell r="B334">
            <v>42703</v>
          </cell>
        </row>
        <row r="335">
          <cell r="B335">
            <v>42704</v>
          </cell>
        </row>
        <row r="336">
          <cell r="B336">
            <v>42705</v>
          </cell>
        </row>
        <row r="337">
          <cell r="B337">
            <v>42706</v>
          </cell>
        </row>
        <row r="338">
          <cell r="B338">
            <v>42707</v>
          </cell>
        </row>
        <row r="339">
          <cell r="B339">
            <v>42708</v>
          </cell>
        </row>
        <row r="340">
          <cell r="B340">
            <v>42709</v>
          </cell>
        </row>
        <row r="341">
          <cell r="B341">
            <v>42710</v>
          </cell>
        </row>
        <row r="342">
          <cell r="B342">
            <v>42711</v>
          </cell>
        </row>
        <row r="343">
          <cell r="B343">
            <v>42712</v>
          </cell>
        </row>
        <row r="344">
          <cell r="B344">
            <v>42713</v>
          </cell>
        </row>
        <row r="345">
          <cell r="B345">
            <v>42714</v>
          </cell>
        </row>
        <row r="346">
          <cell r="B346">
            <v>42715</v>
          </cell>
        </row>
        <row r="347">
          <cell r="B347">
            <v>42716</v>
          </cell>
        </row>
        <row r="348">
          <cell r="B348">
            <v>42717</v>
          </cell>
        </row>
        <row r="349">
          <cell r="B349">
            <v>42718</v>
          </cell>
        </row>
        <row r="350">
          <cell r="B350">
            <v>42719</v>
          </cell>
        </row>
        <row r="351">
          <cell r="B351">
            <v>42720</v>
          </cell>
        </row>
        <row r="352">
          <cell r="B352">
            <v>42721</v>
          </cell>
        </row>
        <row r="353">
          <cell r="B353">
            <v>42722</v>
          </cell>
        </row>
        <row r="354">
          <cell r="B354">
            <v>42723</v>
          </cell>
        </row>
        <row r="355">
          <cell r="B355">
            <v>42724</v>
          </cell>
        </row>
        <row r="356">
          <cell r="B356">
            <v>42725</v>
          </cell>
        </row>
        <row r="357">
          <cell r="B357">
            <v>42726</v>
          </cell>
        </row>
        <row r="358">
          <cell r="B358">
            <v>42727</v>
          </cell>
        </row>
        <row r="359">
          <cell r="B359">
            <v>42728</v>
          </cell>
        </row>
        <row r="360">
          <cell r="B360">
            <v>42729</v>
          </cell>
        </row>
        <row r="361">
          <cell r="B361">
            <v>42730</v>
          </cell>
        </row>
        <row r="362">
          <cell r="B362">
            <v>42731</v>
          </cell>
        </row>
        <row r="363">
          <cell r="B363">
            <v>42732</v>
          </cell>
        </row>
        <row r="364">
          <cell r="B364">
            <v>42733</v>
          </cell>
        </row>
        <row r="365">
          <cell r="B365">
            <v>42734</v>
          </cell>
        </row>
        <row r="366">
          <cell r="B366">
            <v>42735</v>
          </cell>
        </row>
        <row r="367">
          <cell r="B367">
            <v>42736</v>
          </cell>
        </row>
        <row r="368">
          <cell r="B368">
            <v>42737</v>
          </cell>
        </row>
        <row r="369">
          <cell r="B369">
            <v>42738</v>
          </cell>
        </row>
        <row r="370">
          <cell r="B370">
            <v>42739</v>
          </cell>
        </row>
        <row r="371">
          <cell r="B371">
            <v>42740</v>
          </cell>
        </row>
        <row r="372">
          <cell r="B372">
            <v>42741</v>
          </cell>
        </row>
        <row r="373">
          <cell r="B373">
            <v>42742</v>
          </cell>
        </row>
        <row r="374">
          <cell r="B374">
            <v>42743</v>
          </cell>
        </row>
        <row r="375">
          <cell r="B375">
            <v>42744</v>
          </cell>
        </row>
        <row r="376">
          <cell r="B376">
            <v>42745</v>
          </cell>
        </row>
        <row r="377">
          <cell r="B377">
            <v>42746</v>
          </cell>
        </row>
        <row r="378">
          <cell r="B378">
            <v>42747</v>
          </cell>
        </row>
        <row r="379">
          <cell r="B379">
            <v>42748</v>
          </cell>
        </row>
        <row r="380">
          <cell r="B380">
            <v>42749</v>
          </cell>
        </row>
        <row r="381">
          <cell r="B381">
            <v>42750</v>
          </cell>
        </row>
        <row r="382">
          <cell r="B382">
            <v>42751</v>
          </cell>
        </row>
        <row r="383">
          <cell r="B383">
            <v>42752</v>
          </cell>
        </row>
        <row r="384">
          <cell r="B384">
            <v>42753</v>
          </cell>
        </row>
        <row r="385">
          <cell r="B385">
            <v>42754</v>
          </cell>
        </row>
        <row r="386">
          <cell r="B386">
            <v>42755</v>
          </cell>
        </row>
        <row r="387">
          <cell r="B387">
            <v>42756</v>
          </cell>
        </row>
        <row r="388">
          <cell r="B388">
            <v>42757</v>
          </cell>
        </row>
        <row r="389">
          <cell r="B389">
            <v>42758</v>
          </cell>
        </row>
        <row r="390">
          <cell r="B390">
            <v>42759</v>
          </cell>
        </row>
        <row r="391">
          <cell r="B391">
            <v>42760</v>
          </cell>
        </row>
        <row r="392">
          <cell r="B392">
            <v>42761</v>
          </cell>
        </row>
        <row r="393">
          <cell r="B393">
            <v>42762</v>
          </cell>
        </row>
        <row r="394">
          <cell r="B394">
            <v>42763</v>
          </cell>
        </row>
        <row r="395">
          <cell r="B395">
            <v>42764</v>
          </cell>
        </row>
        <row r="396">
          <cell r="B396">
            <v>42765</v>
          </cell>
        </row>
        <row r="397">
          <cell r="B397">
            <v>42766</v>
          </cell>
        </row>
        <row r="398">
          <cell r="B398">
            <v>42767</v>
          </cell>
        </row>
        <row r="399">
          <cell r="B399">
            <v>42768</v>
          </cell>
        </row>
        <row r="400">
          <cell r="B400">
            <v>42769</v>
          </cell>
        </row>
        <row r="401">
          <cell r="B401">
            <v>42770</v>
          </cell>
        </row>
        <row r="402">
          <cell r="B402">
            <v>42771</v>
          </cell>
        </row>
        <row r="403">
          <cell r="B403">
            <v>42772</v>
          </cell>
        </row>
        <row r="404">
          <cell r="B404">
            <v>42773</v>
          </cell>
        </row>
        <row r="405">
          <cell r="B405">
            <v>42774</v>
          </cell>
        </row>
        <row r="406">
          <cell r="B406">
            <v>42775</v>
          </cell>
        </row>
        <row r="407">
          <cell r="B407">
            <v>42776</v>
          </cell>
        </row>
        <row r="408">
          <cell r="B408">
            <v>42777</v>
          </cell>
        </row>
        <row r="409">
          <cell r="B409">
            <v>42778</v>
          </cell>
        </row>
        <row r="410">
          <cell r="B410">
            <v>42779</v>
          </cell>
        </row>
        <row r="411">
          <cell r="B411">
            <v>42780</v>
          </cell>
        </row>
        <row r="412">
          <cell r="B412">
            <v>42781</v>
          </cell>
        </row>
        <row r="413">
          <cell r="B413">
            <v>42782</v>
          </cell>
        </row>
        <row r="414">
          <cell r="B414">
            <v>42783</v>
          </cell>
        </row>
        <row r="415">
          <cell r="B415">
            <v>42784</v>
          </cell>
        </row>
        <row r="416">
          <cell r="B416">
            <v>42785</v>
          </cell>
        </row>
        <row r="417">
          <cell r="B417">
            <v>42786</v>
          </cell>
        </row>
        <row r="418">
          <cell r="B418">
            <v>42787</v>
          </cell>
        </row>
        <row r="419">
          <cell r="B419">
            <v>42788</v>
          </cell>
        </row>
        <row r="420">
          <cell r="B420">
            <v>42789</v>
          </cell>
        </row>
        <row r="421">
          <cell r="B421">
            <v>42790</v>
          </cell>
        </row>
        <row r="422">
          <cell r="B422">
            <v>42791</v>
          </cell>
        </row>
        <row r="423">
          <cell r="B423">
            <v>42792</v>
          </cell>
        </row>
        <row r="424">
          <cell r="B424">
            <v>42793</v>
          </cell>
        </row>
        <row r="425">
          <cell r="B425">
            <v>42794</v>
          </cell>
        </row>
        <row r="426">
          <cell r="B426">
            <v>42795</v>
          </cell>
        </row>
        <row r="427">
          <cell r="B427">
            <v>42796</v>
          </cell>
        </row>
        <row r="428">
          <cell r="B428">
            <v>42797</v>
          </cell>
        </row>
        <row r="429">
          <cell r="B429">
            <v>42798</v>
          </cell>
        </row>
        <row r="430">
          <cell r="B430">
            <v>42799</v>
          </cell>
        </row>
        <row r="431">
          <cell r="B431">
            <v>42800</v>
          </cell>
        </row>
        <row r="432">
          <cell r="B432">
            <v>42801</v>
          </cell>
        </row>
        <row r="433">
          <cell r="B433">
            <v>42802</v>
          </cell>
        </row>
        <row r="434">
          <cell r="B434">
            <v>42803</v>
          </cell>
        </row>
        <row r="435">
          <cell r="B435">
            <v>42804</v>
          </cell>
        </row>
        <row r="436">
          <cell r="B436">
            <v>42805</v>
          </cell>
        </row>
        <row r="437">
          <cell r="B437">
            <v>42806</v>
          </cell>
        </row>
        <row r="438">
          <cell r="B438">
            <v>42807</v>
          </cell>
        </row>
        <row r="439">
          <cell r="B439">
            <v>42808</v>
          </cell>
        </row>
        <row r="440">
          <cell r="B440">
            <v>42809</v>
          </cell>
        </row>
        <row r="441">
          <cell r="B441">
            <v>42810</v>
          </cell>
        </row>
        <row r="442">
          <cell r="B442">
            <v>42811</v>
          </cell>
        </row>
        <row r="443">
          <cell r="B443">
            <v>42812</v>
          </cell>
        </row>
        <row r="444">
          <cell r="B444">
            <v>42813</v>
          </cell>
        </row>
        <row r="445">
          <cell r="B445">
            <v>42814</v>
          </cell>
        </row>
        <row r="446">
          <cell r="B446">
            <v>42815</v>
          </cell>
        </row>
        <row r="447">
          <cell r="B447">
            <v>42816</v>
          </cell>
        </row>
        <row r="448">
          <cell r="B448">
            <v>42817</v>
          </cell>
        </row>
        <row r="449">
          <cell r="B449">
            <v>42818</v>
          </cell>
        </row>
        <row r="450">
          <cell r="B450">
            <v>42819</v>
          </cell>
        </row>
        <row r="451">
          <cell r="B451">
            <v>42820</v>
          </cell>
        </row>
        <row r="452">
          <cell r="B452">
            <v>42821</v>
          </cell>
        </row>
        <row r="453">
          <cell r="B453">
            <v>42822</v>
          </cell>
        </row>
        <row r="454">
          <cell r="B454">
            <v>42823</v>
          </cell>
        </row>
        <row r="455">
          <cell r="B455">
            <v>42824</v>
          </cell>
        </row>
        <row r="456">
          <cell r="B456">
            <v>42825</v>
          </cell>
        </row>
        <row r="457">
          <cell r="B457">
            <v>42826</v>
          </cell>
        </row>
        <row r="458">
          <cell r="B458">
            <v>42827</v>
          </cell>
        </row>
        <row r="459">
          <cell r="B459">
            <v>42828</v>
          </cell>
        </row>
        <row r="460">
          <cell r="B460">
            <v>42829</v>
          </cell>
        </row>
        <row r="461">
          <cell r="B461">
            <v>42830</v>
          </cell>
        </row>
        <row r="462">
          <cell r="B462">
            <v>42831</v>
          </cell>
        </row>
        <row r="463">
          <cell r="B463">
            <v>42832</v>
          </cell>
        </row>
        <row r="464">
          <cell r="B464">
            <v>42833</v>
          </cell>
        </row>
        <row r="465">
          <cell r="B465">
            <v>42834</v>
          </cell>
        </row>
        <row r="466">
          <cell r="B466">
            <v>42835</v>
          </cell>
        </row>
        <row r="467">
          <cell r="B467">
            <v>42836</v>
          </cell>
        </row>
        <row r="468">
          <cell r="B468">
            <v>42837</v>
          </cell>
        </row>
        <row r="469">
          <cell r="B469">
            <v>42838</v>
          </cell>
        </row>
        <row r="470">
          <cell r="B470">
            <v>42839</v>
          </cell>
        </row>
        <row r="471">
          <cell r="B471">
            <v>42840</v>
          </cell>
        </row>
        <row r="472">
          <cell r="B472">
            <v>42841</v>
          </cell>
        </row>
        <row r="473">
          <cell r="B473">
            <v>42842</v>
          </cell>
        </row>
        <row r="474">
          <cell r="B474">
            <v>42843</v>
          </cell>
        </row>
        <row r="475">
          <cell r="B475">
            <v>42844</v>
          </cell>
        </row>
        <row r="476">
          <cell r="B476">
            <v>42845</v>
          </cell>
        </row>
        <row r="477">
          <cell r="B477">
            <v>42846</v>
          </cell>
        </row>
        <row r="478">
          <cell r="B478">
            <v>42847</v>
          </cell>
        </row>
        <row r="479">
          <cell r="B479">
            <v>42848</v>
          </cell>
        </row>
        <row r="480">
          <cell r="B480">
            <v>42849</v>
          </cell>
        </row>
        <row r="481">
          <cell r="B481">
            <v>42850</v>
          </cell>
        </row>
        <row r="482">
          <cell r="B482">
            <v>42851</v>
          </cell>
        </row>
        <row r="483">
          <cell r="B483">
            <v>42852</v>
          </cell>
        </row>
        <row r="484">
          <cell r="B484">
            <v>42853</v>
          </cell>
        </row>
        <row r="485">
          <cell r="B485">
            <v>42854</v>
          </cell>
        </row>
        <row r="486">
          <cell r="B486">
            <v>42855</v>
          </cell>
        </row>
        <row r="487">
          <cell r="B487">
            <v>42856</v>
          </cell>
        </row>
        <row r="488">
          <cell r="B488">
            <v>42857</v>
          </cell>
        </row>
        <row r="489">
          <cell r="B489">
            <v>42858</v>
          </cell>
        </row>
        <row r="490">
          <cell r="B490">
            <v>42859</v>
          </cell>
        </row>
        <row r="491">
          <cell r="B491">
            <v>42860</v>
          </cell>
        </row>
        <row r="492">
          <cell r="B492">
            <v>42861</v>
          </cell>
        </row>
        <row r="493">
          <cell r="B493">
            <v>42862</v>
          </cell>
        </row>
        <row r="494">
          <cell r="B494">
            <v>42863</v>
          </cell>
        </row>
        <row r="495">
          <cell r="B495">
            <v>42864</v>
          </cell>
        </row>
        <row r="496">
          <cell r="B496">
            <v>42865</v>
          </cell>
        </row>
        <row r="497">
          <cell r="B497">
            <v>42866</v>
          </cell>
        </row>
        <row r="498">
          <cell r="B498">
            <v>42867</v>
          </cell>
        </row>
        <row r="499">
          <cell r="B499">
            <v>42868</v>
          </cell>
        </row>
        <row r="500">
          <cell r="B500">
            <v>42869</v>
          </cell>
        </row>
        <row r="501">
          <cell r="B501">
            <v>42870</v>
          </cell>
        </row>
        <row r="502">
          <cell r="B502">
            <v>42871</v>
          </cell>
        </row>
        <row r="503">
          <cell r="B503">
            <v>42872</v>
          </cell>
        </row>
        <row r="504">
          <cell r="B504">
            <v>42873</v>
          </cell>
        </row>
        <row r="505">
          <cell r="B505">
            <v>42874</v>
          </cell>
        </row>
        <row r="506">
          <cell r="B506">
            <v>42875</v>
          </cell>
        </row>
        <row r="507">
          <cell r="B507">
            <v>42876</v>
          </cell>
        </row>
        <row r="508">
          <cell r="B508">
            <v>42877</v>
          </cell>
        </row>
        <row r="509">
          <cell r="B509">
            <v>42878</v>
          </cell>
        </row>
        <row r="510">
          <cell r="B510">
            <v>42879</v>
          </cell>
        </row>
        <row r="511">
          <cell r="B511">
            <v>42880</v>
          </cell>
        </row>
        <row r="512">
          <cell r="B512">
            <v>42881</v>
          </cell>
        </row>
        <row r="513">
          <cell r="B513">
            <v>42882</v>
          </cell>
        </row>
        <row r="514">
          <cell r="B514">
            <v>42883</v>
          </cell>
        </row>
        <row r="515">
          <cell r="B515">
            <v>42884</v>
          </cell>
        </row>
        <row r="516">
          <cell r="B516">
            <v>42885</v>
          </cell>
        </row>
        <row r="517">
          <cell r="B517">
            <v>42886</v>
          </cell>
        </row>
        <row r="518">
          <cell r="B518">
            <v>42887</v>
          </cell>
        </row>
        <row r="519">
          <cell r="B519">
            <v>42888</v>
          </cell>
        </row>
        <row r="520">
          <cell r="B520">
            <v>42889</v>
          </cell>
        </row>
        <row r="521">
          <cell r="B521">
            <v>42890</v>
          </cell>
        </row>
        <row r="522">
          <cell r="B522">
            <v>42891</v>
          </cell>
        </row>
        <row r="523">
          <cell r="B523">
            <v>42892</v>
          </cell>
        </row>
        <row r="524">
          <cell r="B524">
            <v>42893</v>
          </cell>
        </row>
        <row r="525">
          <cell r="B525">
            <v>42894</v>
          </cell>
        </row>
        <row r="526">
          <cell r="B526">
            <v>42895</v>
          </cell>
        </row>
        <row r="527">
          <cell r="B527">
            <v>42896</v>
          </cell>
        </row>
        <row r="528">
          <cell r="B528">
            <v>42897</v>
          </cell>
        </row>
        <row r="529">
          <cell r="B529">
            <v>42898</v>
          </cell>
        </row>
        <row r="530">
          <cell r="B530">
            <v>42899</v>
          </cell>
        </row>
        <row r="531">
          <cell r="B531">
            <v>42900</v>
          </cell>
        </row>
        <row r="532">
          <cell r="B532">
            <v>42901</v>
          </cell>
        </row>
        <row r="533">
          <cell r="B533">
            <v>42902</v>
          </cell>
        </row>
        <row r="534">
          <cell r="B534">
            <v>42903</v>
          </cell>
        </row>
        <row r="535">
          <cell r="B535">
            <v>42904</v>
          </cell>
        </row>
        <row r="536">
          <cell r="B536">
            <v>42905</v>
          </cell>
        </row>
        <row r="537">
          <cell r="B537">
            <v>42906</v>
          </cell>
        </row>
        <row r="538">
          <cell r="B538">
            <v>42907</v>
          </cell>
        </row>
        <row r="539">
          <cell r="B539">
            <v>42908</v>
          </cell>
        </row>
        <row r="540">
          <cell r="B540">
            <v>42909</v>
          </cell>
        </row>
        <row r="541">
          <cell r="B541">
            <v>42910</v>
          </cell>
        </row>
        <row r="542">
          <cell r="B542">
            <v>42911</v>
          </cell>
        </row>
        <row r="543">
          <cell r="B543">
            <v>42912</v>
          </cell>
        </row>
        <row r="544">
          <cell r="B544">
            <v>42913</v>
          </cell>
        </row>
        <row r="545">
          <cell r="B545">
            <v>42914</v>
          </cell>
        </row>
        <row r="546">
          <cell r="B546">
            <v>42915</v>
          </cell>
        </row>
        <row r="547">
          <cell r="B547">
            <v>42916</v>
          </cell>
        </row>
        <row r="548">
          <cell r="B548">
            <v>42917</v>
          </cell>
        </row>
        <row r="549">
          <cell r="B549">
            <v>42918</v>
          </cell>
        </row>
        <row r="550">
          <cell r="B550">
            <v>42919</v>
          </cell>
        </row>
        <row r="551">
          <cell r="B551">
            <v>42920</v>
          </cell>
        </row>
        <row r="552">
          <cell r="B552">
            <v>42921</v>
          </cell>
        </row>
        <row r="553">
          <cell r="B553">
            <v>42922</v>
          </cell>
        </row>
        <row r="554">
          <cell r="B554">
            <v>42923</v>
          </cell>
        </row>
        <row r="555">
          <cell r="B555">
            <v>42924</v>
          </cell>
        </row>
        <row r="556">
          <cell r="B556">
            <v>42925</v>
          </cell>
        </row>
        <row r="557">
          <cell r="B557">
            <v>42926</v>
          </cell>
        </row>
        <row r="558">
          <cell r="B558">
            <v>42927</v>
          </cell>
        </row>
        <row r="559">
          <cell r="B559">
            <v>42928</v>
          </cell>
        </row>
        <row r="560">
          <cell r="B560">
            <v>42929</v>
          </cell>
        </row>
        <row r="561">
          <cell r="B561">
            <v>42930</v>
          </cell>
        </row>
        <row r="562">
          <cell r="B562">
            <v>42931</v>
          </cell>
        </row>
        <row r="563">
          <cell r="B563">
            <v>42932</v>
          </cell>
        </row>
        <row r="564">
          <cell r="B564">
            <v>42933</v>
          </cell>
        </row>
        <row r="565">
          <cell r="B565">
            <v>42934</v>
          </cell>
        </row>
        <row r="566">
          <cell r="B566">
            <v>42935</v>
          </cell>
        </row>
        <row r="567">
          <cell r="B567">
            <v>42936</v>
          </cell>
        </row>
        <row r="568">
          <cell r="B568">
            <v>42937</v>
          </cell>
        </row>
        <row r="569">
          <cell r="B569">
            <v>42938</v>
          </cell>
        </row>
        <row r="570">
          <cell r="B570">
            <v>42939</v>
          </cell>
        </row>
        <row r="571">
          <cell r="B571">
            <v>42940</v>
          </cell>
        </row>
        <row r="572">
          <cell r="B572">
            <v>42941</v>
          </cell>
        </row>
        <row r="573">
          <cell r="B573">
            <v>42942</v>
          </cell>
        </row>
        <row r="574">
          <cell r="B574">
            <v>42943</v>
          </cell>
        </row>
        <row r="575">
          <cell r="B575">
            <v>42944</v>
          </cell>
        </row>
        <row r="576">
          <cell r="B576">
            <v>42945</v>
          </cell>
        </row>
        <row r="577">
          <cell r="B577">
            <v>42946</v>
          </cell>
        </row>
        <row r="578">
          <cell r="B578">
            <v>42947</v>
          </cell>
        </row>
        <row r="579">
          <cell r="B579">
            <v>42948</v>
          </cell>
        </row>
        <row r="580">
          <cell r="B580">
            <v>42949</v>
          </cell>
        </row>
        <row r="581">
          <cell r="B581">
            <v>42950</v>
          </cell>
        </row>
        <row r="582">
          <cell r="B582">
            <v>42951</v>
          </cell>
        </row>
        <row r="583">
          <cell r="B583">
            <v>42952</v>
          </cell>
        </row>
        <row r="584">
          <cell r="B584">
            <v>42953</v>
          </cell>
        </row>
        <row r="585">
          <cell r="B585">
            <v>42954</v>
          </cell>
        </row>
        <row r="586">
          <cell r="B586">
            <v>42955</v>
          </cell>
        </row>
        <row r="587">
          <cell r="B587">
            <v>42956</v>
          </cell>
        </row>
        <row r="588">
          <cell r="B588">
            <v>42957</v>
          </cell>
        </row>
        <row r="589">
          <cell r="B589">
            <v>42958</v>
          </cell>
        </row>
        <row r="590">
          <cell r="B590">
            <v>42959</v>
          </cell>
        </row>
        <row r="591">
          <cell r="B591">
            <v>42960</v>
          </cell>
        </row>
        <row r="592">
          <cell r="B592">
            <v>42961</v>
          </cell>
        </row>
        <row r="593">
          <cell r="B593">
            <v>42962</v>
          </cell>
        </row>
        <row r="594">
          <cell r="B594">
            <v>42963</v>
          </cell>
        </row>
        <row r="595">
          <cell r="B595">
            <v>42964</v>
          </cell>
        </row>
        <row r="596">
          <cell r="B596">
            <v>42965</v>
          </cell>
        </row>
        <row r="597">
          <cell r="B597">
            <v>42966</v>
          </cell>
        </row>
        <row r="598">
          <cell r="B598">
            <v>42967</v>
          </cell>
        </row>
        <row r="599">
          <cell r="B599">
            <v>42968</v>
          </cell>
        </row>
        <row r="600">
          <cell r="B600">
            <v>42969</v>
          </cell>
        </row>
        <row r="601">
          <cell r="B601">
            <v>42970</v>
          </cell>
        </row>
        <row r="602">
          <cell r="B602">
            <v>42971</v>
          </cell>
        </row>
        <row r="603">
          <cell r="B603">
            <v>42972</v>
          </cell>
        </row>
        <row r="604">
          <cell r="B604">
            <v>42973</v>
          </cell>
        </row>
        <row r="605">
          <cell r="B605">
            <v>42974</v>
          </cell>
        </row>
        <row r="606">
          <cell r="B606">
            <v>42975</v>
          </cell>
        </row>
        <row r="607">
          <cell r="B607">
            <v>42976</v>
          </cell>
        </row>
        <row r="608">
          <cell r="B608">
            <v>42977</v>
          </cell>
        </row>
        <row r="609">
          <cell r="B609">
            <v>42978</v>
          </cell>
        </row>
        <row r="610">
          <cell r="B610">
            <v>42979</v>
          </cell>
        </row>
        <row r="611">
          <cell r="B611">
            <v>42980</v>
          </cell>
        </row>
        <row r="612">
          <cell r="B612">
            <v>42981</v>
          </cell>
        </row>
        <row r="613">
          <cell r="B613">
            <v>42982</v>
          </cell>
        </row>
        <row r="614">
          <cell r="B614">
            <v>42983</v>
          </cell>
        </row>
        <row r="615">
          <cell r="B615">
            <v>42984</v>
          </cell>
        </row>
        <row r="616">
          <cell r="B616">
            <v>42985</v>
          </cell>
        </row>
        <row r="617">
          <cell r="B617">
            <v>42986</v>
          </cell>
        </row>
        <row r="618">
          <cell r="B618">
            <v>42987</v>
          </cell>
        </row>
        <row r="619">
          <cell r="B619">
            <v>42988</v>
          </cell>
        </row>
        <row r="620">
          <cell r="B620">
            <v>42989</v>
          </cell>
        </row>
        <row r="621">
          <cell r="B621">
            <v>42990</v>
          </cell>
        </row>
        <row r="622">
          <cell r="B622">
            <v>42991</v>
          </cell>
        </row>
        <row r="623">
          <cell r="B623">
            <v>42992</v>
          </cell>
        </row>
        <row r="624">
          <cell r="B624">
            <v>42993</v>
          </cell>
        </row>
        <row r="625">
          <cell r="B625">
            <v>42994</v>
          </cell>
        </row>
        <row r="626">
          <cell r="B626">
            <v>42995</v>
          </cell>
        </row>
        <row r="627">
          <cell r="B627">
            <v>42996</v>
          </cell>
        </row>
        <row r="628">
          <cell r="B628">
            <v>42997</v>
          </cell>
        </row>
        <row r="629">
          <cell r="B629">
            <v>42998</v>
          </cell>
        </row>
        <row r="630">
          <cell r="B630">
            <v>42999</v>
          </cell>
        </row>
        <row r="631">
          <cell r="B631">
            <v>43000</v>
          </cell>
        </row>
        <row r="632">
          <cell r="B632">
            <v>43001</v>
          </cell>
        </row>
        <row r="633">
          <cell r="B633">
            <v>43002</v>
          </cell>
        </row>
        <row r="634">
          <cell r="B634">
            <v>43003</v>
          </cell>
        </row>
        <row r="635">
          <cell r="B635">
            <v>43004</v>
          </cell>
        </row>
        <row r="636">
          <cell r="B636">
            <v>43005</v>
          </cell>
        </row>
        <row r="637">
          <cell r="B637">
            <v>43006</v>
          </cell>
        </row>
        <row r="638">
          <cell r="B638">
            <v>43007</v>
          </cell>
        </row>
        <row r="639">
          <cell r="B639">
            <v>43008</v>
          </cell>
        </row>
        <row r="640">
          <cell r="B640">
            <v>43009</v>
          </cell>
        </row>
        <row r="641">
          <cell r="B641">
            <v>43010</v>
          </cell>
        </row>
        <row r="642">
          <cell r="B642">
            <v>43011</v>
          </cell>
        </row>
        <row r="643">
          <cell r="B643">
            <v>43012</v>
          </cell>
        </row>
        <row r="644">
          <cell r="B644">
            <v>43013</v>
          </cell>
        </row>
        <row r="645">
          <cell r="B645">
            <v>43014</v>
          </cell>
        </row>
        <row r="646">
          <cell r="B646">
            <v>43015</v>
          </cell>
        </row>
        <row r="647">
          <cell r="B647">
            <v>43016</v>
          </cell>
        </row>
        <row r="648">
          <cell r="B648">
            <v>43017</v>
          </cell>
        </row>
        <row r="649">
          <cell r="B649">
            <v>43018</v>
          </cell>
        </row>
        <row r="650">
          <cell r="B650">
            <v>43019</v>
          </cell>
        </row>
        <row r="651">
          <cell r="B651">
            <v>43020</v>
          </cell>
        </row>
        <row r="652">
          <cell r="B652">
            <v>43021</v>
          </cell>
        </row>
        <row r="653">
          <cell r="B653">
            <v>43022</v>
          </cell>
        </row>
        <row r="654">
          <cell r="B654">
            <v>43023</v>
          </cell>
        </row>
        <row r="655">
          <cell r="B655">
            <v>43024</v>
          </cell>
        </row>
        <row r="656">
          <cell r="B656">
            <v>43025</v>
          </cell>
        </row>
        <row r="657">
          <cell r="B657">
            <v>43026</v>
          </cell>
        </row>
        <row r="658">
          <cell r="B658">
            <v>43027</v>
          </cell>
        </row>
        <row r="659">
          <cell r="B659">
            <v>43028</v>
          </cell>
        </row>
        <row r="660">
          <cell r="B660">
            <v>43029</v>
          </cell>
        </row>
        <row r="661">
          <cell r="B661">
            <v>43030</v>
          </cell>
        </row>
        <row r="662">
          <cell r="B662">
            <v>43031</v>
          </cell>
        </row>
        <row r="663">
          <cell r="B663">
            <v>43032</v>
          </cell>
        </row>
        <row r="664">
          <cell r="B664">
            <v>43033</v>
          </cell>
        </row>
        <row r="665">
          <cell r="B665">
            <v>43034</v>
          </cell>
        </row>
        <row r="666">
          <cell r="B666">
            <v>43035</v>
          </cell>
        </row>
        <row r="667">
          <cell r="B667">
            <v>43036</v>
          </cell>
        </row>
        <row r="668">
          <cell r="B668">
            <v>43037</v>
          </cell>
        </row>
        <row r="669">
          <cell r="B669">
            <v>43038</v>
          </cell>
        </row>
        <row r="670">
          <cell r="B670">
            <v>43039</v>
          </cell>
        </row>
        <row r="671">
          <cell r="B671">
            <v>43040</v>
          </cell>
        </row>
        <row r="672">
          <cell r="B672">
            <v>43041</v>
          </cell>
        </row>
        <row r="673">
          <cell r="B673">
            <v>43042</v>
          </cell>
        </row>
        <row r="674">
          <cell r="B674">
            <v>43043</v>
          </cell>
        </row>
        <row r="675">
          <cell r="B675">
            <v>43044</v>
          </cell>
        </row>
        <row r="676">
          <cell r="B676">
            <v>43045</v>
          </cell>
        </row>
        <row r="677">
          <cell r="B677">
            <v>43046</v>
          </cell>
        </row>
        <row r="678">
          <cell r="B678">
            <v>43047</v>
          </cell>
        </row>
        <row r="679">
          <cell r="B679">
            <v>43048</v>
          </cell>
        </row>
        <row r="680">
          <cell r="B680">
            <v>43049</v>
          </cell>
        </row>
        <row r="681">
          <cell r="B681">
            <v>43050</v>
          </cell>
        </row>
        <row r="682">
          <cell r="B682">
            <v>43051</v>
          </cell>
        </row>
        <row r="683">
          <cell r="B683">
            <v>43052</v>
          </cell>
        </row>
        <row r="684">
          <cell r="B684">
            <v>43053</v>
          </cell>
        </row>
        <row r="685">
          <cell r="B685">
            <v>43054</v>
          </cell>
        </row>
        <row r="686">
          <cell r="B686">
            <v>43055</v>
          </cell>
        </row>
        <row r="687">
          <cell r="B687">
            <v>43056</v>
          </cell>
        </row>
        <row r="688">
          <cell r="B688">
            <v>43057</v>
          </cell>
        </row>
        <row r="689">
          <cell r="B689">
            <v>43058</v>
          </cell>
        </row>
        <row r="690">
          <cell r="B690">
            <v>43059</v>
          </cell>
        </row>
        <row r="691">
          <cell r="B691">
            <v>43060</v>
          </cell>
        </row>
        <row r="692">
          <cell r="B692">
            <v>43061</v>
          </cell>
        </row>
        <row r="693">
          <cell r="B693">
            <v>43062</v>
          </cell>
        </row>
        <row r="694">
          <cell r="B694">
            <v>43063</v>
          </cell>
        </row>
        <row r="695">
          <cell r="B695">
            <v>43064</v>
          </cell>
        </row>
        <row r="696">
          <cell r="B696">
            <v>43065</v>
          </cell>
        </row>
        <row r="697">
          <cell r="B697">
            <v>43066</v>
          </cell>
        </row>
        <row r="698">
          <cell r="B698">
            <v>43067</v>
          </cell>
        </row>
        <row r="699">
          <cell r="B699">
            <v>43068</v>
          </cell>
        </row>
        <row r="700">
          <cell r="B700">
            <v>43069</v>
          </cell>
        </row>
        <row r="701">
          <cell r="B701">
            <v>43070</v>
          </cell>
        </row>
        <row r="702">
          <cell r="B702">
            <v>43071</v>
          </cell>
        </row>
        <row r="703">
          <cell r="B703">
            <v>43072</v>
          </cell>
        </row>
        <row r="704">
          <cell r="B704">
            <v>43073</v>
          </cell>
        </row>
        <row r="705">
          <cell r="B705">
            <v>43074</v>
          </cell>
        </row>
        <row r="706">
          <cell r="B706">
            <v>43075</v>
          </cell>
        </row>
        <row r="707">
          <cell r="B707">
            <v>43076</v>
          </cell>
        </row>
        <row r="708">
          <cell r="B708">
            <v>43077</v>
          </cell>
        </row>
        <row r="709">
          <cell r="B709">
            <v>43078</v>
          </cell>
        </row>
        <row r="710">
          <cell r="B710">
            <v>43079</v>
          </cell>
        </row>
        <row r="711">
          <cell r="B711">
            <v>43080</v>
          </cell>
        </row>
        <row r="712">
          <cell r="B712">
            <v>43081</v>
          </cell>
        </row>
        <row r="713">
          <cell r="B713">
            <v>43082</v>
          </cell>
        </row>
        <row r="714">
          <cell r="B714">
            <v>43083</v>
          </cell>
        </row>
        <row r="715">
          <cell r="B715">
            <v>43084</v>
          </cell>
        </row>
        <row r="716">
          <cell r="B716">
            <v>43085</v>
          </cell>
        </row>
        <row r="717">
          <cell r="B717">
            <v>43086</v>
          </cell>
        </row>
        <row r="718">
          <cell r="B718">
            <v>43087</v>
          </cell>
        </row>
        <row r="719">
          <cell r="B719">
            <v>43088</v>
          </cell>
        </row>
        <row r="720">
          <cell r="B720">
            <v>43089</v>
          </cell>
        </row>
        <row r="721">
          <cell r="B721">
            <v>43090</v>
          </cell>
        </row>
        <row r="722">
          <cell r="B722">
            <v>43091</v>
          </cell>
        </row>
        <row r="723">
          <cell r="B723">
            <v>43092</v>
          </cell>
        </row>
        <row r="724">
          <cell r="B724">
            <v>43093</v>
          </cell>
        </row>
        <row r="725">
          <cell r="B725">
            <v>43094</v>
          </cell>
        </row>
        <row r="726">
          <cell r="B726">
            <v>43095</v>
          </cell>
        </row>
        <row r="727">
          <cell r="B727">
            <v>43096</v>
          </cell>
        </row>
        <row r="728">
          <cell r="B728">
            <v>43097</v>
          </cell>
        </row>
        <row r="729">
          <cell r="B729">
            <v>43098</v>
          </cell>
        </row>
        <row r="730">
          <cell r="B730">
            <v>43099</v>
          </cell>
        </row>
        <row r="731">
          <cell r="B731">
            <v>43100</v>
          </cell>
        </row>
        <row r="732">
          <cell r="B732">
            <v>43101</v>
          </cell>
        </row>
        <row r="733">
          <cell r="B733">
            <v>43102</v>
          </cell>
        </row>
        <row r="734">
          <cell r="B734">
            <v>43103</v>
          </cell>
        </row>
        <row r="735">
          <cell r="B735">
            <v>43104</v>
          </cell>
        </row>
        <row r="736">
          <cell r="B736">
            <v>43105</v>
          </cell>
        </row>
        <row r="737">
          <cell r="B737">
            <v>43106</v>
          </cell>
        </row>
        <row r="738">
          <cell r="B738">
            <v>43107</v>
          </cell>
        </row>
        <row r="739">
          <cell r="B739">
            <v>43108</v>
          </cell>
        </row>
        <row r="740">
          <cell r="B740">
            <v>43109</v>
          </cell>
        </row>
        <row r="741">
          <cell r="B741">
            <v>43110</v>
          </cell>
        </row>
        <row r="742">
          <cell r="B742">
            <v>43111</v>
          </cell>
        </row>
        <row r="743">
          <cell r="B743">
            <v>43112</v>
          </cell>
        </row>
        <row r="744">
          <cell r="B744">
            <v>43113</v>
          </cell>
        </row>
        <row r="745">
          <cell r="B745">
            <v>43114</v>
          </cell>
        </row>
        <row r="746">
          <cell r="B746">
            <v>43115</v>
          </cell>
        </row>
        <row r="747">
          <cell r="B747">
            <v>43116</v>
          </cell>
        </row>
        <row r="748">
          <cell r="B748">
            <v>43117</v>
          </cell>
        </row>
        <row r="749">
          <cell r="B749">
            <v>43118</v>
          </cell>
        </row>
        <row r="750">
          <cell r="B750">
            <v>43119</v>
          </cell>
        </row>
        <row r="751">
          <cell r="B751">
            <v>43120</v>
          </cell>
        </row>
        <row r="752">
          <cell r="B752">
            <v>43121</v>
          </cell>
        </row>
        <row r="753">
          <cell r="B753">
            <v>43122</v>
          </cell>
        </row>
        <row r="754">
          <cell r="B754">
            <v>43123</v>
          </cell>
        </row>
        <row r="755">
          <cell r="B755">
            <v>43124</v>
          </cell>
        </row>
        <row r="756">
          <cell r="B756">
            <v>43125</v>
          </cell>
        </row>
        <row r="757">
          <cell r="B757">
            <v>43126</v>
          </cell>
        </row>
        <row r="758">
          <cell r="B758">
            <v>43127</v>
          </cell>
        </row>
        <row r="759">
          <cell r="B759">
            <v>43128</v>
          </cell>
        </row>
        <row r="760">
          <cell r="B760">
            <v>43129</v>
          </cell>
        </row>
        <row r="761">
          <cell r="B761">
            <v>43130</v>
          </cell>
        </row>
        <row r="762">
          <cell r="B762">
            <v>43131</v>
          </cell>
        </row>
        <row r="763">
          <cell r="B763">
            <v>43132</v>
          </cell>
        </row>
        <row r="764">
          <cell r="B764">
            <v>43133</v>
          </cell>
        </row>
        <row r="765">
          <cell r="B765">
            <v>43134</v>
          </cell>
        </row>
        <row r="766">
          <cell r="B766">
            <v>43135</v>
          </cell>
        </row>
        <row r="767">
          <cell r="B767">
            <v>43136</v>
          </cell>
        </row>
        <row r="768">
          <cell r="B768">
            <v>43137</v>
          </cell>
        </row>
        <row r="769">
          <cell r="B769">
            <v>43138</v>
          </cell>
        </row>
        <row r="770">
          <cell r="B770">
            <v>43139</v>
          </cell>
        </row>
        <row r="771">
          <cell r="B771">
            <v>43140</v>
          </cell>
        </row>
        <row r="772">
          <cell r="B772">
            <v>43141</v>
          </cell>
        </row>
        <row r="773">
          <cell r="B773">
            <v>43142</v>
          </cell>
        </row>
        <row r="774">
          <cell r="B774">
            <v>43143</v>
          </cell>
        </row>
        <row r="775">
          <cell r="B775">
            <v>43144</v>
          </cell>
        </row>
        <row r="776">
          <cell r="B776">
            <v>43145</v>
          </cell>
        </row>
        <row r="777">
          <cell r="B777">
            <v>43146</v>
          </cell>
        </row>
        <row r="778">
          <cell r="B778">
            <v>43147</v>
          </cell>
        </row>
        <row r="779">
          <cell r="B779">
            <v>43148</v>
          </cell>
        </row>
        <row r="780">
          <cell r="B780">
            <v>43149</v>
          </cell>
        </row>
        <row r="781">
          <cell r="B781">
            <v>43150</v>
          </cell>
        </row>
        <row r="782">
          <cell r="B782">
            <v>43151</v>
          </cell>
        </row>
        <row r="783">
          <cell r="B783">
            <v>43152</v>
          </cell>
        </row>
        <row r="784">
          <cell r="B784">
            <v>43153</v>
          </cell>
        </row>
        <row r="785">
          <cell r="B785">
            <v>43154</v>
          </cell>
        </row>
        <row r="786">
          <cell r="B786">
            <v>43155</v>
          </cell>
        </row>
        <row r="787">
          <cell r="B787">
            <v>43156</v>
          </cell>
        </row>
        <row r="788">
          <cell r="B788">
            <v>43157</v>
          </cell>
        </row>
        <row r="789">
          <cell r="B789">
            <v>43158</v>
          </cell>
        </row>
        <row r="790">
          <cell r="B790">
            <v>43159</v>
          </cell>
        </row>
        <row r="791">
          <cell r="B791">
            <v>43160</v>
          </cell>
        </row>
        <row r="792">
          <cell r="B792">
            <v>43161</v>
          </cell>
        </row>
        <row r="793">
          <cell r="B793">
            <v>43162</v>
          </cell>
        </row>
        <row r="794">
          <cell r="B794">
            <v>43163</v>
          </cell>
        </row>
        <row r="795">
          <cell r="B795">
            <v>43164</v>
          </cell>
        </row>
        <row r="796">
          <cell r="B796">
            <v>43165</v>
          </cell>
        </row>
        <row r="797">
          <cell r="B797">
            <v>43166</v>
          </cell>
        </row>
        <row r="798">
          <cell r="B798">
            <v>43167</v>
          </cell>
        </row>
        <row r="799">
          <cell r="B799">
            <v>43168</v>
          </cell>
        </row>
        <row r="800">
          <cell r="B800">
            <v>43169</v>
          </cell>
        </row>
        <row r="801">
          <cell r="B801">
            <v>43170</v>
          </cell>
        </row>
        <row r="802">
          <cell r="B802">
            <v>43171</v>
          </cell>
        </row>
        <row r="803">
          <cell r="B803">
            <v>43172</v>
          </cell>
        </row>
        <row r="804">
          <cell r="B804">
            <v>43173</v>
          </cell>
        </row>
        <row r="805">
          <cell r="B805">
            <v>43174</v>
          </cell>
        </row>
        <row r="806">
          <cell r="B806">
            <v>43175</v>
          </cell>
        </row>
        <row r="807">
          <cell r="B807">
            <v>43176</v>
          </cell>
        </row>
        <row r="808">
          <cell r="B808">
            <v>43177</v>
          </cell>
        </row>
        <row r="809">
          <cell r="B809">
            <v>43178</v>
          </cell>
        </row>
        <row r="810">
          <cell r="B810">
            <v>43179</v>
          </cell>
        </row>
        <row r="811">
          <cell r="B811">
            <v>43180</v>
          </cell>
        </row>
        <row r="812">
          <cell r="B812">
            <v>42110</v>
          </cell>
        </row>
        <row r="813">
          <cell r="B813">
            <v>42111</v>
          </cell>
        </row>
        <row r="814">
          <cell r="B814">
            <v>42112</v>
          </cell>
        </row>
        <row r="815">
          <cell r="B815">
            <v>42113</v>
          </cell>
        </row>
        <row r="816">
          <cell r="B816">
            <v>42114</v>
          </cell>
        </row>
        <row r="817">
          <cell r="B817">
            <v>42115</v>
          </cell>
        </row>
        <row r="818">
          <cell r="B818">
            <v>42116</v>
          </cell>
        </row>
        <row r="819">
          <cell r="B819">
            <v>42117</v>
          </cell>
        </row>
        <row r="820">
          <cell r="B820">
            <v>42118</v>
          </cell>
        </row>
        <row r="821">
          <cell r="B821">
            <v>42119</v>
          </cell>
        </row>
        <row r="822">
          <cell r="B822">
            <v>42120</v>
          </cell>
        </row>
        <row r="823">
          <cell r="B823">
            <v>42121</v>
          </cell>
        </row>
        <row r="824">
          <cell r="B824">
            <v>42122</v>
          </cell>
        </row>
        <row r="825">
          <cell r="B825">
            <v>42123</v>
          </cell>
        </row>
        <row r="826">
          <cell r="B826">
            <v>42124</v>
          </cell>
        </row>
        <row r="827">
          <cell r="B827">
            <v>42125</v>
          </cell>
        </row>
        <row r="828">
          <cell r="B828">
            <v>42126</v>
          </cell>
        </row>
        <row r="829">
          <cell r="B829">
            <v>42127</v>
          </cell>
        </row>
        <row r="830">
          <cell r="B830">
            <v>42128</v>
          </cell>
        </row>
        <row r="831">
          <cell r="B831">
            <v>42129</v>
          </cell>
        </row>
        <row r="832">
          <cell r="B832">
            <v>42130</v>
          </cell>
        </row>
        <row r="833">
          <cell r="B833">
            <v>42131</v>
          </cell>
        </row>
        <row r="834">
          <cell r="B834">
            <v>42132</v>
          </cell>
        </row>
        <row r="835">
          <cell r="B835">
            <v>42133</v>
          </cell>
        </row>
        <row r="836">
          <cell r="B836">
            <v>42134</v>
          </cell>
        </row>
        <row r="837">
          <cell r="B837">
            <v>42135</v>
          </cell>
        </row>
        <row r="838">
          <cell r="B838">
            <v>42136</v>
          </cell>
        </row>
        <row r="839">
          <cell r="B839">
            <v>42137</v>
          </cell>
        </row>
        <row r="840">
          <cell r="B840">
            <v>42138</v>
          </cell>
        </row>
        <row r="841">
          <cell r="B841">
            <v>42139</v>
          </cell>
        </row>
        <row r="842">
          <cell r="B842">
            <v>42140</v>
          </cell>
        </row>
        <row r="843">
          <cell r="B843">
            <v>42141</v>
          </cell>
        </row>
        <row r="844">
          <cell r="B844">
            <v>42142</v>
          </cell>
        </row>
        <row r="845">
          <cell r="B845">
            <v>42143</v>
          </cell>
        </row>
        <row r="846">
          <cell r="B846">
            <v>42144</v>
          </cell>
        </row>
        <row r="847">
          <cell r="B847">
            <v>42145</v>
          </cell>
        </row>
        <row r="848">
          <cell r="B848">
            <v>42146</v>
          </cell>
        </row>
        <row r="849">
          <cell r="B849">
            <v>42147</v>
          </cell>
        </row>
        <row r="850">
          <cell r="B850">
            <v>42148</v>
          </cell>
        </row>
        <row r="851">
          <cell r="B851">
            <v>42149</v>
          </cell>
        </row>
        <row r="852">
          <cell r="B852">
            <v>42150</v>
          </cell>
        </row>
        <row r="853">
          <cell r="B853">
            <v>42151</v>
          </cell>
        </row>
        <row r="854">
          <cell r="B854">
            <v>42152</v>
          </cell>
        </row>
        <row r="855">
          <cell r="B855">
            <v>42153</v>
          </cell>
        </row>
        <row r="856">
          <cell r="B856">
            <v>42154</v>
          </cell>
        </row>
        <row r="857">
          <cell r="B857">
            <v>42155</v>
          </cell>
        </row>
        <row r="858">
          <cell r="B858">
            <v>42156</v>
          </cell>
        </row>
        <row r="859">
          <cell r="B859">
            <v>42157</v>
          </cell>
        </row>
        <row r="860">
          <cell r="B860">
            <v>42158</v>
          </cell>
        </row>
        <row r="861">
          <cell r="B861">
            <v>42159</v>
          </cell>
        </row>
        <row r="862">
          <cell r="B862">
            <v>42160</v>
          </cell>
        </row>
        <row r="863">
          <cell r="B863">
            <v>42161</v>
          </cell>
        </row>
        <row r="864">
          <cell r="B864">
            <v>42162</v>
          </cell>
        </row>
        <row r="865">
          <cell r="B865">
            <v>42163</v>
          </cell>
        </row>
        <row r="866">
          <cell r="B866">
            <v>42164</v>
          </cell>
        </row>
        <row r="867">
          <cell r="B867">
            <v>42165</v>
          </cell>
        </row>
        <row r="868">
          <cell r="B868">
            <v>42166</v>
          </cell>
        </row>
        <row r="869">
          <cell r="B869">
            <v>42167</v>
          </cell>
        </row>
        <row r="870">
          <cell r="B870">
            <v>42168</v>
          </cell>
        </row>
        <row r="871">
          <cell r="B871">
            <v>42169</v>
          </cell>
        </row>
        <row r="872">
          <cell r="B872">
            <v>42170</v>
          </cell>
        </row>
        <row r="873">
          <cell r="B873">
            <v>42171</v>
          </cell>
        </row>
        <row r="874">
          <cell r="B874">
            <v>42172</v>
          </cell>
        </row>
        <row r="875">
          <cell r="B875">
            <v>42173</v>
          </cell>
        </row>
        <row r="876">
          <cell r="B876">
            <v>42174</v>
          </cell>
        </row>
        <row r="877">
          <cell r="B877">
            <v>42175</v>
          </cell>
        </row>
        <row r="878">
          <cell r="B878">
            <v>42176</v>
          </cell>
        </row>
        <row r="879">
          <cell r="B879">
            <v>42177</v>
          </cell>
        </row>
        <row r="880">
          <cell r="B880">
            <v>42178</v>
          </cell>
        </row>
        <row r="881">
          <cell r="B881">
            <v>42179</v>
          </cell>
        </row>
        <row r="882">
          <cell r="B882">
            <v>42180</v>
          </cell>
        </row>
        <row r="883">
          <cell r="B883">
            <v>42181</v>
          </cell>
        </row>
        <row r="884">
          <cell r="B884">
            <v>42182</v>
          </cell>
        </row>
        <row r="885">
          <cell r="B885">
            <v>42183</v>
          </cell>
        </row>
        <row r="886">
          <cell r="B886">
            <v>42184</v>
          </cell>
        </row>
        <row r="887">
          <cell r="B887">
            <v>42185</v>
          </cell>
        </row>
        <row r="888">
          <cell r="B888">
            <v>42186</v>
          </cell>
        </row>
        <row r="889">
          <cell r="B889">
            <v>42187</v>
          </cell>
        </row>
        <row r="890">
          <cell r="B890">
            <v>42188</v>
          </cell>
        </row>
        <row r="891">
          <cell r="B891">
            <v>42189</v>
          </cell>
        </row>
        <row r="892">
          <cell r="B892">
            <v>42190</v>
          </cell>
        </row>
        <row r="893">
          <cell r="B893">
            <v>42191</v>
          </cell>
        </row>
        <row r="894">
          <cell r="B894">
            <v>42192</v>
          </cell>
        </row>
        <row r="895">
          <cell r="B895">
            <v>42193</v>
          </cell>
        </row>
        <row r="896">
          <cell r="B896">
            <v>42194</v>
          </cell>
        </row>
        <row r="897">
          <cell r="B897">
            <v>42195</v>
          </cell>
        </row>
        <row r="898">
          <cell r="B898">
            <v>42196</v>
          </cell>
        </row>
        <row r="899">
          <cell r="B899">
            <v>42197</v>
          </cell>
        </row>
        <row r="900">
          <cell r="B900">
            <v>42198</v>
          </cell>
        </row>
        <row r="901">
          <cell r="B901">
            <v>42199</v>
          </cell>
        </row>
        <row r="902">
          <cell r="B902">
            <v>42200</v>
          </cell>
        </row>
        <row r="903">
          <cell r="B903">
            <v>42201</v>
          </cell>
        </row>
        <row r="904">
          <cell r="B904">
            <v>42202</v>
          </cell>
        </row>
        <row r="905">
          <cell r="B905">
            <v>42203</v>
          </cell>
        </row>
        <row r="906">
          <cell r="B906">
            <v>42204</v>
          </cell>
        </row>
        <row r="907">
          <cell r="B907">
            <v>42205</v>
          </cell>
        </row>
        <row r="908">
          <cell r="B908">
            <v>42206</v>
          </cell>
        </row>
        <row r="909">
          <cell r="B909">
            <v>42207</v>
          </cell>
        </row>
        <row r="910">
          <cell r="B910">
            <v>42208</v>
          </cell>
        </row>
        <row r="911">
          <cell r="B911">
            <v>42209</v>
          </cell>
        </row>
        <row r="912">
          <cell r="B912">
            <v>42210</v>
          </cell>
        </row>
        <row r="913">
          <cell r="B913">
            <v>42211</v>
          </cell>
        </row>
        <row r="914">
          <cell r="B914">
            <v>42212</v>
          </cell>
        </row>
        <row r="915">
          <cell r="B915">
            <v>42213</v>
          </cell>
        </row>
        <row r="916">
          <cell r="B916">
            <v>42214</v>
          </cell>
        </row>
        <row r="917">
          <cell r="B917">
            <v>42215</v>
          </cell>
        </row>
        <row r="918">
          <cell r="B918">
            <v>42216</v>
          </cell>
        </row>
        <row r="919">
          <cell r="B919">
            <v>42217</v>
          </cell>
        </row>
        <row r="920">
          <cell r="B920">
            <v>42218</v>
          </cell>
        </row>
        <row r="921">
          <cell r="B921">
            <v>42219</v>
          </cell>
        </row>
        <row r="922">
          <cell r="B922">
            <v>42220</v>
          </cell>
        </row>
        <row r="923">
          <cell r="B923">
            <v>42221</v>
          </cell>
        </row>
        <row r="924">
          <cell r="B924">
            <v>42222</v>
          </cell>
        </row>
        <row r="925">
          <cell r="B925">
            <v>42223</v>
          </cell>
        </row>
        <row r="926">
          <cell r="B926">
            <v>42224</v>
          </cell>
        </row>
        <row r="927">
          <cell r="B927">
            <v>42225</v>
          </cell>
        </row>
        <row r="928">
          <cell r="B928">
            <v>42226</v>
          </cell>
        </row>
        <row r="929">
          <cell r="B929">
            <v>42227</v>
          </cell>
        </row>
        <row r="930">
          <cell r="B930">
            <v>42228</v>
          </cell>
        </row>
        <row r="931">
          <cell r="B931">
            <v>42229</v>
          </cell>
        </row>
        <row r="932">
          <cell r="B932">
            <v>42230</v>
          </cell>
        </row>
        <row r="933">
          <cell r="B933">
            <v>42231</v>
          </cell>
        </row>
        <row r="934">
          <cell r="B934">
            <v>42232</v>
          </cell>
        </row>
        <row r="935">
          <cell r="B935">
            <v>42233</v>
          </cell>
        </row>
        <row r="936">
          <cell r="B936">
            <v>42234</v>
          </cell>
        </row>
        <row r="937">
          <cell r="B937">
            <v>42235</v>
          </cell>
        </row>
        <row r="938">
          <cell r="B938">
            <v>42236</v>
          </cell>
        </row>
        <row r="939">
          <cell r="B939">
            <v>42237</v>
          </cell>
        </row>
        <row r="940">
          <cell r="B940">
            <v>42238</v>
          </cell>
        </row>
        <row r="941">
          <cell r="B941">
            <v>42239</v>
          </cell>
        </row>
        <row r="942">
          <cell r="B942">
            <v>42240</v>
          </cell>
        </row>
        <row r="943">
          <cell r="B943">
            <v>42241</v>
          </cell>
        </row>
        <row r="944">
          <cell r="B944">
            <v>42242</v>
          </cell>
        </row>
        <row r="945">
          <cell r="B945">
            <v>42243</v>
          </cell>
        </row>
        <row r="946">
          <cell r="B946">
            <v>42244</v>
          </cell>
        </row>
        <row r="947">
          <cell r="B947">
            <v>42245</v>
          </cell>
        </row>
        <row r="948">
          <cell r="B948">
            <v>42246</v>
          </cell>
        </row>
        <row r="949">
          <cell r="B949">
            <v>42247</v>
          </cell>
        </row>
        <row r="950">
          <cell r="B950">
            <v>42248</v>
          </cell>
        </row>
        <row r="951">
          <cell r="B951">
            <v>42249</v>
          </cell>
        </row>
        <row r="952">
          <cell r="B952">
            <v>42250</v>
          </cell>
        </row>
        <row r="953">
          <cell r="B953">
            <v>42251</v>
          </cell>
        </row>
        <row r="954">
          <cell r="B954">
            <v>42252</v>
          </cell>
        </row>
        <row r="955">
          <cell r="B955">
            <v>42253</v>
          </cell>
        </row>
        <row r="956">
          <cell r="B956">
            <v>42254</v>
          </cell>
        </row>
        <row r="957">
          <cell r="B957">
            <v>42255</v>
          </cell>
        </row>
        <row r="958">
          <cell r="B958">
            <v>42256</v>
          </cell>
        </row>
        <row r="959">
          <cell r="B959">
            <v>42257</v>
          </cell>
        </row>
        <row r="960">
          <cell r="B960">
            <v>42258</v>
          </cell>
        </row>
        <row r="961">
          <cell r="B961">
            <v>42259</v>
          </cell>
        </row>
        <row r="962">
          <cell r="B962">
            <v>42260</v>
          </cell>
        </row>
        <row r="963">
          <cell r="B963">
            <v>42261</v>
          </cell>
        </row>
        <row r="964">
          <cell r="B964">
            <v>42262</v>
          </cell>
        </row>
        <row r="965">
          <cell r="B965">
            <v>42263</v>
          </cell>
        </row>
        <row r="966">
          <cell r="B966">
            <v>42264</v>
          </cell>
        </row>
        <row r="967">
          <cell r="B967">
            <v>42265</v>
          </cell>
        </row>
        <row r="968">
          <cell r="B968">
            <v>42266</v>
          </cell>
        </row>
        <row r="969">
          <cell r="B969">
            <v>42267</v>
          </cell>
        </row>
        <row r="970">
          <cell r="B970">
            <v>42268</v>
          </cell>
        </row>
        <row r="971">
          <cell r="B971">
            <v>42269</v>
          </cell>
        </row>
        <row r="972">
          <cell r="B972">
            <v>42270</v>
          </cell>
        </row>
        <row r="973">
          <cell r="B973">
            <v>42271</v>
          </cell>
        </row>
        <row r="974">
          <cell r="B974">
            <v>42272</v>
          </cell>
        </row>
        <row r="975">
          <cell r="B975">
            <v>42273</v>
          </cell>
        </row>
        <row r="976">
          <cell r="B976">
            <v>42274</v>
          </cell>
        </row>
        <row r="977">
          <cell r="B977">
            <v>42275</v>
          </cell>
        </row>
        <row r="978">
          <cell r="B978">
            <v>42276</v>
          </cell>
        </row>
        <row r="979">
          <cell r="B979">
            <v>42277</v>
          </cell>
        </row>
        <row r="980">
          <cell r="B980">
            <v>42278</v>
          </cell>
        </row>
        <row r="981">
          <cell r="B981">
            <v>42279</v>
          </cell>
        </row>
        <row r="982">
          <cell r="B982">
            <v>42280</v>
          </cell>
        </row>
        <row r="983">
          <cell r="B983">
            <v>42281</v>
          </cell>
        </row>
        <row r="984">
          <cell r="B984">
            <v>42282</v>
          </cell>
        </row>
        <row r="985">
          <cell r="B985">
            <v>42283</v>
          </cell>
        </row>
        <row r="986">
          <cell r="B986">
            <v>42284</v>
          </cell>
        </row>
        <row r="987">
          <cell r="B987">
            <v>42285</v>
          </cell>
        </row>
        <row r="988">
          <cell r="B988">
            <v>42286</v>
          </cell>
        </row>
        <row r="989">
          <cell r="B989">
            <v>42287</v>
          </cell>
        </row>
        <row r="990">
          <cell r="B990">
            <v>42288</v>
          </cell>
        </row>
        <row r="991">
          <cell r="B991">
            <v>42289</v>
          </cell>
        </row>
        <row r="992">
          <cell r="B992">
            <v>42290</v>
          </cell>
        </row>
        <row r="993">
          <cell r="B993">
            <v>42291</v>
          </cell>
        </row>
        <row r="994">
          <cell r="B994">
            <v>42292</v>
          </cell>
        </row>
        <row r="995">
          <cell r="B995">
            <v>42293</v>
          </cell>
        </row>
        <row r="996">
          <cell r="B996">
            <v>42294</v>
          </cell>
        </row>
        <row r="997">
          <cell r="B997">
            <v>42295</v>
          </cell>
        </row>
        <row r="998">
          <cell r="B998">
            <v>42296</v>
          </cell>
        </row>
        <row r="999">
          <cell r="B999">
            <v>42297</v>
          </cell>
        </row>
        <row r="1000">
          <cell r="B1000">
            <v>42298</v>
          </cell>
        </row>
        <row r="1001">
          <cell r="B1001">
            <v>42299</v>
          </cell>
        </row>
        <row r="1002">
          <cell r="B1002">
            <v>42300</v>
          </cell>
        </row>
        <row r="1003">
          <cell r="B1003">
            <v>42301</v>
          </cell>
        </row>
        <row r="1004">
          <cell r="B1004">
            <v>42302</v>
          </cell>
        </row>
        <row r="1005">
          <cell r="B1005">
            <v>42303</v>
          </cell>
        </row>
        <row r="1006">
          <cell r="B1006">
            <v>42304</v>
          </cell>
        </row>
        <row r="1007">
          <cell r="B1007">
            <v>42305</v>
          </cell>
        </row>
        <row r="1008">
          <cell r="B1008">
            <v>42306</v>
          </cell>
        </row>
        <row r="1009">
          <cell r="B1009">
            <v>42307</v>
          </cell>
        </row>
        <row r="1010">
          <cell r="B1010">
            <v>42308</v>
          </cell>
        </row>
        <row r="1011">
          <cell r="B1011">
            <v>42309</v>
          </cell>
        </row>
        <row r="1012">
          <cell r="B1012">
            <v>42310</v>
          </cell>
        </row>
        <row r="1013">
          <cell r="B1013">
            <v>42311</v>
          </cell>
        </row>
        <row r="1014">
          <cell r="B1014">
            <v>42312</v>
          </cell>
        </row>
        <row r="1015">
          <cell r="B1015">
            <v>42313</v>
          </cell>
        </row>
        <row r="1016">
          <cell r="B1016">
            <v>42314</v>
          </cell>
        </row>
        <row r="1017">
          <cell r="B1017">
            <v>42315</v>
          </cell>
        </row>
        <row r="1018">
          <cell r="B1018">
            <v>42316</v>
          </cell>
        </row>
        <row r="1019">
          <cell r="B1019">
            <v>42317</v>
          </cell>
        </row>
        <row r="1020">
          <cell r="B1020">
            <v>42318</v>
          </cell>
        </row>
        <row r="1021">
          <cell r="B1021">
            <v>42319</v>
          </cell>
        </row>
        <row r="1022">
          <cell r="B1022">
            <v>42320</v>
          </cell>
        </row>
        <row r="1023">
          <cell r="B1023">
            <v>42321</v>
          </cell>
        </row>
        <row r="1024">
          <cell r="B1024">
            <v>42322</v>
          </cell>
        </row>
        <row r="1025">
          <cell r="B1025">
            <v>42323</v>
          </cell>
        </row>
        <row r="1026">
          <cell r="B1026">
            <v>42324</v>
          </cell>
        </row>
        <row r="1027">
          <cell r="B1027">
            <v>42325</v>
          </cell>
        </row>
        <row r="1028">
          <cell r="B1028">
            <v>42326</v>
          </cell>
        </row>
        <row r="1029">
          <cell r="B1029">
            <v>42327</v>
          </cell>
        </row>
        <row r="1030">
          <cell r="B1030">
            <v>42328</v>
          </cell>
        </row>
        <row r="1031">
          <cell r="B1031">
            <v>42329</v>
          </cell>
        </row>
        <row r="1032">
          <cell r="B1032">
            <v>42330</v>
          </cell>
        </row>
        <row r="1033">
          <cell r="B1033">
            <v>42331</v>
          </cell>
        </row>
        <row r="1034">
          <cell r="B1034">
            <v>42332</v>
          </cell>
        </row>
        <row r="1035">
          <cell r="B1035">
            <v>42333</v>
          </cell>
        </row>
        <row r="1036">
          <cell r="B1036">
            <v>42334</v>
          </cell>
        </row>
        <row r="1037">
          <cell r="B1037">
            <v>42335</v>
          </cell>
        </row>
        <row r="1038">
          <cell r="B1038">
            <v>42336</v>
          </cell>
        </row>
        <row r="1039">
          <cell r="B1039">
            <v>42337</v>
          </cell>
        </row>
        <row r="1040">
          <cell r="B1040">
            <v>42338</v>
          </cell>
        </row>
        <row r="1041">
          <cell r="B1041">
            <v>42339</v>
          </cell>
        </row>
        <row r="1042">
          <cell r="B1042">
            <v>42340</v>
          </cell>
        </row>
        <row r="1043">
          <cell r="B1043">
            <v>42341</v>
          </cell>
        </row>
        <row r="1044">
          <cell r="B1044">
            <v>42342</v>
          </cell>
        </row>
        <row r="1045">
          <cell r="B1045">
            <v>42343</v>
          </cell>
        </row>
        <row r="1046">
          <cell r="B1046">
            <v>42344</v>
          </cell>
        </row>
        <row r="1047">
          <cell r="B1047">
            <v>42345</v>
          </cell>
        </row>
        <row r="1048">
          <cell r="B1048">
            <v>42346</v>
          </cell>
        </row>
        <row r="1049">
          <cell r="B1049">
            <v>42347</v>
          </cell>
        </row>
        <row r="1050">
          <cell r="B1050">
            <v>42348</v>
          </cell>
        </row>
        <row r="1051">
          <cell r="B1051">
            <v>42349</v>
          </cell>
        </row>
        <row r="1052">
          <cell r="B1052">
            <v>42350</v>
          </cell>
        </row>
        <row r="1053">
          <cell r="B1053">
            <v>42351</v>
          </cell>
        </row>
        <row r="1054">
          <cell r="B1054">
            <v>42352</v>
          </cell>
        </row>
        <row r="1055">
          <cell r="B1055">
            <v>42353</v>
          </cell>
        </row>
        <row r="1056">
          <cell r="B1056">
            <v>42354</v>
          </cell>
        </row>
        <row r="1057">
          <cell r="B1057">
            <v>42355</v>
          </cell>
        </row>
        <row r="1058">
          <cell r="B1058">
            <v>42356</v>
          </cell>
        </row>
        <row r="1059">
          <cell r="B1059">
            <v>42357</v>
          </cell>
        </row>
        <row r="1060">
          <cell r="B1060">
            <v>42358</v>
          </cell>
        </row>
        <row r="1061">
          <cell r="B1061">
            <v>42359</v>
          </cell>
        </row>
        <row r="1062">
          <cell r="B1062">
            <v>42360</v>
          </cell>
        </row>
        <row r="1063">
          <cell r="B1063">
            <v>42361</v>
          </cell>
        </row>
        <row r="1064">
          <cell r="B1064">
            <v>42362</v>
          </cell>
        </row>
        <row r="1065">
          <cell r="B1065">
            <v>42363</v>
          </cell>
        </row>
        <row r="1066">
          <cell r="B1066">
            <v>42364</v>
          </cell>
        </row>
        <row r="1067">
          <cell r="B1067">
            <v>42365</v>
          </cell>
        </row>
        <row r="1068">
          <cell r="B1068">
            <v>42366</v>
          </cell>
        </row>
        <row r="1069">
          <cell r="B1069">
            <v>42367</v>
          </cell>
        </row>
        <row r="1070">
          <cell r="B1070">
            <v>42368</v>
          </cell>
        </row>
        <row r="1071">
          <cell r="B1071">
            <v>42369</v>
          </cell>
        </row>
        <row r="1072">
          <cell r="B1072">
            <v>42370</v>
          </cell>
        </row>
        <row r="1073">
          <cell r="B1073">
            <v>42371</v>
          </cell>
        </row>
        <row r="1074">
          <cell r="B1074">
            <v>42372</v>
          </cell>
        </row>
        <row r="1075">
          <cell r="B1075">
            <v>42373</v>
          </cell>
        </row>
        <row r="1076">
          <cell r="B1076">
            <v>42374</v>
          </cell>
        </row>
        <row r="1077">
          <cell r="B1077">
            <v>42375</v>
          </cell>
        </row>
        <row r="1078">
          <cell r="B1078">
            <v>42376</v>
          </cell>
        </row>
        <row r="1079">
          <cell r="B1079">
            <v>42377</v>
          </cell>
        </row>
        <row r="1080">
          <cell r="B1080">
            <v>42378</v>
          </cell>
        </row>
        <row r="1081">
          <cell r="B1081">
            <v>42379</v>
          </cell>
        </row>
        <row r="1082">
          <cell r="B1082">
            <v>42380</v>
          </cell>
        </row>
        <row r="1083">
          <cell r="B1083">
            <v>42381</v>
          </cell>
        </row>
        <row r="1084">
          <cell r="B1084">
            <v>42382</v>
          </cell>
        </row>
        <row r="1085">
          <cell r="B1085">
            <v>42383</v>
          </cell>
        </row>
        <row r="1086">
          <cell r="B1086">
            <v>42384</v>
          </cell>
        </row>
        <row r="1087">
          <cell r="B1087">
            <v>42385</v>
          </cell>
        </row>
        <row r="1088">
          <cell r="B1088">
            <v>42386</v>
          </cell>
        </row>
        <row r="1089">
          <cell r="B1089">
            <v>42387</v>
          </cell>
        </row>
        <row r="1090">
          <cell r="B1090">
            <v>42388</v>
          </cell>
        </row>
        <row r="1091">
          <cell r="B1091">
            <v>42389</v>
          </cell>
        </row>
        <row r="1092">
          <cell r="B1092">
            <v>42390</v>
          </cell>
        </row>
        <row r="1093">
          <cell r="B1093">
            <v>42391</v>
          </cell>
        </row>
        <row r="1094">
          <cell r="B1094">
            <v>42392</v>
          </cell>
        </row>
        <row r="1095">
          <cell r="B1095">
            <v>42393</v>
          </cell>
        </row>
        <row r="1096">
          <cell r="B1096">
            <v>42394</v>
          </cell>
        </row>
        <row r="1097">
          <cell r="B1097">
            <v>42395</v>
          </cell>
        </row>
        <row r="1098">
          <cell r="B1098">
            <v>42396</v>
          </cell>
        </row>
        <row r="1099">
          <cell r="B1099">
            <v>42397</v>
          </cell>
        </row>
        <row r="1100">
          <cell r="B1100">
            <v>42398</v>
          </cell>
        </row>
        <row r="1101">
          <cell r="B1101">
            <v>42399</v>
          </cell>
        </row>
        <row r="1102">
          <cell r="B1102">
            <v>42400</v>
          </cell>
        </row>
        <row r="1103">
          <cell r="B1103">
            <v>42401</v>
          </cell>
        </row>
        <row r="1104">
          <cell r="B1104">
            <v>42402</v>
          </cell>
        </row>
        <row r="1105">
          <cell r="B1105">
            <v>42403</v>
          </cell>
        </row>
        <row r="1106">
          <cell r="B1106">
            <v>42404</v>
          </cell>
        </row>
        <row r="1107">
          <cell r="B1107">
            <v>42405</v>
          </cell>
        </row>
        <row r="1108">
          <cell r="B1108">
            <v>42406</v>
          </cell>
        </row>
        <row r="1109">
          <cell r="B1109">
            <v>42407</v>
          </cell>
        </row>
        <row r="1110">
          <cell r="B1110">
            <v>42408</v>
          </cell>
        </row>
        <row r="1111">
          <cell r="B1111">
            <v>42409</v>
          </cell>
        </row>
        <row r="1112">
          <cell r="B1112">
            <v>42410</v>
          </cell>
        </row>
        <row r="1113">
          <cell r="B1113">
            <v>42411</v>
          </cell>
        </row>
        <row r="1114">
          <cell r="B1114">
            <v>42412</v>
          </cell>
        </row>
        <row r="1115">
          <cell r="B1115">
            <v>42413</v>
          </cell>
        </row>
        <row r="1116">
          <cell r="B1116">
            <v>42414</v>
          </cell>
        </row>
        <row r="1117">
          <cell r="B1117">
            <v>42415</v>
          </cell>
        </row>
        <row r="1118">
          <cell r="B1118">
            <v>42416</v>
          </cell>
        </row>
        <row r="1119">
          <cell r="B1119">
            <v>42417</v>
          </cell>
        </row>
        <row r="1120">
          <cell r="B1120">
            <v>42418</v>
          </cell>
        </row>
        <row r="1121">
          <cell r="B1121">
            <v>42419</v>
          </cell>
        </row>
        <row r="1122">
          <cell r="B1122">
            <v>42420</v>
          </cell>
        </row>
        <row r="1123">
          <cell r="B1123">
            <v>42421</v>
          </cell>
        </row>
        <row r="1124">
          <cell r="B1124">
            <v>42422</v>
          </cell>
        </row>
        <row r="1125">
          <cell r="B1125">
            <v>42423</v>
          </cell>
        </row>
        <row r="1126">
          <cell r="B1126">
            <v>42424</v>
          </cell>
        </row>
        <row r="1127">
          <cell r="B1127">
            <v>42425</v>
          </cell>
        </row>
        <row r="1128">
          <cell r="B1128">
            <v>42426</v>
          </cell>
        </row>
        <row r="1129">
          <cell r="B1129">
            <v>42427</v>
          </cell>
        </row>
        <row r="1130">
          <cell r="B1130">
            <v>42428</v>
          </cell>
        </row>
        <row r="1131">
          <cell r="B1131">
            <v>42429</v>
          </cell>
        </row>
        <row r="1132">
          <cell r="B1132">
            <v>42430</v>
          </cell>
        </row>
        <row r="1133">
          <cell r="B1133">
            <v>42431</v>
          </cell>
        </row>
        <row r="1134">
          <cell r="B1134">
            <v>42432</v>
          </cell>
        </row>
        <row r="1135">
          <cell r="B1135">
            <v>42433</v>
          </cell>
        </row>
        <row r="1136">
          <cell r="B1136">
            <v>42434</v>
          </cell>
        </row>
        <row r="1137">
          <cell r="B1137">
            <v>42435</v>
          </cell>
        </row>
        <row r="1138">
          <cell r="B1138">
            <v>42436</v>
          </cell>
        </row>
        <row r="1139">
          <cell r="B1139">
            <v>42437</v>
          </cell>
        </row>
        <row r="1140">
          <cell r="B1140">
            <v>42438</v>
          </cell>
        </row>
        <row r="1141">
          <cell r="B1141">
            <v>42439</v>
          </cell>
        </row>
        <row r="1142">
          <cell r="B1142">
            <v>42440</v>
          </cell>
        </row>
        <row r="1143">
          <cell r="B1143">
            <v>42441</v>
          </cell>
        </row>
        <row r="1144">
          <cell r="B1144">
            <v>42442</v>
          </cell>
        </row>
        <row r="1145">
          <cell r="B1145">
            <v>42443</v>
          </cell>
        </row>
        <row r="1146">
          <cell r="B1146">
            <v>42444</v>
          </cell>
        </row>
        <row r="1147">
          <cell r="B1147">
            <v>42445</v>
          </cell>
        </row>
        <row r="1148">
          <cell r="B1148">
            <v>42446</v>
          </cell>
        </row>
        <row r="1149">
          <cell r="B1149">
            <v>42447</v>
          </cell>
        </row>
        <row r="1150">
          <cell r="B1150">
            <v>42448</v>
          </cell>
        </row>
        <row r="1151">
          <cell r="B1151">
            <v>42449</v>
          </cell>
        </row>
        <row r="1152">
          <cell r="B1152">
            <v>42450</v>
          </cell>
        </row>
        <row r="1153">
          <cell r="B1153">
            <v>42451</v>
          </cell>
        </row>
        <row r="1154">
          <cell r="B1154">
            <v>42452</v>
          </cell>
        </row>
        <row r="1155">
          <cell r="B1155">
            <v>42453</v>
          </cell>
        </row>
        <row r="1156">
          <cell r="B1156">
            <v>42454</v>
          </cell>
        </row>
        <row r="1157">
          <cell r="B1157">
            <v>42455</v>
          </cell>
        </row>
        <row r="1158">
          <cell r="B1158">
            <v>42456</v>
          </cell>
        </row>
        <row r="1159">
          <cell r="B1159">
            <v>42457</v>
          </cell>
        </row>
        <row r="1160">
          <cell r="B1160">
            <v>42458</v>
          </cell>
        </row>
        <row r="1161">
          <cell r="B1161">
            <v>42459</v>
          </cell>
        </row>
        <row r="1162">
          <cell r="B1162">
            <v>42460</v>
          </cell>
        </row>
        <row r="1163">
          <cell r="B1163">
            <v>42461</v>
          </cell>
        </row>
        <row r="1164">
          <cell r="B1164">
            <v>42462</v>
          </cell>
        </row>
        <row r="1165">
          <cell r="B1165">
            <v>42463</v>
          </cell>
        </row>
        <row r="1166">
          <cell r="B1166">
            <v>42464</v>
          </cell>
        </row>
        <row r="1167">
          <cell r="B1167">
            <v>42465</v>
          </cell>
        </row>
        <row r="1168">
          <cell r="B1168">
            <v>42466</v>
          </cell>
        </row>
        <row r="1169">
          <cell r="B1169">
            <v>42467</v>
          </cell>
        </row>
        <row r="1170">
          <cell r="B1170">
            <v>42468</v>
          </cell>
        </row>
        <row r="1171">
          <cell r="B1171">
            <v>42469</v>
          </cell>
        </row>
        <row r="1172">
          <cell r="B1172">
            <v>42470</v>
          </cell>
        </row>
        <row r="1173">
          <cell r="B1173">
            <v>42471</v>
          </cell>
        </row>
        <row r="1174">
          <cell r="B1174">
            <v>42472</v>
          </cell>
        </row>
        <row r="1175">
          <cell r="B1175">
            <v>42473</v>
          </cell>
        </row>
        <row r="1176">
          <cell r="B1176">
            <v>42474</v>
          </cell>
        </row>
        <row r="1177">
          <cell r="B1177">
            <v>42475</v>
          </cell>
        </row>
        <row r="1178">
          <cell r="B1178">
            <v>42476</v>
          </cell>
        </row>
        <row r="1179">
          <cell r="B1179">
            <v>42477</v>
          </cell>
        </row>
        <row r="1180">
          <cell r="B1180">
            <v>42478</v>
          </cell>
        </row>
        <row r="1181">
          <cell r="B1181">
            <v>42479</v>
          </cell>
        </row>
        <row r="1182">
          <cell r="B1182">
            <v>42480</v>
          </cell>
        </row>
        <row r="1183">
          <cell r="B1183">
            <v>42481</v>
          </cell>
        </row>
        <row r="1184">
          <cell r="B1184">
            <v>42482</v>
          </cell>
        </row>
        <row r="1185">
          <cell r="B1185">
            <v>42483</v>
          </cell>
        </row>
        <row r="1186">
          <cell r="B1186">
            <v>42484</v>
          </cell>
        </row>
        <row r="1187">
          <cell r="B1187">
            <v>42485</v>
          </cell>
        </row>
        <row r="1188">
          <cell r="B1188">
            <v>42486</v>
          </cell>
        </row>
        <row r="1189">
          <cell r="B1189">
            <v>42487</v>
          </cell>
        </row>
        <row r="1190">
          <cell r="B1190">
            <v>42488</v>
          </cell>
        </row>
        <row r="1191">
          <cell r="B1191">
            <v>42489</v>
          </cell>
        </row>
        <row r="1192">
          <cell r="B1192">
            <v>42490</v>
          </cell>
        </row>
        <row r="1193">
          <cell r="B1193">
            <v>42491</v>
          </cell>
        </row>
        <row r="1194">
          <cell r="B1194">
            <v>42492</v>
          </cell>
        </row>
        <row r="1195">
          <cell r="B1195">
            <v>42493</v>
          </cell>
        </row>
        <row r="1196">
          <cell r="B1196">
            <v>42494</v>
          </cell>
        </row>
        <row r="1197">
          <cell r="B1197">
            <v>42495</v>
          </cell>
        </row>
        <row r="1198">
          <cell r="B1198">
            <v>42496</v>
          </cell>
        </row>
        <row r="1199">
          <cell r="B1199">
            <v>42497</v>
          </cell>
        </row>
        <row r="1200">
          <cell r="B1200">
            <v>42498</v>
          </cell>
        </row>
        <row r="1201">
          <cell r="B1201">
            <v>42499</v>
          </cell>
        </row>
        <row r="1202">
          <cell r="B1202">
            <v>42500</v>
          </cell>
        </row>
        <row r="1203">
          <cell r="B1203">
            <v>42501</v>
          </cell>
        </row>
        <row r="1204">
          <cell r="B1204">
            <v>42502</v>
          </cell>
        </row>
        <row r="1205">
          <cell r="B1205">
            <v>42503</v>
          </cell>
        </row>
        <row r="1206">
          <cell r="B1206">
            <v>42504</v>
          </cell>
        </row>
        <row r="1207">
          <cell r="B1207">
            <v>42505</v>
          </cell>
        </row>
        <row r="1208">
          <cell r="B1208">
            <v>42506</v>
          </cell>
        </row>
        <row r="1209">
          <cell r="B1209">
            <v>42507</v>
          </cell>
        </row>
        <row r="1210">
          <cell r="B1210">
            <v>42508</v>
          </cell>
        </row>
        <row r="1211">
          <cell r="B1211">
            <v>42509</v>
          </cell>
        </row>
        <row r="1212">
          <cell r="B1212">
            <v>42510</v>
          </cell>
        </row>
        <row r="1213">
          <cell r="B1213">
            <v>42511</v>
          </cell>
        </row>
        <row r="1214">
          <cell r="B1214">
            <v>42512</v>
          </cell>
        </row>
        <row r="1215">
          <cell r="B1215">
            <v>42513</v>
          </cell>
        </row>
        <row r="1216">
          <cell r="B1216">
            <v>42514</v>
          </cell>
        </row>
        <row r="1217">
          <cell r="B1217">
            <v>42515</v>
          </cell>
        </row>
        <row r="1218">
          <cell r="B1218">
            <v>42516</v>
          </cell>
        </row>
        <row r="1219">
          <cell r="B1219">
            <v>42517</v>
          </cell>
        </row>
        <row r="1220">
          <cell r="B1220">
            <v>42518</v>
          </cell>
        </row>
        <row r="1221">
          <cell r="B1221">
            <v>42519</v>
          </cell>
        </row>
        <row r="1222">
          <cell r="B1222">
            <v>42520</v>
          </cell>
        </row>
        <row r="1223">
          <cell r="B1223">
            <v>42521</v>
          </cell>
        </row>
        <row r="1224">
          <cell r="B1224">
            <v>42522</v>
          </cell>
        </row>
        <row r="1225">
          <cell r="B1225">
            <v>42523</v>
          </cell>
        </row>
        <row r="1226">
          <cell r="B1226">
            <v>42524</v>
          </cell>
        </row>
        <row r="1227">
          <cell r="B1227">
            <v>42525</v>
          </cell>
        </row>
        <row r="1228">
          <cell r="B1228">
            <v>42526</v>
          </cell>
        </row>
        <row r="1229">
          <cell r="B1229">
            <v>42527</v>
          </cell>
        </row>
        <row r="1230">
          <cell r="B1230">
            <v>42528</v>
          </cell>
        </row>
        <row r="1231">
          <cell r="B1231">
            <v>42529</v>
          </cell>
        </row>
        <row r="1232">
          <cell r="B1232">
            <v>42530</v>
          </cell>
        </row>
        <row r="1233">
          <cell r="B1233">
            <v>42531</v>
          </cell>
        </row>
        <row r="1234">
          <cell r="B1234">
            <v>42532</v>
          </cell>
        </row>
        <row r="1235">
          <cell r="B1235">
            <v>42533</v>
          </cell>
        </row>
        <row r="1236">
          <cell r="B1236">
            <v>42534</v>
          </cell>
        </row>
        <row r="1237">
          <cell r="B1237">
            <v>42535</v>
          </cell>
        </row>
        <row r="1238">
          <cell r="B1238">
            <v>42536</v>
          </cell>
        </row>
        <row r="1239">
          <cell r="B1239">
            <v>42537</v>
          </cell>
        </row>
        <row r="1240">
          <cell r="B1240">
            <v>42538</v>
          </cell>
        </row>
        <row r="1241">
          <cell r="B1241">
            <v>42539</v>
          </cell>
        </row>
        <row r="1242">
          <cell r="B1242">
            <v>42540</v>
          </cell>
        </row>
        <row r="1243">
          <cell r="B1243">
            <v>42541</v>
          </cell>
        </row>
        <row r="1244">
          <cell r="B1244">
            <v>42542</v>
          </cell>
        </row>
        <row r="1245">
          <cell r="B1245">
            <v>42543</v>
          </cell>
        </row>
        <row r="1246">
          <cell r="B1246">
            <v>42544</v>
          </cell>
        </row>
        <row r="1247">
          <cell r="B1247">
            <v>42545</v>
          </cell>
        </row>
        <row r="1248">
          <cell r="B1248">
            <v>42546</v>
          </cell>
        </row>
        <row r="1249">
          <cell r="B1249">
            <v>42547</v>
          </cell>
        </row>
        <row r="1250">
          <cell r="B1250">
            <v>42548</v>
          </cell>
        </row>
        <row r="1251">
          <cell r="B1251">
            <v>42549</v>
          </cell>
        </row>
        <row r="1252">
          <cell r="B1252">
            <v>42550</v>
          </cell>
        </row>
        <row r="1253">
          <cell r="B1253">
            <v>42551</v>
          </cell>
        </row>
        <row r="1254">
          <cell r="B1254">
            <v>42552</v>
          </cell>
        </row>
        <row r="1255">
          <cell r="B1255">
            <v>42553</v>
          </cell>
        </row>
        <row r="1256">
          <cell r="B1256">
            <v>42554</v>
          </cell>
        </row>
        <row r="1257">
          <cell r="B1257">
            <v>42555</v>
          </cell>
        </row>
        <row r="1258">
          <cell r="B1258">
            <v>42556</v>
          </cell>
        </row>
        <row r="1259">
          <cell r="B1259">
            <v>42557</v>
          </cell>
        </row>
        <row r="1260">
          <cell r="B1260">
            <v>42558</v>
          </cell>
        </row>
        <row r="1261">
          <cell r="B1261">
            <v>42559</v>
          </cell>
        </row>
        <row r="1262">
          <cell r="B1262">
            <v>42560</v>
          </cell>
        </row>
        <row r="1263">
          <cell r="B1263">
            <v>42561</v>
          </cell>
        </row>
        <row r="1264">
          <cell r="B1264">
            <v>42562</v>
          </cell>
        </row>
        <row r="1265">
          <cell r="B1265">
            <v>42563</v>
          </cell>
        </row>
        <row r="1266">
          <cell r="B1266">
            <v>42564</v>
          </cell>
        </row>
        <row r="1267">
          <cell r="B1267">
            <v>42565</v>
          </cell>
        </row>
        <row r="1268">
          <cell r="B1268">
            <v>42566</v>
          </cell>
        </row>
        <row r="1269">
          <cell r="B1269">
            <v>42567</v>
          </cell>
        </row>
        <row r="1270">
          <cell r="B1270">
            <v>42568</v>
          </cell>
        </row>
        <row r="1271">
          <cell r="B1271">
            <v>42569</v>
          </cell>
        </row>
        <row r="1272">
          <cell r="B1272">
            <v>42570</v>
          </cell>
        </row>
        <row r="1273">
          <cell r="B1273">
            <v>42571</v>
          </cell>
        </row>
        <row r="1274">
          <cell r="B1274">
            <v>42572</v>
          </cell>
        </row>
        <row r="1275">
          <cell r="B1275">
            <v>42573</v>
          </cell>
        </row>
        <row r="1276">
          <cell r="B1276">
            <v>42574</v>
          </cell>
        </row>
        <row r="1277">
          <cell r="B1277">
            <v>42575</v>
          </cell>
        </row>
        <row r="1278">
          <cell r="B1278">
            <v>42576</v>
          </cell>
        </row>
        <row r="1279">
          <cell r="B1279">
            <v>42577</v>
          </cell>
        </row>
        <row r="1280">
          <cell r="B1280">
            <v>42578</v>
          </cell>
        </row>
        <row r="1281">
          <cell r="B1281">
            <v>42579</v>
          </cell>
        </row>
        <row r="1282">
          <cell r="B1282">
            <v>42580</v>
          </cell>
        </row>
        <row r="1283">
          <cell r="B1283">
            <v>42581</v>
          </cell>
        </row>
        <row r="1284">
          <cell r="B1284">
            <v>42582</v>
          </cell>
        </row>
        <row r="1285">
          <cell r="B1285">
            <v>42583</v>
          </cell>
        </row>
        <row r="1286">
          <cell r="B1286">
            <v>42584</v>
          </cell>
        </row>
        <row r="1287">
          <cell r="B1287">
            <v>42585</v>
          </cell>
        </row>
        <row r="1288">
          <cell r="B1288">
            <v>42586</v>
          </cell>
        </row>
        <row r="1289">
          <cell r="B1289">
            <v>42587</v>
          </cell>
        </row>
        <row r="1290">
          <cell r="B1290">
            <v>42588</v>
          </cell>
        </row>
        <row r="1291">
          <cell r="B1291">
            <v>42589</v>
          </cell>
        </row>
        <row r="1292">
          <cell r="B1292">
            <v>42590</v>
          </cell>
        </row>
        <row r="1293">
          <cell r="B1293">
            <v>42591</v>
          </cell>
        </row>
        <row r="1294">
          <cell r="B1294">
            <v>42592</v>
          </cell>
        </row>
        <row r="1295">
          <cell r="B1295">
            <v>42593</v>
          </cell>
        </row>
        <row r="1296">
          <cell r="B1296">
            <v>42594</v>
          </cell>
        </row>
        <row r="1297">
          <cell r="B1297">
            <v>42595</v>
          </cell>
        </row>
        <row r="1298">
          <cell r="B1298">
            <v>42596</v>
          </cell>
        </row>
        <row r="1299">
          <cell r="B1299">
            <v>42597</v>
          </cell>
        </row>
        <row r="1300">
          <cell r="B1300">
            <v>42598</v>
          </cell>
        </row>
        <row r="1301">
          <cell r="B1301">
            <v>42599</v>
          </cell>
        </row>
        <row r="1302">
          <cell r="B1302">
            <v>42600</v>
          </cell>
        </row>
        <row r="1303">
          <cell r="B1303">
            <v>42601</v>
          </cell>
        </row>
        <row r="1304">
          <cell r="B1304">
            <v>42602</v>
          </cell>
        </row>
        <row r="1305">
          <cell r="B1305">
            <v>42603</v>
          </cell>
        </row>
        <row r="1306">
          <cell r="B1306">
            <v>42604</v>
          </cell>
        </row>
        <row r="1307">
          <cell r="B1307">
            <v>42605</v>
          </cell>
        </row>
        <row r="1308">
          <cell r="B1308">
            <v>42606</v>
          </cell>
        </row>
        <row r="1309">
          <cell r="B1309">
            <v>42607</v>
          </cell>
        </row>
        <row r="1310">
          <cell r="B1310">
            <v>42608</v>
          </cell>
        </row>
        <row r="1311">
          <cell r="B1311">
            <v>42609</v>
          </cell>
        </row>
        <row r="1312">
          <cell r="B1312">
            <v>42610</v>
          </cell>
        </row>
        <row r="1313">
          <cell r="B1313">
            <v>42611</v>
          </cell>
        </row>
        <row r="1314">
          <cell r="B1314">
            <v>42612</v>
          </cell>
        </row>
        <row r="1315">
          <cell r="B1315">
            <v>42613</v>
          </cell>
        </row>
        <row r="1316">
          <cell r="B1316">
            <v>42614</v>
          </cell>
        </row>
        <row r="1317">
          <cell r="B1317">
            <v>42615</v>
          </cell>
        </row>
        <row r="1318">
          <cell r="B1318">
            <v>42616</v>
          </cell>
        </row>
        <row r="1319">
          <cell r="B1319">
            <v>42617</v>
          </cell>
        </row>
        <row r="1320">
          <cell r="B1320">
            <v>42618</v>
          </cell>
        </row>
        <row r="1321">
          <cell r="B1321">
            <v>42619</v>
          </cell>
        </row>
        <row r="1322">
          <cell r="B1322">
            <v>42620</v>
          </cell>
        </row>
        <row r="1323">
          <cell r="B1323">
            <v>42621</v>
          </cell>
        </row>
        <row r="1324">
          <cell r="B1324">
            <v>42622</v>
          </cell>
        </row>
        <row r="1325">
          <cell r="B1325">
            <v>42623</v>
          </cell>
        </row>
        <row r="1326">
          <cell r="B1326">
            <v>42624</v>
          </cell>
        </row>
        <row r="1327">
          <cell r="B1327">
            <v>42625</v>
          </cell>
        </row>
        <row r="1328">
          <cell r="B1328">
            <v>42626</v>
          </cell>
        </row>
        <row r="1329">
          <cell r="B1329">
            <v>42627</v>
          </cell>
        </row>
        <row r="1330">
          <cell r="B1330">
            <v>42628</v>
          </cell>
        </row>
        <row r="1331">
          <cell r="B1331">
            <v>42629</v>
          </cell>
        </row>
        <row r="1332">
          <cell r="B1332">
            <v>42630</v>
          </cell>
        </row>
        <row r="1333">
          <cell r="B1333">
            <v>42631</v>
          </cell>
        </row>
        <row r="1334">
          <cell r="B1334">
            <v>42632</v>
          </cell>
        </row>
        <row r="1335">
          <cell r="B1335">
            <v>42633</v>
          </cell>
        </row>
        <row r="1336">
          <cell r="B1336">
            <v>42634</v>
          </cell>
        </row>
        <row r="1337">
          <cell r="B1337">
            <v>42635</v>
          </cell>
        </row>
        <row r="1338">
          <cell r="B1338">
            <v>42636</v>
          </cell>
        </row>
        <row r="1339">
          <cell r="B1339">
            <v>42637</v>
          </cell>
        </row>
        <row r="1340">
          <cell r="B1340">
            <v>42638</v>
          </cell>
        </row>
        <row r="1341">
          <cell r="B1341">
            <v>42639</v>
          </cell>
        </row>
        <row r="1342">
          <cell r="B1342">
            <v>42640</v>
          </cell>
        </row>
        <row r="1343">
          <cell r="B1343">
            <v>42641</v>
          </cell>
        </row>
        <row r="1344">
          <cell r="B1344">
            <v>42642</v>
          </cell>
        </row>
        <row r="1345">
          <cell r="B1345">
            <v>42643</v>
          </cell>
        </row>
        <row r="1346">
          <cell r="B1346">
            <v>42644</v>
          </cell>
        </row>
        <row r="1347">
          <cell r="B1347">
            <v>42645</v>
          </cell>
        </row>
        <row r="1348">
          <cell r="B1348">
            <v>42646</v>
          </cell>
        </row>
        <row r="1349">
          <cell r="B1349">
            <v>42647</v>
          </cell>
        </row>
        <row r="1350">
          <cell r="B1350">
            <v>42648</v>
          </cell>
        </row>
        <row r="1351">
          <cell r="B1351">
            <v>42649</v>
          </cell>
        </row>
        <row r="1352">
          <cell r="B1352">
            <v>42650</v>
          </cell>
        </row>
        <row r="1353">
          <cell r="B1353">
            <v>42651</v>
          </cell>
        </row>
        <row r="1354">
          <cell r="B1354">
            <v>42652</v>
          </cell>
        </row>
        <row r="1355">
          <cell r="B1355">
            <v>42653</v>
          </cell>
        </row>
        <row r="1356">
          <cell r="B1356">
            <v>42654</v>
          </cell>
        </row>
        <row r="1357">
          <cell r="B1357">
            <v>42655</v>
          </cell>
        </row>
        <row r="1358">
          <cell r="B1358">
            <v>42656</v>
          </cell>
        </row>
        <row r="1359">
          <cell r="B1359">
            <v>42657</v>
          </cell>
        </row>
        <row r="1360">
          <cell r="B1360">
            <v>42658</v>
          </cell>
        </row>
        <row r="1361">
          <cell r="B1361">
            <v>42659</v>
          </cell>
        </row>
        <row r="1362">
          <cell r="B1362">
            <v>42660</v>
          </cell>
        </row>
        <row r="1363">
          <cell r="B1363">
            <v>42661</v>
          </cell>
        </row>
        <row r="1364">
          <cell r="B1364">
            <v>42662</v>
          </cell>
        </row>
        <row r="1365">
          <cell r="B1365">
            <v>42663</v>
          </cell>
        </row>
        <row r="1366">
          <cell r="B1366">
            <v>42664</v>
          </cell>
        </row>
        <row r="1367">
          <cell r="B1367">
            <v>42665</v>
          </cell>
        </row>
        <row r="1368">
          <cell r="B1368">
            <v>42666</v>
          </cell>
        </row>
        <row r="1369">
          <cell r="B1369">
            <v>42667</v>
          </cell>
        </row>
        <row r="1370">
          <cell r="B1370">
            <v>42668</v>
          </cell>
        </row>
        <row r="1371">
          <cell r="B1371">
            <v>42669</v>
          </cell>
        </row>
        <row r="1372">
          <cell r="B1372">
            <v>42670</v>
          </cell>
        </row>
        <row r="1373">
          <cell r="B1373">
            <v>42671</v>
          </cell>
        </row>
        <row r="1374">
          <cell r="B1374">
            <v>42672</v>
          </cell>
        </row>
        <row r="1375">
          <cell r="B1375">
            <v>42673</v>
          </cell>
        </row>
        <row r="1376">
          <cell r="B1376">
            <v>42674</v>
          </cell>
        </row>
        <row r="1377">
          <cell r="B1377">
            <v>42675</v>
          </cell>
        </row>
        <row r="1378">
          <cell r="B1378">
            <v>42676</v>
          </cell>
        </row>
        <row r="1379">
          <cell r="B1379">
            <v>42677</v>
          </cell>
        </row>
        <row r="1380">
          <cell r="B1380">
            <v>42678</v>
          </cell>
        </row>
        <row r="1381">
          <cell r="B1381">
            <v>42679</v>
          </cell>
        </row>
        <row r="1382">
          <cell r="B1382">
            <v>42680</v>
          </cell>
        </row>
        <row r="1383">
          <cell r="B1383">
            <v>42681</v>
          </cell>
        </row>
        <row r="1384">
          <cell r="B1384">
            <v>42682</v>
          </cell>
        </row>
        <row r="1385">
          <cell r="B1385">
            <v>42683</v>
          </cell>
        </row>
        <row r="1386">
          <cell r="B1386">
            <v>42684</v>
          </cell>
        </row>
        <row r="1387">
          <cell r="B1387">
            <v>42685</v>
          </cell>
        </row>
        <row r="1388">
          <cell r="B1388">
            <v>42686</v>
          </cell>
        </row>
        <row r="1389">
          <cell r="B1389">
            <v>42687</v>
          </cell>
        </row>
        <row r="1390">
          <cell r="B1390">
            <v>42688</v>
          </cell>
        </row>
        <row r="1391">
          <cell r="B1391">
            <v>42689</v>
          </cell>
        </row>
        <row r="1392">
          <cell r="B1392">
            <v>42690</v>
          </cell>
        </row>
        <row r="1393">
          <cell r="B1393">
            <v>42691</v>
          </cell>
        </row>
        <row r="1394">
          <cell r="B1394">
            <v>42692</v>
          </cell>
        </row>
        <row r="1395">
          <cell r="B1395">
            <v>42693</v>
          </cell>
        </row>
        <row r="1396">
          <cell r="B1396">
            <v>42694</v>
          </cell>
        </row>
        <row r="1397">
          <cell r="B1397">
            <v>42695</v>
          </cell>
        </row>
        <row r="1398">
          <cell r="B1398">
            <v>42696</v>
          </cell>
        </row>
        <row r="1399">
          <cell r="B1399">
            <v>42697</v>
          </cell>
        </row>
        <row r="1400">
          <cell r="B1400">
            <v>42698</v>
          </cell>
        </row>
        <row r="1401">
          <cell r="B1401">
            <v>42699</v>
          </cell>
        </row>
        <row r="1402">
          <cell r="B1402">
            <v>42700</v>
          </cell>
        </row>
        <row r="1403">
          <cell r="B1403">
            <v>42701</v>
          </cell>
        </row>
        <row r="1404">
          <cell r="B1404">
            <v>42702</v>
          </cell>
        </row>
        <row r="1405">
          <cell r="B1405">
            <v>42703</v>
          </cell>
        </row>
        <row r="1406">
          <cell r="B1406">
            <v>42704</v>
          </cell>
        </row>
        <row r="1407">
          <cell r="B1407">
            <v>42705</v>
          </cell>
        </row>
        <row r="1408">
          <cell r="B1408">
            <v>42706</v>
          </cell>
        </row>
        <row r="1409">
          <cell r="B1409">
            <v>42707</v>
          </cell>
        </row>
        <row r="1410">
          <cell r="B1410">
            <v>42708</v>
          </cell>
        </row>
        <row r="1411">
          <cell r="B1411">
            <v>42709</v>
          </cell>
        </row>
        <row r="1412">
          <cell r="B1412">
            <v>42710</v>
          </cell>
        </row>
        <row r="1413">
          <cell r="B1413">
            <v>42711</v>
          </cell>
        </row>
        <row r="1414">
          <cell r="B1414">
            <v>42712</v>
          </cell>
        </row>
        <row r="1415">
          <cell r="B1415">
            <v>42713</v>
          </cell>
        </row>
        <row r="1416">
          <cell r="B1416">
            <v>42714</v>
          </cell>
        </row>
        <row r="1417">
          <cell r="B1417">
            <v>42715</v>
          </cell>
        </row>
        <row r="1418">
          <cell r="B1418">
            <v>42716</v>
          </cell>
        </row>
        <row r="1419">
          <cell r="B1419">
            <v>42717</v>
          </cell>
        </row>
        <row r="1420">
          <cell r="B1420">
            <v>42718</v>
          </cell>
        </row>
        <row r="1421">
          <cell r="B1421">
            <v>42719</v>
          </cell>
        </row>
        <row r="1422">
          <cell r="B1422">
            <v>42720</v>
          </cell>
        </row>
        <row r="1423">
          <cell r="B1423">
            <v>42721</v>
          </cell>
        </row>
        <row r="1424">
          <cell r="B1424">
            <v>42722</v>
          </cell>
        </row>
        <row r="1425">
          <cell r="B1425">
            <v>42723</v>
          </cell>
        </row>
        <row r="1426">
          <cell r="B1426">
            <v>42724</v>
          </cell>
        </row>
        <row r="1427">
          <cell r="B1427">
            <v>42725</v>
          </cell>
        </row>
        <row r="1428">
          <cell r="B1428">
            <v>42726</v>
          </cell>
        </row>
        <row r="1429">
          <cell r="B1429">
            <v>42727</v>
          </cell>
        </row>
        <row r="1430">
          <cell r="B1430">
            <v>42728</v>
          </cell>
        </row>
        <row r="1431">
          <cell r="B1431">
            <v>42729</v>
          </cell>
        </row>
        <row r="1432">
          <cell r="B1432">
            <v>42730</v>
          </cell>
        </row>
        <row r="1433">
          <cell r="B1433">
            <v>42731</v>
          </cell>
        </row>
        <row r="1434">
          <cell r="B1434">
            <v>42732</v>
          </cell>
        </row>
        <row r="1435">
          <cell r="B1435">
            <v>42733</v>
          </cell>
        </row>
        <row r="1436">
          <cell r="B1436">
            <v>42734</v>
          </cell>
        </row>
        <row r="1437">
          <cell r="B1437">
            <v>42735</v>
          </cell>
        </row>
        <row r="1438">
          <cell r="B1438">
            <v>42736</v>
          </cell>
        </row>
        <row r="1439">
          <cell r="B1439">
            <v>42737</v>
          </cell>
        </row>
        <row r="1440">
          <cell r="B1440">
            <v>42738</v>
          </cell>
        </row>
        <row r="1441">
          <cell r="B1441">
            <v>42739</v>
          </cell>
        </row>
        <row r="1442">
          <cell r="B1442">
            <v>42740</v>
          </cell>
        </row>
        <row r="1443">
          <cell r="B1443">
            <v>42741</v>
          </cell>
        </row>
        <row r="1444">
          <cell r="B1444">
            <v>42742</v>
          </cell>
        </row>
        <row r="1445">
          <cell r="B1445">
            <v>42743</v>
          </cell>
        </row>
        <row r="1446">
          <cell r="B1446">
            <v>42744</v>
          </cell>
        </row>
        <row r="1447">
          <cell r="B1447">
            <v>42745</v>
          </cell>
        </row>
        <row r="1448">
          <cell r="B1448">
            <v>42746</v>
          </cell>
        </row>
        <row r="1449">
          <cell r="B1449">
            <v>42747</v>
          </cell>
        </row>
        <row r="1450">
          <cell r="B1450">
            <v>42748</v>
          </cell>
        </row>
        <row r="1451">
          <cell r="B1451">
            <v>42749</v>
          </cell>
        </row>
        <row r="1452">
          <cell r="B1452">
            <v>42750</v>
          </cell>
        </row>
        <row r="1453">
          <cell r="B1453">
            <v>42751</v>
          </cell>
        </row>
        <row r="1454">
          <cell r="B1454">
            <v>42752</v>
          </cell>
        </row>
        <row r="1455">
          <cell r="B1455">
            <v>42753</v>
          </cell>
        </row>
        <row r="1456">
          <cell r="B1456">
            <v>42754</v>
          </cell>
        </row>
        <row r="1457">
          <cell r="B1457">
            <v>42755</v>
          </cell>
        </row>
        <row r="1458">
          <cell r="B1458">
            <v>42756</v>
          </cell>
        </row>
        <row r="1459">
          <cell r="B1459">
            <v>42757</v>
          </cell>
        </row>
        <row r="1460">
          <cell r="B1460">
            <v>42758</v>
          </cell>
        </row>
        <row r="1461">
          <cell r="B1461">
            <v>42759</v>
          </cell>
        </row>
        <row r="1462">
          <cell r="B1462">
            <v>42760</v>
          </cell>
        </row>
        <row r="1463">
          <cell r="B1463">
            <v>42761</v>
          </cell>
        </row>
        <row r="1464">
          <cell r="B1464">
            <v>42762</v>
          </cell>
        </row>
        <row r="1465">
          <cell r="B1465">
            <v>42763</v>
          </cell>
        </row>
        <row r="1466">
          <cell r="B1466">
            <v>42764</v>
          </cell>
        </row>
        <row r="1467">
          <cell r="B1467">
            <v>42765</v>
          </cell>
        </row>
        <row r="1468">
          <cell r="B1468">
            <v>42766</v>
          </cell>
        </row>
        <row r="1469">
          <cell r="B1469">
            <v>42767</v>
          </cell>
        </row>
        <row r="1470">
          <cell r="B1470">
            <v>42768</v>
          </cell>
        </row>
        <row r="1471">
          <cell r="B1471">
            <v>42769</v>
          </cell>
        </row>
        <row r="1472">
          <cell r="B1472">
            <v>42770</v>
          </cell>
        </row>
        <row r="1473">
          <cell r="B1473">
            <v>42771</v>
          </cell>
        </row>
        <row r="1474">
          <cell r="B1474">
            <v>42772</v>
          </cell>
        </row>
        <row r="1475">
          <cell r="B1475">
            <v>42773</v>
          </cell>
        </row>
        <row r="1476">
          <cell r="B1476">
            <v>42774</v>
          </cell>
        </row>
        <row r="1477">
          <cell r="B1477">
            <v>42775</v>
          </cell>
        </row>
        <row r="1478">
          <cell r="B1478">
            <v>42776</v>
          </cell>
        </row>
        <row r="1479">
          <cell r="B1479">
            <v>42777</v>
          </cell>
        </row>
        <row r="1480">
          <cell r="B1480">
            <v>42778</v>
          </cell>
        </row>
        <row r="1481">
          <cell r="B1481">
            <v>42779</v>
          </cell>
        </row>
        <row r="1482">
          <cell r="B1482">
            <v>42780</v>
          </cell>
        </row>
        <row r="1483">
          <cell r="B1483">
            <v>42781</v>
          </cell>
        </row>
        <row r="1484">
          <cell r="B1484">
            <v>42782</v>
          </cell>
        </row>
        <row r="1485">
          <cell r="B1485">
            <v>42783</v>
          </cell>
        </row>
        <row r="1486">
          <cell r="B1486">
            <v>42784</v>
          </cell>
        </row>
        <row r="1487">
          <cell r="B1487">
            <v>42785</v>
          </cell>
        </row>
        <row r="1488">
          <cell r="B1488">
            <v>42786</v>
          </cell>
        </row>
        <row r="1489">
          <cell r="B1489">
            <v>42787</v>
          </cell>
        </row>
        <row r="1490">
          <cell r="B1490">
            <v>42788</v>
          </cell>
        </row>
        <row r="1491">
          <cell r="B1491">
            <v>42789</v>
          </cell>
        </row>
        <row r="1492">
          <cell r="B1492">
            <v>42790</v>
          </cell>
        </row>
        <row r="1493">
          <cell r="B1493">
            <v>42791</v>
          </cell>
        </row>
        <row r="1494">
          <cell r="B1494">
            <v>42792</v>
          </cell>
        </row>
        <row r="1495">
          <cell r="B1495">
            <v>42793</v>
          </cell>
        </row>
        <row r="1496">
          <cell r="B1496">
            <v>42794</v>
          </cell>
        </row>
        <row r="1497">
          <cell r="B1497">
            <v>42795</v>
          </cell>
        </row>
        <row r="1498">
          <cell r="B1498">
            <v>42796</v>
          </cell>
        </row>
        <row r="1499">
          <cell r="B1499">
            <v>42797</v>
          </cell>
        </row>
        <row r="1500">
          <cell r="B1500">
            <v>42798</v>
          </cell>
        </row>
        <row r="1501">
          <cell r="B1501">
            <v>42799</v>
          </cell>
        </row>
        <row r="1502">
          <cell r="B1502">
            <v>42800</v>
          </cell>
        </row>
        <row r="1503">
          <cell r="B1503">
            <v>42801</v>
          </cell>
        </row>
        <row r="1504">
          <cell r="B1504">
            <v>42802</v>
          </cell>
        </row>
        <row r="1505">
          <cell r="B1505">
            <v>42803</v>
          </cell>
        </row>
        <row r="1506">
          <cell r="B1506">
            <v>42804</v>
          </cell>
        </row>
        <row r="1507">
          <cell r="B1507">
            <v>42805</v>
          </cell>
        </row>
        <row r="1508">
          <cell r="B1508">
            <v>42806</v>
          </cell>
        </row>
        <row r="1509">
          <cell r="B1509">
            <v>42807</v>
          </cell>
        </row>
        <row r="1510">
          <cell r="B1510">
            <v>42808</v>
          </cell>
        </row>
        <row r="1511">
          <cell r="B1511">
            <v>42809</v>
          </cell>
        </row>
        <row r="1512">
          <cell r="B1512">
            <v>42810</v>
          </cell>
        </row>
        <row r="1513">
          <cell r="B1513">
            <v>42811</v>
          </cell>
        </row>
        <row r="1514">
          <cell r="B1514">
            <v>42812</v>
          </cell>
        </row>
        <row r="1515">
          <cell r="B1515">
            <v>42813</v>
          </cell>
        </row>
        <row r="1516">
          <cell r="B1516">
            <v>42814</v>
          </cell>
        </row>
        <row r="1517">
          <cell r="B1517">
            <v>42815</v>
          </cell>
        </row>
        <row r="1518">
          <cell r="B1518">
            <v>42816</v>
          </cell>
        </row>
        <row r="1519">
          <cell r="B1519">
            <v>42817</v>
          </cell>
        </row>
        <row r="1520">
          <cell r="B1520">
            <v>42818</v>
          </cell>
        </row>
        <row r="1521">
          <cell r="B1521">
            <v>42819</v>
          </cell>
        </row>
        <row r="1522">
          <cell r="B1522">
            <v>42820</v>
          </cell>
        </row>
        <row r="1523">
          <cell r="B1523">
            <v>42821</v>
          </cell>
        </row>
        <row r="1524">
          <cell r="B1524">
            <v>42822</v>
          </cell>
        </row>
        <row r="1525">
          <cell r="B1525">
            <v>42823</v>
          </cell>
        </row>
        <row r="1526">
          <cell r="B1526">
            <v>42824</v>
          </cell>
        </row>
        <row r="1527">
          <cell r="B1527">
            <v>42825</v>
          </cell>
        </row>
        <row r="1528">
          <cell r="B1528">
            <v>42826</v>
          </cell>
        </row>
        <row r="1529">
          <cell r="B1529">
            <v>42827</v>
          </cell>
        </row>
        <row r="1530">
          <cell r="B1530">
            <v>42828</v>
          </cell>
        </row>
        <row r="1531">
          <cell r="B1531">
            <v>42829</v>
          </cell>
        </row>
        <row r="1532">
          <cell r="B1532">
            <v>42830</v>
          </cell>
        </row>
        <row r="1533">
          <cell r="B1533">
            <v>42831</v>
          </cell>
        </row>
        <row r="1534">
          <cell r="B1534">
            <v>42832</v>
          </cell>
        </row>
        <row r="1535">
          <cell r="B1535">
            <v>42833</v>
          </cell>
        </row>
        <row r="1536">
          <cell r="B1536">
            <v>42834</v>
          </cell>
        </row>
        <row r="1537">
          <cell r="B1537">
            <v>42835</v>
          </cell>
        </row>
        <row r="1538">
          <cell r="B1538">
            <v>42836</v>
          </cell>
        </row>
        <row r="1539">
          <cell r="B1539">
            <v>42837</v>
          </cell>
        </row>
        <row r="1540">
          <cell r="B1540">
            <v>42838</v>
          </cell>
        </row>
        <row r="1541">
          <cell r="B1541">
            <v>42839</v>
          </cell>
        </row>
        <row r="1542">
          <cell r="B1542">
            <v>42840</v>
          </cell>
        </row>
        <row r="1543">
          <cell r="B1543">
            <v>42841</v>
          </cell>
        </row>
        <row r="1544">
          <cell r="B1544">
            <v>42842</v>
          </cell>
        </row>
        <row r="1545">
          <cell r="B1545">
            <v>42843</v>
          </cell>
        </row>
        <row r="1546">
          <cell r="B1546">
            <v>42844</v>
          </cell>
        </row>
        <row r="1547">
          <cell r="B1547">
            <v>42845</v>
          </cell>
        </row>
        <row r="1548">
          <cell r="B1548">
            <v>42846</v>
          </cell>
        </row>
        <row r="1549">
          <cell r="B1549">
            <v>42847</v>
          </cell>
        </row>
        <row r="1550">
          <cell r="B1550">
            <v>42848</v>
          </cell>
        </row>
        <row r="1551">
          <cell r="B1551">
            <v>42849</v>
          </cell>
        </row>
        <row r="1552">
          <cell r="B1552">
            <v>42850</v>
          </cell>
        </row>
        <row r="1553">
          <cell r="B1553">
            <v>42851</v>
          </cell>
        </row>
        <row r="1554">
          <cell r="B1554">
            <v>42852</v>
          </cell>
        </row>
        <row r="1555">
          <cell r="B1555">
            <v>42853</v>
          </cell>
        </row>
        <row r="1556">
          <cell r="B1556">
            <v>42854</v>
          </cell>
        </row>
        <row r="1557">
          <cell r="B1557">
            <v>42855</v>
          </cell>
        </row>
        <row r="1558">
          <cell r="B1558">
            <v>42856</v>
          </cell>
        </row>
        <row r="1559">
          <cell r="B1559">
            <v>42857</v>
          </cell>
        </row>
        <row r="1560">
          <cell r="B1560">
            <v>42858</v>
          </cell>
        </row>
        <row r="1561">
          <cell r="B1561">
            <v>42859</v>
          </cell>
        </row>
        <row r="1562">
          <cell r="B1562">
            <v>42860</v>
          </cell>
        </row>
        <row r="1563">
          <cell r="B1563">
            <v>42861</v>
          </cell>
        </row>
        <row r="1564">
          <cell r="B1564">
            <v>42862</v>
          </cell>
        </row>
        <row r="1565">
          <cell r="B1565">
            <v>42863</v>
          </cell>
        </row>
        <row r="1566">
          <cell r="B1566">
            <v>42864</v>
          </cell>
        </row>
        <row r="1567">
          <cell r="B1567">
            <v>42865</v>
          </cell>
        </row>
        <row r="1568">
          <cell r="B1568">
            <v>42866</v>
          </cell>
        </row>
        <row r="1569">
          <cell r="B1569">
            <v>42867</v>
          </cell>
        </row>
        <row r="1570">
          <cell r="B1570">
            <v>42868</v>
          </cell>
        </row>
        <row r="1571">
          <cell r="B1571">
            <v>42869</v>
          </cell>
        </row>
        <row r="1572">
          <cell r="B1572">
            <v>42870</v>
          </cell>
        </row>
        <row r="1573">
          <cell r="B1573">
            <v>42871</v>
          </cell>
        </row>
        <row r="1574">
          <cell r="B1574">
            <v>42872</v>
          </cell>
        </row>
        <row r="1575">
          <cell r="B1575">
            <v>42873</v>
          </cell>
        </row>
        <row r="1576">
          <cell r="B1576">
            <v>42874</v>
          </cell>
        </row>
        <row r="1577">
          <cell r="B1577">
            <v>42875</v>
          </cell>
        </row>
        <row r="1578">
          <cell r="B1578">
            <v>42876</v>
          </cell>
        </row>
        <row r="1579">
          <cell r="B1579">
            <v>42877</v>
          </cell>
        </row>
        <row r="1580">
          <cell r="B1580">
            <v>42878</v>
          </cell>
        </row>
        <row r="1581">
          <cell r="B1581">
            <v>42879</v>
          </cell>
        </row>
        <row r="1582">
          <cell r="B1582">
            <v>42880</v>
          </cell>
        </row>
        <row r="1583">
          <cell r="B1583">
            <v>42881</v>
          </cell>
        </row>
        <row r="1584">
          <cell r="B1584">
            <v>42882</v>
          </cell>
        </row>
        <row r="1585">
          <cell r="B1585">
            <v>42883</v>
          </cell>
        </row>
        <row r="1586">
          <cell r="B1586">
            <v>42884</v>
          </cell>
        </row>
        <row r="1587">
          <cell r="B1587">
            <v>42885</v>
          </cell>
        </row>
        <row r="1588">
          <cell r="B1588">
            <v>42886</v>
          </cell>
        </row>
        <row r="1589">
          <cell r="B1589">
            <v>42887</v>
          </cell>
        </row>
        <row r="1590">
          <cell r="B1590">
            <v>42888</v>
          </cell>
        </row>
        <row r="1591">
          <cell r="B1591">
            <v>42889</v>
          </cell>
        </row>
        <row r="1592">
          <cell r="B1592">
            <v>42890</v>
          </cell>
        </row>
        <row r="1593">
          <cell r="B1593">
            <v>42891</v>
          </cell>
        </row>
        <row r="1594">
          <cell r="B1594">
            <v>42892</v>
          </cell>
        </row>
        <row r="1595">
          <cell r="B1595">
            <v>42893</v>
          </cell>
        </row>
        <row r="1596">
          <cell r="B1596">
            <v>42894</v>
          </cell>
        </row>
        <row r="1597">
          <cell r="B1597">
            <v>42895</v>
          </cell>
        </row>
        <row r="1598">
          <cell r="B1598">
            <v>42896</v>
          </cell>
        </row>
        <row r="1599">
          <cell r="B1599">
            <v>42897</v>
          </cell>
        </row>
        <row r="1600">
          <cell r="B1600">
            <v>42898</v>
          </cell>
        </row>
        <row r="1601">
          <cell r="B1601">
            <v>42899</v>
          </cell>
        </row>
        <row r="1602">
          <cell r="B1602">
            <v>42900</v>
          </cell>
        </row>
        <row r="1603">
          <cell r="B1603">
            <v>42901</v>
          </cell>
        </row>
        <row r="1604">
          <cell r="B1604">
            <v>42902</v>
          </cell>
        </row>
        <row r="1605">
          <cell r="B1605">
            <v>42903</v>
          </cell>
        </row>
        <row r="1606">
          <cell r="B1606">
            <v>42904</v>
          </cell>
        </row>
        <row r="1607">
          <cell r="B1607">
            <v>42905</v>
          </cell>
        </row>
        <row r="1608">
          <cell r="B1608">
            <v>42906</v>
          </cell>
        </row>
        <row r="1609">
          <cell r="B1609">
            <v>42907</v>
          </cell>
        </row>
        <row r="1610">
          <cell r="B1610">
            <v>42908</v>
          </cell>
        </row>
        <row r="1611">
          <cell r="B1611">
            <v>42909</v>
          </cell>
        </row>
        <row r="1612">
          <cell r="B1612">
            <v>42910</v>
          </cell>
        </row>
        <row r="1613">
          <cell r="B1613">
            <v>42911</v>
          </cell>
        </row>
        <row r="1614">
          <cell r="B1614">
            <v>42912</v>
          </cell>
        </row>
        <row r="1615">
          <cell r="B1615">
            <v>42913</v>
          </cell>
        </row>
        <row r="1616">
          <cell r="B1616">
            <v>42914</v>
          </cell>
        </row>
        <row r="1617">
          <cell r="B1617">
            <v>42915</v>
          </cell>
        </row>
        <row r="1618">
          <cell r="B1618">
            <v>42916</v>
          </cell>
        </row>
        <row r="1619">
          <cell r="B1619">
            <v>42917</v>
          </cell>
        </row>
        <row r="1620">
          <cell r="B1620">
            <v>42918</v>
          </cell>
        </row>
        <row r="1621">
          <cell r="B1621">
            <v>42919</v>
          </cell>
        </row>
        <row r="1622">
          <cell r="B1622">
            <v>42920</v>
          </cell>
        </row>
        <row r="1623">
          <cell r="B1623">
            <v>42921</v>
          </cell>
        </row>
        <row r="1624">
          <cell r="B1624">
            <v>42922</v>
          </cell>
        </row>
        <row r="1625">
          <cell r="B1625">
            <v>42923</v>
          </cell>
        </row>
        <row r="1626">
          <cell r="B1626">
            <v>42924</v>
          </cell>
        </row>
        <row r="1627">
          <cell r="B1627">
            <v>42925</v>
          </cell>
        </row>
        <row r="1628">
          <cell r="B1628">
            <v>42926</v>
          </cell>
        </row>
        <row r="1629">
          <cell r="B1629">
            <v>42927</v>
          </cell>
        </row>
        <row r="1630">
          <cell r="B1630">
            <v>42928</v>
          </cell>
        </row>
        <row r="1631">
          <cell r="B1631">
            <v>42929</v>
          </cell>
        </row>
        <row r="1632">
          <cell r="B1632">
            <v>42930</v>
          </cell>
        </row>
        <row r="1633">
          <cell r="B1633">
            <v>42931</v>
          </cell>
        </row>
        <row r="1634">
          <cell r="B1634">
            <v>42932</v>
          </cell>
        </row>
        <row r="1635">
          <cell r="B1635">
            <v>42933</v>
          </cell>
        </row>
        <row r="1636">
          <cell r="B1636">
            <v>42934</v>
          </cell>
        </row>
        <row r="1637">
          <cell r="B1637">
            <v>42935</v>
          </cell>
        </row>
        <row r="1638">
          <cell r="B1638">
            <v>42936</v>
          </cell>
        </row>
        <row r="1639">
          <cell r="B1639">
            <v>42937</v>
          </cell>
        </row>
        <row r="1640">
          <cell r="B1640">
            <v>42938</v>
          </cell>
        </row>
        <row r="1641">
          <cell r="B1641">
            <v>42939</v>
          </cell>
        </row>
        <row r="1642">
          <cell r="B1642">
            <v>42940</v>
          </cell>
        </row>
        <row r="1643">
          <cell r="B1643">
            <v>42941</v>
          </cell>
        </row>
        <row r="1644">
          <cell r="B1644">
            <v>42942</v>
          </cell>
        </row>
        <row r="1645">
          <cell r="B1645">
            <v>42943</v>
          </cell>
        </row>
        <row r="1646">
          <cell r="B1646">
            <v>42944</v>
          </cell>
        </row>
        <row r="1647">
          <cell r="B1647">
            <v>42945</v>
          </cell>
        </row>
        <row r="1648">
          <cell r="B1648">
            <v>42946</v>
          </cell>
        </row>
        <row r="1649">
          <cell r="B1649">
            <v>42947</v>
          </cell>
        </row>
        <row r="1650">
          <cell r="B1650">
            <v>42948</v>
          </cell>
        </row>
        <row r="1651">
          <cell r="B1651">
            <v>42949</v>
          </cell>
        </row>
        <row r="1652">
          <cell r="B1652">
            <v>42950</v>
          </cell>
        </row>
        <row r="1653">
          <cell r="B1653">
            <v>42951</v>
          </cell>
        </row>
        <row r="1654">
          <cell r="B1654">
            <v>42952</v>
          </cell>
        </row>
        <row r="1655">
          <cell r="B1655">
            <v>42953</v>
          </cell>
        </row>
        <row r="1656">
          <cell r="B1656">
            <v>42954</v>
          </cell>
        </row>
        <row r="1657">
          <cell r="B1657">
            <v>42955</v>
          </cell>
        </row>
        <row r="1658">
          <cell r="B1658">
            <v>42956</v>
          </cell>
        </row>
        <row r="1659">
          <cell r="B1659">
            <v>42957</v>
          </cell>
        </row>
        <row r="1660">
          <cell r="B1660">
            <v>42958</v>
          </cell>
        </row>
        <row r="1661">
          <cell r="B1661">
            <v>42959</v>
          </cell>
        </row>
        <row r="1662">
          <cell r="B1662">
            <v>42960</v>
          </cell>
        </row>
        <row r="1663">
          <cell r="B1663">
            <v>42961</v>
          </cell>
        </row>
        <row r="1664">
          <cell r="B1664">
            <v>42962</v>
          </cell>
        </row>
        <row r="1665">
          <cell r="B1665">
            <v>42963</v>
          </cell>
        </row>
        <row r="1666">
          <cell r="B1666">
            <v>42964</v>
          </cell>
        </row>
        <row r="1667">
          <cell r="B1667">
            <v>42965</v>
          </cell>
        </row>
        <row r="1668">
          <cell r="B1668">
            <v>42966</v>
          </cell>
        </row>
        <row r="1669">
          <cell r="B1669">
            <v>42967</v>
          </cell>
        </row>
        <row r="1670">
          <cell r="B1670">
            <v>42968</v>
          </cell>
        </row>
        <row r="1671">
          <cell r="B1671">
            <v>42969</v>
          </cell>
        </row>
        <row r="1672">
          <cell r="B1672">
            <v>42970</v>
          </cell>
        </row>
        <row r="1673">
          <cell r="B1673">
            <v>42971</v>
          </cell>
        </row>
        <row r="1674">
          <cell r="B1674">
            <v>42972</v>
          </cell>
        </row>
        <row r="1675">
          <cell r="B1675">
            <v>42973</v>
          </cell>
        </row>
        <row r="1676">
          <cell r="B1676">
            <v>42974</v>
          </cell>
        </row>
        <row r="1677">
          <cell r="B1677">
            <v>42975</v>
          </cell>
        </row>
        <row r="1678">
          <cell r="B1678">
            <v>42976</v>
          </cell>
        </row>
        <row r="1679">
          <cell r="B1679">
            <v>42977</v>
          </cell>
        </row>
        <row r="1680">
          <cell r="B1680">
            <v>42978</v>
          </cell>
        </row>
        <row r="1681">
          <cell r="B1681">
            <v>42979</v>
          </cell>
        </row>
        <row r="1682">
          <cell r="B1682">
            <v>42980</v>
          </cell>
        </row>
        <row r="1683">
          <cell r="B1683">
            <v>42981</v>
          </cell>
        </row>
        <row r="1684">
          <cell r="B1684">
            <v>42982</v>
          </cell>
        </row>
        <row r="1685">
          <cell r="B1685">
            <v>42983</v>
          </cell>
        </row>
        <row r="1686">
          <cell r="B1686">
            <v>42984</v>
          </cell>
        </row>
        <row r="1687">
          <cell r="B1687">
            <v>42985</v>
          </cell>
        </row>
        <row r="1688">
          <cell r="B1688">
            <v>42986</v>
          </cell>
        </row>
        <row r="1689">
          <cell r="B1689">
            <v>42987</v>
          </cell>
        </row>
        <row r="1690">
          <cell r="B1690">
            <v>42988</v>
          </cell>
        </row>
        <row r="1691">
          <cell r="B1691">
            <v>42989</v>
          </cell>
        </row>
        <row r="1692">
          <cell r="B1692">
            <v>42990</v>
          </cell>
        </row>
        <row r="1693">
          <cell r="B1693">
            <v>42991</v>
          </cell>
        </row>
        <row r="1694">
          <cell r="B1694">
            <v>42992</v>
          </cell>
        </row>
        <row r="1695">
          <cell r="B1695">
            <v>42993</v>
          </cell>
        </row>
        <row r="1696">
          <cell r="B1696">
            <v>42994</v>
          </cell>
        </row>
        <row r="1697">
          <cell r="B1697">
            <v>42995</v>
          </cell>
        </row>
        <row r="1698">
          <cell r="B1698">
            <v>42996</v>
          </cell>
        </row>
        <row r="1699">
          <cell r="B1699">
            <v>42997</v>
          </cell>
        </row>
        <row r="1700">
          <cell r="B1700">
            <v>42998</v>
          </cell>
        </row>
        <row r="1701">
          <cell r="B1701">
            <v>42999</v>
          </cell>
        </row>
        <row r="1702">
          <cell r="B1702">
            <v>43000</v>
          </cell>
        </row>
        <row r="1703">
          <cell r="B1703">
            <v>43001</v>
          </cell>
        </row>
        <row r="1704">
          <cell r="B1704">
            <v>43002</v>
          </cell>
        </row>
        <row r="1705">
          <cell r="B1705">
            <v>43003</v>
          </cell>
        </row>
        <row r="1706">
          <cell r="B1706">
            <v>43004</v>
          </cell>
        </row>
        <row r="1707">
          <cell r="B1707">
            <v>43005</v>
          </cell>
        </row>
        <row r="1708">
          <cell r="B1708">
            <v>43006</v>
          </cell>
        </row>
        <row r="1709">
          <cell r="B1709">
            <v>43007</v>
          </cell>
        </row>
        <row r="1710">
          <cell r="B1710">
            <v>43008</v>
          </cell>
        </row>
        <row r="1711">
          <cell r="B1711">
            <v>43009</v>
          </cell>
        </row>
        <row r="1712">
          <cell r="B1712">
            <v>43010</v>
          </cell>
        </row>
        <row r="1713">
          <cell r="B1713">
            <v>43011</v>
          </cell>
        </row>
        <row r="1714">
          <cell r="B1714">
            <v>43012</v>
          </cell>
        </row>
        <row r="1715">
          <cell r="B1715">
            <v>43013</v>
          </cell>
        </row>
        <row r="1716">
          <cell r="B1716">
            <v>43014</v>
          </cell>
        </row>
        <row r="1717">
          <cell r="B1717">
            <v>43015</v>
          </cell>
        </row>
        <row r="1718">
          <cell r="B1718">
            <v>43016</v>
          </cell>
        </row>
        <row r="1719">
          <cell r="B1719">
            <v>43017</v>
          </cell>
        </row>
        <row r="1720">
          <cell r="B1720">
            <v>43018</v>
          </cell>
        </row>
        <row r="1721">
          <cell r="B1721">
            <v>43019</v>
          </cell>
        </row>
        <row r="1722">
          <cell r="B1722">
            <v>43020</v>
          </cell>
        </row>
        <row r="1723">
          <cell r="B1723">
            <v>43021</v>
          </cell>
        </row>
        <row r="1724">
          <cell r="B1724">
            <v>43022</v>
          </cell>
        </row>
        <row r="1725">
          <cell r="B1725">
            <v>43023</v>
          </cell>
        </row>
        <row r="1726">
          <cell r="B1726">
            <v>43024</v>
          </cell>
        </row>
        <row r="1727">
          <cell r="B1727">
            <v>43025</v>
          </cell>
        </row>
        <row r="1728">
          <cell r="B1728">
            <v>43026</v>
          </cell>
        </row>
        <row r="1729">
          <cell r="B1729">
            <v>43027</v>
          </cell>
        </row>
        <row r="1730">
          <cell r="B1730">
            <v>43028</v>
          </cell>
        </row>
        <row r="1731">
          <cell r="B1731">
            <v>43029</v>
          </cell>
        </row>
        <row r="1732">
          <cell r="B1732">
            <v>43030</v>
          </cell>
        </row>
        <row r="1733">
          <cell r="B1733">
            <v>43031</v>
          </cell>
        </row>
        <row r="1734">
          <cell r="B1734">
            <v>43032</v>
          </cell>
        </row>
        <row r="1735">
          <cell r="B1735">
            <v>43033</v>
          </cell>
        </row>
        <row r="1736">
          <cell r="B1736">
            <v>43034</v>
          </cell>
        </row>
        <row r="1737">
          <cell r="B1737">
            <v>43035</v>
          </cell>
        </row>
        <row r="1738">
          <cell r="B1738">
            <v>43036</v>
          </cell>
        </row>
        <row r="1739">
          <cell r="B1739">
            <v>43037</v>
          </cell>
        </row>
        <row r="1740">
          <cell r="B1740">
            <v>43038</v>
          </cell>
        </row>
        <row r="1741">
          <cell r="B1741">
            <v>43039</v>
          </cell>
        </row>
        <row r="1742">
          <cell r="B1742">
            <v>43040</v>
          </cell>
        </row>
        <row r="1743">
          <cell r="B1743">
            <v>43041</v>
          </cell>
        </row>
        <row r="1744">
          <cell r="B1744">
            <v>43042</v>
          </cell>
        </row>
        <row r="1745">
          <cell r="B1745">
            <v>43043</v>
          </cell>
        </row>
        <row r="1746">
          <cell r="B1746">
            <v>43044</v>
          </cell>
        </row>
        <row r="1747">
          <cell r="B1747">
            <v>43045</v>
          </cell>
        </row>
        <row r="1748">
          <cell r="B1748">
            <v>43046</v>
          </cell>
        </row>
        <row r="1749">
          <cell r="B1749">
            <v>43047</v>
          </cell>
        </row>
        <row r="1750">
          <cell r="B1750">
            <v>43048</v>
          </cell>
        </row>
        <row r="1751">
          <cell r="B1751">
            <v>43049</v>
          </cell>
        </row>
        <row r="1752">
          <cell r="B1752">
            <v>43050</v>
          </cell>
        </row>
        <row r="1753">
          <cell r="B1753">
            <v>43051</v>
          </cell>
        </row>
        <row r="1754">
          <cell r="B1754">
            <v>43052</v>
          </cell>
        </row>
        <row r="1755">
          <cell r="B1755">
            <v>43053</v>
          </cell>
        </row>
        <row r="1756">
          <cell r="B1756">
            <v>43054</v>
          </cell>
        </row>
        <row r="1757">
          <cell r="B1757">
            <v>43055</v>
          </cell>
        </row>
        <row r="1758">
          <cell r="B1758">
            <v>43056</v>
          </cell>
        </row>
        <row r="1759">
          <cell r="B1759">
            <v>43057</v>
          </cell>
        </row>
        <row r="1760">
          <cell r="B1760">
            <v>43058</v>
          </cell>
        </row>
        <row r="1761">
          <cell r="B1761">
            <v>43059</v>
          </cell>
        </row>
        <row r="1762">
          <cell r="B1762">
            <v>43060</v>
          </cell>
        </row>
        <row r="1763">
          <cell r="B1763">
            <v>43061</v>
          </cell>
        </row>
        <row r="1764">
          <cell r="B1764">
            <v>43062</v>
          </cell>
        </row>
        <row r="1765">
          <cell r="B1765">
            <v>43063</v>
          </cell>
        </row>
        <row r="1766">
          <cell r="B1766">
            <v>43064</v>
          </cell>
        </row>
        <row r="1767">
          <cell r="B1767">
            <v>43065</v>
          </cell>
        </row>
        <row r="1768">
          <cell r="B1768">
            <v>43066</v>
          </cell>
        </row>
        <row r="1769">
          <cell r="B1769">
            <v>43067</v>
          </cell>
        </row>
        <row r="1770">
          <cell r="B1770">
            <v>43068</v>
          </cell>
        </row>
        <row r="1771">
          <cell r="B1771">
            <v>43069</v>
          </cell>
        </row>
        <row r="1772">
          <cell r="B1772">
            <v>43070</v>
          </cell>
        </row>
        <row r="1773">
          <cell r="B1773">
            <v>43071</v>
          </cell>
        </row>
        <row r="1774">
          <cell r="B1774">
            <v>43072</v>
          </cell>
        </row>
        <row r="1775">
          <cell r="B1775">
            <v>43073</v>
          </cell>
        </row>
        <row r="1776">
          <cell r="B1776">
            <v>43074</v>
          </cell>
        </row>
        <row r="1777">
          <cell r="B1777">
            <v>43075</v>
          </cell>
        </row>
        <row r="1778">
          <cell r="B1778">
            <v>43076</v>
          </cell>
        </row>
        <row r="1779">
          <cell r="B1779">
            <v>43077</v>
          </cell>
        </row>
        <row r="1780">
          <cell r="B1780">
            <v>43078</v>
          </cell>
        </row>
        <row r="1781">
          <cell r="B1781">
            <v>43079</v>
          </cell>
        </row>
        <row r="1782">
          <cell r="B1782">
            <v>43080</v>
          </cell>
        </row>
        <row r="1783">
          <cell r="B1783">
            <v>43081</v>
          </cell>
        </row>
        <row r="1784">
          <cell r="B1784">
            <v>43082</v>
          </cell>
        </row>
        <row r="1785">
          <cell r="B1785">
            <v>43083</v>
          </cell>
        </row>
        <row r="1786">
          <cell r="B1786">
            <v>43084</v>
          </cell>
        </row>
        <row r="1787">
          <cell r="B1787">
            <v>43085</v>
          </cell>
        </row>
        <row r="1788">
          <cell r="B1788">
            <v>43086</v>
          </cell>
        </row>
        <row r="1789">
          <cell r="B1789">
            <v>43087</v>
          </cell>
        </row>
        <row r="1790">
          <cell r="B1790">
            <v>43088</v>
          </cell>
        </row>
        <row r="1791">
          <cell r="B1791">
            <v>43089</v>
          </cell>
        </row>
        <row r="1792">
          <cell r="B1792">
            <v>43090</v>
          </cell>
        </row>
        <row r="1793">
          <cell r="B1793">
            <v>43091</v>
          </cell>
        </row>
        <row r="1794">
          <cell r="B1794">
            <v>43092</v>
          </cell>
        </row>
        <row r="1795">
          <cell r="B1795">
            <v>43093</v>
          </cell>
        </row>
        <row r="1796">
          <cell r="B1796">
            <v>43094</v>
          </cell>
        </row>
        <row r="1797">
          <cell r="B1797">
            <v>43095</v>
          </cell>
        </row>
        <row r="1798">
          <cell r="B1798">
            <v>43096</v>
          </cell>
        </row>
        <row r="1799">
          <cell r="B1799">
            <v>43097</v>
          </cell>
        </row>
        <row r="1800">
          <cell r="B1800">
            <v>43098</v>
          </cell>
        </row>
        <row r="1801">
          <cell r="B1801">
            <v>43099</v>
          </cell>
        </row>
        <row r="1802">
          <cell r="B1802">
            <v>43100</v>
          </cell>
        </row>
        <row r="1803">
          <cell r="B1803">
            <v>43101</v>
          </cell>
        </row>
        <row r="1804">
          <cell r="B1804">
            <v>43102</v>
          </cell>
        </row>
        <row r="1805">
          <cell r="B1805">
            <v>43103</v>
          </cell>
        </row>
        <row r="1806">
          <cell r="B1806">
            <v>43104</v>
          </cell>
        </row>
        <row r="1807">
          <cell r="B1807">
            <v>43105</v>
          </cell>
        </row>
        <row r="1808">
          <cell r="B1808">
            <v>43106</v>
          </cell>
        </row>
        <row r="1809">
          <cell r="B1809">
            <v>43107</v>
          </cell>
        </row>
        <row r="1810">
          <cell r="B1810">
            <v>43108</v>
          </cell>
        </row>
        <row r="1811">
          <cell r="B1811">
            <v>43109</v>
          </cell>
        </row>
        <row r="1812">
          <cell r="B1812">
            <v>43110</v>
          </cell>
        </row>
        <row r="1813">
          <cell r="B1813">
            <v>43111</v>
          </cell>
        </row>
        <row r="1814">
          <cell r="B1814">
            <v>43112</v>
          </cell>
        </row>
        <row r="1815">
          <cell r="B1815">
            <v>43113</v>
          </cell>
        </row>
        <row r="1816">
          <cell r="B1816">
            <v>43114</v>
          </cell>
        </row>
        <row r="1817">
          <cell r="B1817">
            <v>43115</v>
          </cell>
        </row>
        <row r="1818">
          <cell r="B1818">
            <v>43116</v>
          </cell>
        </row>
        <row r="1819">
          <cell r="B1819">
            <v>43117</v>
          </cell>
        </row>
        <row r="1820">
          <cell r="B1820">
            <v>43118</v>
          </cell>
        </row>
        <row r="1821">
          <cell r="B1821">
            <v>43119</v>
          </cell>
        </row>
        <row r="1822">
          <cell r="B1822">
            <v>43120</v>
          </cell>
        </row>
        <row r="1823">
          <cell r="B1823">
            <v>43121</v>
          </cell>
        </row>
        <row r="1824">
          <cell r="B1824">
            <v>43122</v>
          </cell>
        </row>
        <row r="1825">
          <cell r="B1825">
            <v>43123</v>
          </cell>
        </row>
        <row r="1826">
          <cell r="B1826">
            <v>43124</v>
          </cell>
        </row>
        <row r="1827">
          <cell r="B1827">
            <v>43125</v>
          </cell>
        </row>
        <row r="1828">
          <cell r="B1828">
            <v>43126</v>
          </cell>
        </row>
        <row r="1829">
          <cell r="B1829">
            <v>43127</v>
          </cell>
        </row>
        <row r="1830">
          <cell r="B1830">
            <v>43128</v>
          </cell>
        </row>
        <row r="1831">
          <cell r="B1831">
            <v>43129</v>
          </cell>
        </row>
        <row r="1832">
          <cell r="B1832">
            <v>43130</v>
          </cell>
        </row>
        <row r="1833">
          <cell r="B1833">
            <v>43131</v>
          </cell>
        </row>
        <row r="1834">
          <cell r="B1834">
            <v>43132</v>
          </cell>
        </row>
        <row r="1835">
          <cell r="B1835">
            <v>43133</v>
          </cell>
        </row>
        <row r="1836">
          <cell r="B1836">
            <v>43134</v>
          </cell>
        </row>
        <row r="1837">
          <cell r="B1837">
            <v>43135</v>
          </cell>
        </row>
        <row r="1838">
          <cell r="B1838">
            <v>43136</v>
          </cell>
        </row>
        <row r="1839">
          <cell r="B1839">
            <v>43137</v>
          </cell>
        </row>
        <row r="1840">
          <cell r="B1840">
            <v>43138</v>
          </cell>
        </row>
        <row r="1841">
          <cell r="B1841">
            <v>43139</v>
          </cell>
        </row>
        <row r="1842">
          <cell r="B1842">
            <v>43140</v>
          </cell>
        </row>
        <row r="1843">
          <cell r="B1843">
            <v>43141</v>
          </cell>
        </row>
        <row r="1844">
          <cell r="B1844">
            <v>43142</v>
          </cell>
        </row>
        <row r="1845">
          <cell r="B1845">
            <v>43143</v>
          </cell>
        </row>
        <row r="1846">
          <cell r="B1846">
            <v>43144</v>
          </cell>
        </row>
        <row r="1847">
          <cell r="B1847">
            <v>43145</v>
          </cell>
        </row>
        <row r="1848">
          <cell r="B1848">
            <v>43146</v>
          </cell>
        </row>
        <row r="1849">
          <cell r="B1849">
            <v>43147</v>
          </cell>
        </row>
        <row r="1850">
          <cell r="B1850">
            <v>43148</v>
          </cell>
        </row>
        <row r="1851">
          <cell r="B1851">
            <v>43149</v>
          </cell>
        </row>
        <row r="1852">
          <cell r="B1852">
            <v>43150</v>
          </cell>
        </row>
        <row r="1853">
          <cell r="B1853">
            <v>43151</v>
          </cell>
        </row>
        <row r="1854">
          <cell r="B1854">
            <v>43152</v>
          </cell>
        </row>
        <row r="1855">
          <cell r="B1855">
            <v>43153</v>
          </cell>
        </row>
        <row r="1856">
          <cell r="B1856">
            <v>43154</v>
          </cell>
        </row>
        <row r="1857">
          <cell r="B1857">
            <v>43155</v>
          </cell>
        </row>
        <row r="1858">
          <cell r="B1858">
            <v>43156</v>
          </cell>
        </row>
        <row r="1859">
          <cell r="B1859">
            <v>43157</v>
          </cell>
        </row>
        <row r="1860">
          <cell r="B1860">
            <v>43158</v>
          </cell>
        </row>
        <row r="1861">
          <cell r="B1861">
            <v>43159</v>
          </cell>
        </row>
        <row r="1862">
          <cell r="B1862">
            <v>43160</v>
          </cell>
        </row>
        <row r="1863">
          <cell r="B1863">
            <v>43161</v>
          </cell>
        </row>
        <row r="1864">
          <cell r="B1864">
            <v>43162</v>
          </cell>
        </row>
        <row r="1865">
          <cell r="B1865">
            <v>43163</v>
          </cell>
        </row>
        <row r="1866">
          <cell r="B1866">
            <v>43164</v>
          </cell>
        </row>
        <row r="1867">
          <cell r="B1867">
            <v>43165</v>
          </cell>
        </row>
        <row r="1868">
          <cell r="B1868">
            <v>43166</v>
          </cell>
        </row>
        <row r="1869">
          <cell r="B1869">
            <v>43167</v>
          </cell>
        </row>
        <row r="1870">
          <cell r="B1870">
            <v>43168</v>
          </cell>
        </row>
        <row r="1871">
          <cell r="B1871">
            <v>43169</v>
          </cell>
        </row>
        <row r="1872">
          <cell r="B1872">
            <v>43170</v>
          </cell>
        </row>
        <row r="1873">
          <cell r="B1873">
            <v>43171</v>
          </cell>
        </row>
        <row r="1874">
          <cell r="B1874">
            <v>43172</v>
          </cell>
        </row>
        <row r="1875">
          <cell r="B1875">
            <v>43173</v>
          </cell>
        </row>
        <row r="1876">
          <cell r="B1876">
            <v>43174</v>
          </cell>
        </row>
        <row r="1877">
          <cell r="B1877">
            <v>43175</v>
          </cell>
        </row>
        <row r="1878">
          <cell r="B1878">
            <v>43176</v>
          </cell>
        </row>
        <row r="1879">
          <cell r="B1879">
            <v>43177</v>
          </cell>
        </row>
        <row r="1880">
          <cell r="B1880">
            <v>43178</v>
          </cell>
        </row>
        <row r="1881">
          <cell r="B1881">
            <v>43179</v>
          </cell>
        </row>
        <row r="1882">
          <cell r="B1882">
            <v>43180</v>
          </cell>
        </row>
        <row r="1883">
          <cell r="B1883">
            <v>43181</v>
          </cell>
        </row>
        <row r="1884">
          <cell r="B1884">
            <v>43182</v>
          </cell>
        </row>
        <row r="1885">
          <cell r="B1885">
            <v>43183</v>
          </cell>
        </row>
        <row r="1886">
          <cell r="B1886">
            <v>43184</v>
          </cell>
        </row>
        <row r="1887">
          <cell r="B1887">
            <v>43185</v>
          </cell>
        </row>
        <row r="1888">
          <cell r="B1888">
            <v>43186</v>
          </cell>
        </row>
        <row r="1889">
          <cell r="B1889">
            <v>43187</v>
          </cell>
        </row>
        <row r="1890">
          <cell r="B1890">
            <v>43188</v>
          </cell>
        </row>
        <row r="1891">
          <cell r="B1891">
            <v>43189</v>
          </cell>
        </row>
        <row r="1892">
          <cell r="B1892">
            <v>43190</v>
          </cell>
        </row>
        <row r="1893">
          <cell r="B1893">
            <v>43191</v>
          </cell>
        </row>
        <row r="1894">
          <cell r="B1894">
            <v>43192</v>
          </cell>
        </row>
        <row r="1895">
          <cell r="B1895">
            <v>43193</v>
          </cell>
        </row>
        <row r="1896">
          <cell r="B1896">
            <v>43194</v>
          </cell>
        </row>
        <row r="1897">
          <cell r="B1897">
            <v>43195</v>
          </cell>
        </row>
        <row r="1898">
          <cell r="B1898">
            <v>43196</v>
          </cell>
        </row>
        <row r="1899">
          <cell r="B1899">
            <v>43197</v>
          </cell>
        </row>
        <row r="1900">
          <cell r="B1900">
            <v>43198</v>
          </cell>
        </row>
        <row r="1901">
          <cell r="B1901">
            <v>43199</v>
          </cell>
        </row>
        <row r="1902">
          <cell r="B1902">
            <v>43200</v>
          </cell>
        </row>
        <row r="1903">
          <cell r="B1903">
            <v>43201</v>
          </cell>
        </row>
        <row r="1904">
          <cell r="B1904">
            <v>43202</v>
          </cell>
        </row>
        <row r="1905">
          <cell r="B1905">
            <v>43203</v>
          </cell>
        </row>
        <row r="1906">
          <cell r="B1906">
            <v>43204</v>
          </cell>
        </row>
        <row r="1907">
          <cell r="B1907">
            <v>43205</v>
          </cell>
        </row>
        <row r="1908">
          <cell r="B1908">
            <v>43206</v>
          </cell>
        </row>
        <row r="1909">
          <cell r="B1909">
            <v>43207</v>
          </cell>
        </row>
        <row r="1910">
          <cell r="B1910">
            <v>43208</v>
          </cell>
        </row>
        <row r="1911">
          <cell r="B1911">
            <v>43209</v>
          </cell>
        </row>
        <row r="1912">
          <cell r="B1912">
            <v>43210</v>
          </cell>
        </row>
        <row r="1913">
          <cell r="B1913">
            <v>43211</v>
          </cell>
        </row>
        <row r="1914">
          <cell r="B1914">
            <v>43212</v>
          </cell>
        </row>
        <row r="1915">
          <cell r="B1915">
            <v>43213</v>
          </cell>
        </row>
        <row r="1916">
          <cell r="B1916">
            <v>43214</v>
          </cell>
        </row>
        <row r="1917">
          <cell r="B1917">
            <v>43215</v>
          </cell>
        </row>
        <row r="1918">
          <cell r="B1918">
            <v>43216</v>
          </cell>
        </row>
        <row r="1919">
          <cell r="B1919">
            <v>43217</v>
          </cell>
        </row>
        <row r="1920">
          <cell r="B1920">
            <v>43218</v>
          </cell>
        </row>
        <row r="1921">
          <cell r="B1921">
            <v>43219</v>
          </cell>
        </row>
        <row r="1922">
          <cell r="B1922">
            <v>43220</v>
          </cell>
        </row>
        <row r="1923">
          <cell r="B1923">
            <v>43221</v>
          </cell>
        </row>
        <row r="1924">
          <cell r="B1924">
            <v>43222</v>
          </cell>
        </row>
        <row r="1925">
          <cell r="B1925">
            <v>43223</v>
          </cell>
        </row>
        <row r="1926">
          <cell r="B1926">
            <v>43224</v>
          </cell>
        </row>
        <row r="1927">
          <cell r="B1927">
            <v>43225</v>
          </cell>
        </row>
        <row r="1928">
          <cell r="B1928">
            <v>43226</v>
          </cell>
        </row>
        <row r="1929">
          <cell r="B1929">
            <v>43227</v>
          </cell>
        </row>
        <row r="1930">
          <cell r="B1930">
            <v>43228</v>
          </cell>
        </row>
        <row r="1931">
          <cell r="B1931">
            <v>43229</v>
          </cell>
        </row>
        <row r="1932">
          <cell r="B1932">
            <v>43230</v>
          </cell>
        </row>
        <row r="1933">
          <cell r="B1933">
            <v>43231</v>
          </cell>
        </row>
        <row r="1934">
          <cell r="B1934">
            <v>43232</v>
          </cell>
        </row>
        <row r="1935">
          <cell r="B1935">
            <v>43233</v>
          </cell>
        </row>
        <row r="1936">
          <cell r="B1936">
            <v>43234</v>
          </cell>
        </row>
        <row r="1937">
          <cell r="B1937">
            <v>43235</v>
          </cell>
        </row>
        <row r="1938">
          <cell r="B1938">
            <v>43236</v>
          </cell>
        </row>
        <row r="1939">
          <cell r="B1939">
            <v>43237</v>
          </cell>
        </row>
        <row r="1940">
          <cell r="B1940">
            <v>43238</v>
          </cell>
        </row>
        <row r="1941">
          <cell r="B1941">
            <v>43239</v>
          </cell>
        </row>
        <row r="1942">
          <cell r="B1942">
            <v>43240</v>
          </cell>
        </row>
        <row r="1943">
          <cell r="B1943">
            <v>43241</v>
          </cell>
        </row>
        <row r="1944">
          <cell r="B1944">
            <v>43242</v>
          </cell>
        </row>
        <row r="1945">
          <cell r="B1945">
            <v>43243</v>
          </cell>
        </row>
        <row r="1946">
          <cell r="B1946">
            <v>43244</v>
          </cell>
        </row>
        <row r="1947">
          <cell r="B1947">
            <v>43245</v>
          </cell>
        </row>
        <row r="1948">
          <cell r="B1948">
            <v>43246</v>
          </cell>
        </row>
        <row r="1949">
          <cell r="B1949">
            <v>43247</v>
          </cell>
        </row>
        <row r="1950">
          <cell r="B1950">
            <v>43248</v>
          </cell>
        </row>
        <row r="1951">
          <cell r="B1951">
            <v>43249</v>
          </cell>
        </row>
        <row r="1952">
          <cell r="B1952">
            <v>43250</v>
          </cell>
        </row>
        <row r="1953">
          <cell r="B1953">
            <v>43251</v>
          </cell>
        </row>
        <row r="1954">
          <cell r="B1954">
            <v>43252</v>
          </cell>
        </row>
        <row r="1955">
          <cell r="B1955">
            <v>43253</v>
          </cell>
        </row>
        <row r="1956">
          <cell r="B1956">
            <v>43254</v>
          </cell>
        </row>
        <row r="1957">
          <cell r="B1957">
            <v>43255</v>
          </cell>
        </row>
        <row r="1958">
          <cell r="B1958">
            <v>43256</v>
          </cell>
        </row>
        <row r="1959">
          <cell r="B1959">
            <v>43257</v>
          </cell>
        </row>
        <row r="1960">
          <cell r="B1960">
            <v>43258</v>
          </cell>
        </row>
        <row r="1961">
          <cell r="B1961">
            <v>43259</v>
          </cell>
        </row>
        <row r="1962">
          <cell r="B1962">
            <v>43260</v>
          </cell>
        </row>
        <row r="1963">
          <cell r="B1963">
            <v>43261</v>
          </cell>
        </row>
        <row r="1964">
          <cell r="B1964">
            <v>43262</v>
          </cell>
        </row>
        <row r="1965">
          <cell r="B1965">
            <v>43263</v>
          </cell>
        </row>
        <row r="1966">
          <cell r="B1966">
            <v>43264</v>
          </cell>
        </row>
        <row r="1967">
          <cell r="B1967">
            <v>43265</v>
          </cell>
        </row>
        <row r="1968">
          <cell r="B1968">
            <v>43266</v>
          </cell>
        </row>
        <row r="1969">
          <cell r="B1969">
            <v>43267</v>
          </cell>
        </row>
        <row r="1970">
          <cell r="B1970">
            <v>43268</v>
          </cell>
        </row>
        <row r="1971">
          <cell r="B1971">
            <v>43269</v>
          </cell>
        </row>
        <row r="1972">
          <cell r="B1972">
            <v>43270</v>
          </cell>
        </row>
        <row r="1973">
          <cell r="B1973">
            <v>43271</v>
          </cell>
        </row>
        <row r="1974">
          <cell r="B1974">
            <v>43272</v>
          </cell>
        </row>
        <row r="1975">
          <cell r="B1975">
            <v>43273</v>
          </cell>
        </row>
        <row r="1976">
          <cell r="B1976">
            <v>43274</v>
          </cell>
        </row>
        <row r="1977">
          <cell r="B1977">
            <v>43275</v>
          </cell>
        </row>
        <row r="1978">
          <cell r="B1978">
            <v>43276</v>
          </cell>
        </row>
        <row r="1979">
          <cell r="B1979">
            <v>43277</v>
          </cell>
        </row>
        <row r="1980">
          <cell r="B1980">
            <v>43278</v>
          </cell>
        </row>
        <row r="1981">
          <cell r="B1981">
            <v>43279</v>
          </cell>
        </row>
        <row r="1982">
          <cell r="B1982">
            <v>43280</v>
          </cell>
        </row>
        <row r="1983">
          <cell r="B1983">
            <v>43281</v>
          </cell>
        </row>
        <row r="1984">
          <cell r="B1984">
            <v>43282</v>
          </cell>
        </row>
        <row r="1985">
          <cell r="B1985">
            <v>43283</v>
          </cell>
        </row>
        <row r="1986">
          <cell r="B1986">
            <v>43284</v>
          </cell>
        </row>
        <row r="1987">
          <cell r="B1987">
            <v>43285</v>
          </cell>
        </row>
        <row r="1988">
          <cell r="B1988">
            <v>43286</v>
          </cell>
        </row>
        <row r="1989">
          <cell r="B1989">
            <v>43287</v>
          </cell>
        </row>
        <row r="1990">
          <cell r="B1990">
            <v>43288</v>
          </cell>
        </row>
        <row r="1991">
          <cell r="B1991">
            <v>43289</v>
          </cell>
        </row>
        <row r="1992">
          <cell r="B1992">
            <v>43290</v>
          </cell>
        </row>
        <row r="1993">
          <cell r="B1993">
            <v>43291</v>
          </cell>
        </row>
        <row r="1994">
          <cell r="B1994">
            <v>43292</v>
          </cell>
        </row>
        <row r="1995">
          <cell r="B1995">
            <v>43293</v>
          </cell>
        </row>
        <row r="1996">
          <cell r="B1996">
            <v>43294</v>
          </cell>
        </row>
        <row r="1997">
          <cell r="B1997">
            <v>43295</v>
          </cell>
        </row>
        <row r="1998">
          <cell r="B1998">
            <v>43296</v>
          </cell>
        </row>
        <row r="1999">
          <cell r="B1999">
            <v>43297</v>
          </cell>
        </row>
        <row r="2000">
          <cell r="B2000">
            <v>43298</v>
          </cell>
        </row>
        <row r="2001">
          <cell r="B2001">
            <v>43299</v>
          </cell>
        </row>
        <row r="2002">
          <cell r="B2002">
            <v>43300</v>
          </cell>
        </row>
        <row r="2003">
          <cell r="B2003">
            <v>43301</v>
          </cell>
        </row>
        <row r="2004">
          <cell r="B2004">
            <v>43302</v>
          </cell>
        </row>
        <row r="2005">
          <cell r="B2005">
            <v>43303</v>
          </cell>
        </row>
        <row r="2006">
          <cell r="B2006">
            <v>43304</v>
          </cell>
        </row>
        <row r="2007">
          <cell r="B2007">
            <v>43305</v>
          </cell>
        </row>
        <row r="2008">
          <cell r="B2008">
            <v>43306</v>
          </cell>
        </row>
        <row r="2009">
          <cell r="B2009">
            <v>43307</v>
          </cell>
        </row>
        <row r="2010">
          <cell r="B2010">
            <v>43308</v>
          </cell>
        </row>
        <row r="2011">
          <cell r="B2011">
            <v>43309</v>
          </cell>
        </row>
        <row r="2012">
          <cell r="B2012">
            <v>43310</v>
          </cell>
        </row>
        <row r="2013">
          <cell r="B2013">
            <v>43311</v>
          </cell>
        </row>
        <row r="2014">
          <cell r="B2014">
            <v>43312</v>
          </cell>
        </row>
        <row r="2015">
          <cell r="B2015">
            <v>43313</v>
          </cell>
        </row>
        <row r="2016">
          <cell r="B2016">
            <v>43314</v>
          </cell>
        </row>
        <row r="2017">
          <cell r="B2017">
            <v>43315</v>
          </cell>
        </row>
        <row r="2018">
          <cell r="B2018">
            <v>43316</v>
          </cell>
        </row>
        <row r="2019">
          <cell r="B2019">
            <v>43317</v>
          </cell>
        </row>
        <row r="2020">
          <cell r="B2020">
            <v>43318</v>
          </cell>
        </row>
        <row r="2021">
          <cell r="B2021">
            <v>43319</v>
          </cell>
        </row>
        <row r="2022">
          <cell r="B2022">
            <v>43320</v>
          </cell>
        </row>
        <row r="2023">
          <cell r="B2023">
            <v>43321</v>
          </cell>
        </row>
        <row r="2024">
          <cell r="B2024">
            <v>43322</v>
          </cell>
        </row>
        <row r="2025">
          <cell r="B2025">
            <v>43323</v>
          </cell>
        </row>
        <row r="2026">
          <cell r="B2026">
            <v>43324</v>
          </cell>
        </row>
        <row r="2027">
          <cell r="B2027">
            <v>43325</v>
          </cell>
        </row>
        <row r="2028">
          <cell r="B2028">
            <v>43326</v>
          </cell>
        </row>
        <row r="2029">
          <cell r="B2029">
            <v>43327</v>
          </cell>
        </row>
        <row r="2030">
          <cell r="B2030">
            <v>43328</v>
          </cell>
        </row>
        <row r="2031">
          <cell r="B2031">
            <v>43329</v>
          </cell>
        </row>
        <row r="2032">
          <cell r="B2032">
            <v>43330</v>
          </cell>
        </row>
        <row r="2033">
          <cell r="B2033">
            <v>43331</v>
          </cell>
        </row>
        <row r="2034">
          <cell r="B2034">
            <v>43332</v>
          </cell>
        </row>
        <row r="2035">
          <cell r="B2035">
            <v>43333</v>
          </cell>
        </row>
        <row r="2036">
          <cell r="B2036">
            <v>43334</v>
          </cell>
        </row>
        <row r="2037">
          <cell r="B2037">
            <v>43335</v>
          </cell>
        </row>
        <row r="2038">
          <cell r="B2038">
            <v>43336</v>
          </cell>
        </row>
        <row r="2039">
          <cell r="B2039">
            <v>43337</v>
          </cell>
        </row>
        <row r="2040">
          <cell r="B2040">
            <v>43338</v>
          </cell>
        </row>
        <row r="2041">
          <cell r="B2041">
            <v>43339</v>
          </cell>
        </row>
        <row r="2042">
          <cell r="B2042">
            <v>43340</v>
          </cell>
        </row>
        <row r="2043">
          <cell r="B2043">
            <v>43341</v>
          </cell>
        </row>
        <row r="2044">
          <cell r="B2044">
            <v>43342</v>
          </cell>
        </row>
        <row r="2045">
          <cell r="B2045">
            <v>43343</v>
          </cell>
        </row>
        <row r="2046">
          <cell r="B2046">
            <v>43344</v>
          </cell>
        </row>
        <row r="2047">
          <cell r="B2047">
            <v>43345</v>
          </cell>
        </row>
        <row r="2048">
          <cell r="B2048">
            <v>43346</v>
          </cell>
        </row>
        <row r="2049">
          <cell r="B2049">
            <v>43347</v>
          </cell>
        </row>
        <row r="2050">
          <cell r="B2050">
            <v>43348</v>
          </cell>
        </row>
        <row r="2051">
          <cell r="B2051">
            <v>43349</v>
          </cell>
        </row>
        <row r="2052">
          <cell r="B2052">
            <v>43350</v>
          </cell>
        </row>
        <row r="2053">
          <cell r="B2053">
            <v>43351</v>
          </cell>
        </row>
        <row r="2054">
          <cell r="B2054">
            <v>43352</v>
          </cell>
        </row>
        <row r="2055">
          <cell r="B2055">
            <v>43353</v>
          </cell>
        </row>
        <row r="2056">
          <cell r="B2056">
            <v>43354</v>
          </cell>
        </row>
        <row r="2057">
          <cell r="B2057">
            <v>43355</v>
          </cell>
        </row>
        <row r="2058">
          <cell r="B2058">
            <v>43356</v>
          </cell>
        </row>
        <row r="2059">
          <cell r="B2059">
            <v>43357</v>
          </cell>
        </row>
        <row r="2060">
          <cell r="B2060">
            <v>43358</v>
          </cell>
        </row>
        <row r="2061">
          <cell r="B2061">
            <v>43359</v>
          </cell>
        </row>
        <row r="2062">
          <cell r="B2062">
            <v>43360</v>
          </cell>
        </row>
        <row r="2063">
          <cell r="B2063">
            <v>43361</v>
          </cell>
        </row>
        <row r="2064">
          <cell r="B2064">
            <v>43362</v>
          </cell>
        </row>
        <row r="2065">
          <cell r="B2065">
            <v>43363</v>
          </cell>
        </row>
        <row r="2066">
          <cell r="B2066">
            <v>43364</v>
          </cell>
        </row>
        <row r="2067">
          <cell r="B2067">
            <v>43365</v>
          </cell>
        </row>
        <row r="2068">
          <cell r="B2068">
            <v>43366</v>
          </cell>
        </row>
        <row r="2069">
          <cell r="B2069">
            <v>43367</v>
          </cell>
        </row>
        <row r="2070">
          <cell r="B2070">
            <v>43368</v>
          </cell>
        </row>
        <row r="2071">
          <cell r="B2071">
            <v>43369</v>
          </cell>
        </row>
        <row r="2072">
          <cell r="B2072">
            <v>43370</v>
          </cell>
        </row>
        <row r="2073">
          <cell r="B2073">
            <v>43371</v>
          </cell>
        </row>
        <row r="2074">
          <cell r="B2074">
            <v>43372</v>
          </cell>
        </row>
        <row r="2075">
          <cell r="B2075">
            <v>43373</v>
          </cell>
        </row>
        <row r="2076">
          <cell r="B2076">
            <v>43374</v>
          </cell>
        </row>
        <row r="2077">
          <cell r="B2077">
            <v>43375</v>
          </cell>
        </row>
        <row r="2078">
          <cell r="B2078">
            <v>43376</v>
          </cell>
        </row>
        <row r="2079">
          <cell r="B2079">
            <v>43377</v>
          </cell>
        </row>
        <row r="2080">
          <cell r="B2080">
            <v>43378</v>
          </cell>
        </row>
        <row r="2081">
          <cell r="B2081">
            <v>43379</v>
          </cell>
        </row>
        <row r="2082">
          <cell r="B2082">
            <v>43380</v>
          </cell>
        </row>
        <row r="2083">
          <cell r="B2083">
            <v>43381</v>
          </cell>
        </row>
        <row r="2084">
          <cell r="B2084">
            <v>43382</v>
          </cell>
        </row>
        <row r="2085">
          <cell r="B2085">
            <v>43383</v>
          </cell>
        </row>
        <row r="2086">
          <cell r="B2086">
            <v>43384</v>
          </cell>
        </row>
        <row r="2087">
          <cell r="B2087">
            <v>43385</v>
          </cell>
        </row>
        <row r="2088">
          <cell r="B2088">
            <v>43386</v>
          </cell>
        </row>
        <row r="2089">
          <cell r="B2089">
            <v>43387</v>
          </cell>
        </row>
        <row r="2090">
          <cell r="B2090">
            <v>43388</v>
          </cell>
        </row>
        <row r="2091">
          <cell r="B2091">
            <v>43389</v>
          </cell>
        </row>
        <row r="2092">
          <cell r="B2092">
            <v>43390</v>
          </cell>
        </row>
        <row r="2093">
          <cell r="B2093">
            <v>43391</v>
          </cell>
        </row>
        <row r="2094">
          <cell r="B2094">
            <v>43392</v>
          </cell>
        </row>
        <row r="2095">
          <cell r="B2095">
            <v>43393</v>
          </cell>
        </row>
        <row r="2096">
          <cell r="B2096">
            <v>43394</v>
          </cell>
        </row>
        <row r="2097">
          <cell r="B2097">
            <v>43395</v>
          </cell>
        </row>
        <row r="2098">
          <cell r="B2098">
            <v>43396</v>
          </cell>
        </row>
        <row r="2099">
          <cell r="B2099">
            <v>43397</v>
          </cell>
        </row>
        <row r="2100">
          <cell r="B2100">
            <v>43398</v>
          </cell>
        </row>
        <row r="2101">
          <cell r="B2101">
            <v>43399</v>
          </cell>
        </row>
        <row r="2102">
          <cell r="B2102">
            <v>43400</v>
          </cell>
        </row>
        <row r="2103">
          <cell r="B2103">
            <v>43401</v>
          </cell>
        </row>
        <row r="2104">
          <cell r="B2104">
            <v>43402</v>
          </cell>
        </row>
        <row r="2105">
          <cell r="B2105">
            <v>43403</v>
          </cell>
        </row>
        <row r="2106">
          <cell r="B2106">
            <v>43404</v>
          </cell>
        </row>
        <row r="2107">
          <cell r="B2107">
            <v>43405</v>
          </cell>
        </row>
        <row r="2108">
          <cell r="B2108">
            <v>43406</v>
          </cell>
        </row>
        <row r="2109">
          <cell r="B2109">
            <v>43407</v>
          </cell>
        </row>
        <row r="2110">
          <cell r="B2110">
            <v>43408</v>
          </cell>
        </row>
        <row r="2111">
          <cell r="B2111">
            <v>43409</v>
          </cell>
        </row>
        <row r="2112">
          <cell r="B2112">
            <v>43410</v>
          </cell>
        </row>
        <row r="2113">
          <cell r="B2113">
            <v>43411</v>
          </cell>
        </row>
        <row r="2114">
          <cell r="B2114">
            <v>43412</v>
          </cell>
        </row>
        <row r="2115">
          <cell r="B2115">
            <v>43413</v>
          </cell>
        </row>
        <row r="2116">
          <cell r="B2116">
            <v>43414</v>
          </cell>
        </row>
        <row r="2117">
          <cell r="B2117">
            <v>43415</v>
          </cell>
        </row>
        <row r="2118">
          <cell r="B2118">
            <v>43416</v>
          </cell>
        </row>
        <row r="2119">
          <cell r="B2119">
            <v>43417</v>
          </cell>
        </row>
        <row r="2120">
          <cell r="B2120">
            <v>43418</v>
          </cell>
        </row>
        <row r="2121">
          <cell r="B2121">
            <v>43419</v>
          </cell>
        </row>
        <row r="2122">
          <cell r="B2122">
            <v>43420</v>
          </cell>
        </row>
        <row r="2123">
          <cell r="B2123">
            <v>43421</v>
          </cell>
        </row>
        <row r="2124">
          <cell r="B2124">
            <v>43422</v>
          </cell>
        </row>
        <row r="2125">
          <cell r="B2125">
            <v>43423</v>
          </cell>
        </row>
        <row r="2126">
          <cell r="B2126">
            <v>43424</v>
          </cell>
        </row>
        <row r="2127">
          <cell r="B2127">
            <v>43425</v>
          </cell>
        </row>
        <row r="2128">
          <cell r="B2128">
            <v>43426</v>
          </cell>
        </row>
        <row r="2129">
          <cell r="B2129">
            <v>43427</v>
          </cell>
        </row>
        <row r="2130">
          <cell r="B2130">
            <v>43428</v>
          </cell>
        </row>
        <row r="2131">
          <cell r="B2131">
            <v>43429</v>
          </cell>
        </row>
        <row r="2132">
          <cell r="B2132">
            <v>43430</v>
          </cell>
        </row>
        <row r="2133">
          <cell r="B2133">
            <v>43431</v>
          </cell>
        </row>
        <row r="2134">
          <cell r="B2134">
            <v>43432</v>
          </cell>
        </row>
        <row r="2135">
          <cell r="B2135">
            <v>43433</v>
          </cell>
        </row>
        <row r="2136">
          <cell r="B2136">
            <v>43434</v>
          </cell>
        </row>
        <row r="2137">
          <cell r="B2137">
            <v>43435</v>
          </cell>
        </row>
        <row r="2138">
          <cell r="B2138">
            <v>43436</v>
          </cell>
        </row>
        <row r="2139">
          <cell r="B2139">
            <v>43437</v>
          </cell>
        </row>
        <row r="2140">
          <cell r="B2140">
            <v>43438</v>
          </cell>
        </row>
        <row r="2141">
          <cell r="B2141">
            <v>43439</v>
          </cell>
        </row>
        <row r="2142">
          <cell r="B2142">
            <v>43440</v>
          </cell>
        </row>
        <row r="2143">
          <cell r="B2143">
            <v>43441</v>
          </cell>
        </row>
        <row r="2144">
          <cell r="B2144">
            <v>43442</v>
          </cell>
        </row>
        <row r="2145">
          <cell r="B2145">
            <v>43443</v>
          </cell>
        </row>
        <row r="2146">
          <cell r="B2146">
            <v>43444</v>
          </cell>
        </row>
        <row r="2147">
          <cell r="B2147">
            <v>43445</v>
          </cell>
        </row>
        <row r="2148">
          <cell r="B2148">
            <v>43446</v>
          </cell>
        </row>
        <row r="2149">
          <cell r="B2149">
            <v>43447</v>
          </cell>
        </row>
        <row r="2150">
          <cell r="B2150">
            <v>43448</v>
          </cell>
        </row>
        <row r="2151">
          <cell r="B2151">
            <v>43449</v>
          </cell>
        </row>
        <row r="2152">
          <cell r="B2152">
            <v>43450</v>
          </cell>
        </row>
        <row r="2153">
          <cell r="B2153">
            <v>43451</v>
          </cell>
        </row>
        <row r="2154">
          <cell r="B2154">
            <v>43452</v>
          </cell>
        </row>
        <row r="2155">
          <cell r="B2155">
            <v>43453</v>
          </cell>
        </row>
        <row r="2156">
          <cell r="B2156">
            <v>43454</v>
          </cell>
        </row>
        <row r="2157">
          <cell r="B2157">
            <v>43455</v>
          </cell>
        </row>
        <row r="2158">
          <cell r="B2158">
            <v>43456</v>
          </cell>
        </row>
        <row r="2159">
          <cell r="B2159">
            <v>43457</v>
          </cell>
        </row>
        <row r="2160">
          <cell r="B2160">
            <v>43458</v>
          </cell>
        </row>
        <row r="2161">
          <cell r="B2161">
            <v>43459</v>
          </cell>
        </row>
        <row r="2162">
          <cell r="B2162">
            <v>43460</v>
          </cell>
        </row>
        <row r="2163">
          <cell r="B2163">
            <v>43461</v>
          </cell>
        </row>
        <row r="2164">
          <cell r="B2164">
            <v>43462</v>
          </cell>
        </row>
        <row r="2165">
          <cell r="B2165">
            <v>43463</v>
          </cell>
        </row>
        <row r="2166">
          <cell r="B2166">
            <v>43464</v>
          </cell>
        </row>
        <row r="2167">
          <cell r="B2167">
            <v>43465</v>
          </cell>
        </row>
        <row r="2168">
          <cell r="B2168">
            <v>43466</v>
          </cell>
        </row>
        <row r="2169">
          <cell r="B2169">
            <v>43467</v>
          </cell>
        </row>
        <row r="2170">
          <cell r="B2170">
            <v>43468</v>
          </cell>
        </row>
        <row r="2171">
          <cell r="B2171">
            <v>43469</v>
          </cell>
        </row>
        <row r="2172">
          <cell r="B2172">
            <v>43470</v>
          </cell>
        </row>
        <row r="2173">
          <cell r="B2173">
            <v>43471</v>
          </cell>
        </row>
        <row r="2174">
          <cell r="B2174">
            <v>43472</v>
          </cell>
        </row>
        <row r="2175">
          <cell r="B2175">
            <v>43473</v>
          </cell>
        </row>
        <row r="2176">
          <cell r="B2176">
            <v>43474</v>
          </cell>
        </row>
        <row r="2177">
          <cell r="B2177">
            <v>43475</v>
          </cell>
        </row>
        <row r="2178">
          <cell r="B2178">
            <v>43476</v>
          </cell>
        </row>
        <row r="2179">
          <cell r="B2179">
            <v>43477</v>
          </cell>
        </row>
        <row r="2180">
          <cell r="B2180">
            <v>43478</v>
          </cell>
        </row>
        <row r="2181">
          <cell r="B2181">
            <v>43479</v>
          </cell>
        </row>
        <row r="2182">
          <cell r="B2182">
            <v>43480</v>
          </cell>
        </row>
        <row r="2183">
          <cell r="B2183">
            <v>43481</v>
          </cell>
        </row>
        <row r="2184">
          <cell r="B2184">
            <v>43482</v>
          </cell>
        </row>
        <row r="2185">
          <cell r="B2185">
            <v>43483</v>
          </cell>
        </row>
        <row r="2186">
          <cell r="B2186">
            <v>43484</v>
          </cell>
        </row>
        <row r="2187">
          <cell r="B2187">
            <v>43485</v>
          </cell>
        </row>
        <row r="2188">
          <cell r="B2188">
            <v>43486</v>
          </cell>
        </row>
        <row r="2189">
          <cell r="B2189">
            <v>43487</v>
          </cell>
        </row>
        <row r="2190">
          <cell r="B2190">
            <v>43488</v>
          </cell>
        </row>
        <row r="2191">
          <cell r="B2191">
            <v>43489</v>
          </cell>
        </row>
        <row r="2192">
          <cell r="B2192">
            <v>43490</v>
          </cell>
        </row>
        <row r="2193">
          <cell r="B2193">
            <v>43491</v>
          </cell>
        </row>
        <row r="2194">
          <cell r="B2194">
            <v>43492</v>
          </cell>
        </row>
        <row r="2195">
          <cell r="B2195">
            <v>43493</v>
          </cell>
        </row>
        <row r="2196">
          <cell r="B2196">
            <v>43494</v>
          </cell>
        </row>
        <row r="2197">
          <cell r="B2197">
            <v>43495</v>
          </cell>
        </row>
        <row r="2198">
          <cell r="B2198">
            <v>43496</v>
          </cell>
        </row>
        <row r="2199">
          <cell r="B2199">
            <v>43497</v>
          </cell>
        </row>
        <row r="2200">
          <cell r="B2200">
            <v>43498</v>
          </cell>
        </row>
        <row r="2201">
          <cell r="B2201">
            <v>43499</v>
          </cell>
        </row>
        <row r="2202">
          <cell r="B2202">
            <v>43500</v>
          </cell>
        </row>
        <row r="2203">
          <cell r="B2203">
            <v>43501</v>
          </cell>
        </row>
        <row r="2204">
          <cell r="B2204">
            <v>43502</v>
          </cell>
        </row>
        <row r="2205">
          <cell r="B2205">
            <v>43503</v>
          </cell>
        </row>
        <row r="2206">
          <cell r="B2206">
            <v>43504</v>
          </cell>
        </row>
        <row r="2207">
          <cell r="B2207">
            <v>43505</v>
          </cell>
        </row>
        <row r="2208">
          <cell r="B2208">
            <v>43506</v>
          </cell>
        </row>
        <row r="2209">
          <cell r="B2209">
            <v>43507</v>
          </cell>
        </row>
        <row r="2210">
          <cell r="B2210">
            <v>43508</v>
          </cell>
        </row>
        <row r="2211">
          <cell r="B2211">
            <v>43509</v>
          </cell>
        </row>
        <row r="2212">
          <cell r="B2212">
            <v>43510</v>
          </cell>
        </row>
        <row r="2213">
          <cell r="B2213">
            <v>43511</v>
          </cell>
        </row>
        <row r="2214">
          <cell r="B2214">
            <v>43512</v>
          </cell>
        </row>
        <row r="2215">
          <cell r="B2215">
            <v>43513</v>
          </cell>
        </row>
        <row r="2216">
          <cell r="B2216">
            <v>43514</v>
          </cell>
        </row>
        <row r="2217">
          <cell r="B2217">
            <v>43515</v>
          </cell>
        </row>
        <row r="2218">
          <cell r="B2218">
            <v>43516</v>
          </cell>
        </row>
        <row r="2219">
          <cell r="B2219">
            <v>43517</v>
          </cell>
        </row>
        <row r="2220">
          <cell r="B2220">
            <v>43518</v>
          </cell>
        </row>
        <row r="2221">
          <cell r="B2221">
            <v>43519</v>
          </cell>
        </row>
        <row r="2222">
          <cell r="B2222">
            <v>43520</v>
          </cell>
        </row>
        <row r="2223">
          <cell r="B2223">
            <v>43521</v>
          </cell>
        </row>
        <row r="2224">
          <cell r="B2224">
            <v>43522</v>
          </cell>
        </row>
        <row r="2225">
          <cell r="B2225">
            <v>43523</v>
          </cell>
        </row>
        <row r="2226">
          <cell r="B2226">
            <v>43524</v>
          </cell>
        </row>
        <row r="2227">
          <cell r="B2227">
            <v>43525</v>
          </cell>
        </row>
        <row r="2228">
          <cell r="B2228">
            <v>43526</v>
          </cell>
        </row>
        <row r="2229">
          <cell r="B2229">
            <v>43527</v>
          </cell>
        </row>
        <row r="2230">
          <cell r="B2230">
            <v>43528</v>
          </cell>
        </row>
        <row r="2231">
          <cell r="B2231">
            <v>43529</v>
          </cell>
        </row>
        <row r="2232">
          <cell r="B2232">
            <v>43530</v>
          </cell>
        </row>
        <row r="2233">
          <cell r="B2233">
            <v>43531</v>
          </cell>
        </row>
        <row r="2234">
          <cell r="B2234">
            <v>43532</v>
          </cell>
        </row>
        <row r="2235">
          <cell r="B2235">
            <v>43533</v>
          </cell>
        </row>
        <row r="2236">
          <cell r="B2236">
            <v>43534</v>
          </cell>
        </row>
        <row r="2237">
          <cell r="B2237">
            <v>43535</v>
          </cell>
        </row>
        <row r="2238">
          <cell r="B2238">
            <v>43536</v>
          </cell>
        </row>
        <row r="2239">
          <cell r="B2239">
            <v>43537</v>
          </cell>
        </row>
        <row r="2240">
          <cell r="B2240">
            <v>43538</v>
          </cell>
        </row>
        <row r="2241">
          <cell r="B2241">
            <v>43539</v>
          </cell>
        </row>
        <row r="2242">
          <cell r="B2242">
            <v>43540</v>
          </cell>
        </row>
        <row r="2243">
          <cell r="B2243">
            <v>43541</v>
          </cell>
        </row>
        <row r="2244">
          <cell r="B2244">
            <v>43542</v>
          </cell>
        </row>
        <row r="2245">
          <cell r="B2245">
            <v>43543</v>
          </cell>
        </row>
        <row r="2246">
          <cell r="B2246">
            <v>43544</v>
          </cell>
        </row>
        <row r="2247">
          <cell r="B2247">
            <v>43545</v>
          </cell>
        </row>
        <row r="2248">
          <cell r="B2248">
            <v>43546</v>
          </cell>
        </row>
        <row r="2249">
          <cell r="B2249">
            <v>43547</v>
          </cell>
        </row>
        <row r="2250">
          <cell r="B2250">
            <v>43548</v>
          </cell>
        </row>
        <row r="2251">
          <cell r="B2251">
            <v>43549</v>
          </cell>
        </row>
        <row r="2252">
          <cell r="B2252">
            <v>43550</v>
          </cell>
        </row>
        <row r="2253">
          <cell r="B2253">
            <v>43551</v>
          </cell>
        </row>
        <row r="2254">
          <cell r="B2254">
            <v>43552</v>
          </cell>
        </row>
        <row r="2255">
          <cell r="B2255">
            <v>43553</v>
          </cell>
        </row>
        <row r="2256">
          <cell r="B2256">
            <v>43554</v>
          </cell>
        </row>
        <row r="2257">
          <cell r="B2257">
            <v>43555</v>
          </cell>
        </row>
        <row r="2258">
          <cell r="B2258">
            <v>43556</v>
          </cell>
        </row>
        <row r="2259">
          <cell r="B2259">
            <v>43557</v>
          </cell>
        </row>
        <row r="2260">
          <cell r="B2260">
            <v>43558</v>
          </cell>
        </row>
        <row r="2261">
          <cell r="B2261">
            <v>43559</v>
          </cell>
        </row>
        <row r="2262">
          <cell r="B2262">
            <v>43560</v>
          </cell>
        </row>
        <row r="2263">
          <cell r="B2263">
            <v>43561</v>
          </cell>
        </row>
        <row r="2264">
          <cell r="B2264">
            <v>43562</v>
          </cell>
        </row>
        <row r="2265">
          <cell r="B2265">
            <v>43563</v>
          </cell>
        </row>
        <row r="2266">
          <cell r="B2266">
            <v>43564</v>
          </cell>
        </row>
        <row r="2267">
          <cell r="B2267">
            <v>43565</v>
          </cell>
        </row>
        <row r="2268">
          <cell r="B2268">
            <v>43566</v>
          </cell>
        </row>
        <row r="2269">
          <cell r="B2269">
            <v>43567</v>
          </cell>
        </row>
        <row r="2270">
          <cell r="B2270">
            <v>43568</v>
          </cell>
        </row>
        <row r="2271">
          <cell r="B2271">
            <v>43569</v>
          </cell>
        </row>
        <row r="2272">
          <cell r="B2272">
            <v>43570</v>
          </cell>
        </row>
        <row r="2273">
          <cell r="B2273">
            <v>43571</v>
          </cell>
        </row>
        <row r="2274">
          <cell r="B2274">
            <v>43572</v>
          </cell>
        </row>
        <row r="2275">
          <cell r="B2275">
            <v>43573</v>
          </cell>
        </row>
        <row r="2276">
          <cell r="B2276">
            <v>43574</v>
          </cell>
        </row>
        <row r="2277">
          <cell r="B2277">
            <v>43575</v>
          </cell>
        </row>
        <row r="2278">
          <cell r="B2278">
            <v>43576</v>
          </cell>
        </row>
        <row r="2279">
          <cell r="B2279">
            <v>43577</v>
          </cell>
        </row>
        <row r="2280">
          <cell r="B2280">
            <v>43578</v>
          </cell>
        </row>
        <row r="2281">
          <cell r="B2281">
            <v>43579</v>
          </cell>
        </row>
        <row r="2282">
          <cell r="B2282">
            <v>43580</v>
          </cell>
        </row>
        <row r="2283">
          <cell r="B2283">
            <v>43581</v>
          </cell>
        </row>
        <row r="2284">
          <cell r="B2284">
            <v>43582</v>
          </cell>
        </row>
        <row r="2285">
          <cell r="B2285">
            <v>43583</v>
          </cell>
        </row>
        <row r="2286">
          <cell r="B2286">
            <v>43584</v>
          </cell>
        </row>
        <row r="2287">
          <cell r="B2287">
            <v>43585</v>
          </cell>
        </row>
        <row r="2288">
          <cell r="B2288">
            <v>43586</v>
          </cell>
        </row>
        <row r="2289">
          <cell r="B2289">
            <v>43587</v>
          </cell>
        </row>
        <row r="2290">
          <cell r="B2290">
            <v>43588</v>
          </cell>
        </row>
        <row r="2291">
          <cell r="B2291">
            <v>43589</v>
          </cell>
        </row>
        <row r="2292">
          <cell r="B2292">
            <v>43590</v>
          </cell>
        </row>
        <row r="2293">
          <cell r="B2293">
            <v>43591</v>
          </cell>
        </row>
        <row r="2294">
          <cell r="B2294">
            <v>43592</v>
          </cell>
        </row>
        <row r="2295">
          <cell r="B2295">
            <v>43593</v>
          </cell>
        </row>
        <row r="2296">
          <cell r="B2296">
            <v>43594</v>
          </cell>
        </row>
        <row r="2297">
          <cell r="B2297">
            <v>43595</v>
          </cell>
        </row>
        <row r="2298">
          <cell r="B2298">
            <v>43596</v>
          </cell>
        </row>
        <row r="2299">
          <cell r="B2299">
            <v>43597</v>
          </cell>
        </row>
        <row r="2300">
          <cell r="B2300">
            <v>43598</v>
          </cell>
        </row>
        <row r="2301">
          <cell r="B2301">
            <v>43599</v>
          </cell>
        </row>
        <row r="2302">
          <cell r="B2302">
            <v>43600</v>
          </cell>
        </row>
        <row r="2303">
          <cell r="B2303">
            <v>43601</v>
          </cell>
        </row>
        <row r="2304">
          <cell r="B2304">
            <v>43602</v>
          </cell>
        </row>
        <row r="2305">
          <cell r="B2305">
            <v>43603</v>
          </cell>
        </row>
        <row r="2306">
          <cell r="B2306">
            <v>43604</v>
          </cell>
        </row>
        <row r="2307">
          <cell r="B2307">
            <v>43605</v>
          </cell>
        </row>
        <row r="2308">
          <cell r="B2308">
            <v>43606</v>
          </cell>
        </row>
        <row r="2309">
          <cell r="B2309">
            <v>43607</v>
          </cell>
        </row>
        <row r="2310">
          <cell r="B2310">
            <v>43608</v>
          </cell>
        </row>
        <row r="2311">
          <cell r="B2311">
            <v>43609</v>
          </cell>
        </row>
        <row r="2312">
          <cell r="B2312">
            <v>43610</v>
          </cell>
        </row>
        <row r="2313">
          <cell r="B2313">
            <v>43611</v>
          </cell>
        </row>
        <row r="2314">
          <cell r="B2314">
            <v>43612</v>
          </cell>
        </row>
        <row r="2315">
          <cell r="B2315">
            <v>43613</v>
          </cell>
        </row>
        <row r="2316">
          <cell r="B2316">
            <v>43614</v>
          </cell>
        </row>
        <row r="2317">
          <cell r="B2317">
            <v>43615</v>
          </cell>
        </row>
        <row r="2318">
          <cell r="B2318">
            <v>43616</v>
          </cell>
        </row>
        <row r="2319">
          <cell r="B2319">
            <v>43617</v>
          </cell>
        </row>
        <row r="2320">
          <cell r="B2320">
            <v>43618</v>
          </cell>
        </row>
        <row r="2321">
          <cell r="B2321">
            <v>43619</v>
          </cell>
        </row>
        <row r="2322">
          <cell r="B2322">
            <v>43620</v>
          </cell>
        </row>
        <row r="2323">
          <cell r="B2323">
            <v>43621</v>
          </cell>
        </row>
        <row r="2324">
          <cell r="B2324">
            <v>43622</v>
          </cell>
        </row>
        <row r="2325">
          <cell r="B2325">
            <v>43623</v>
          </cell>
        </row>
        <row r="2326">
          <cell r="B2326">
            <v>43624</v>
          </cell>
        </row>
        <row r="2327">
          <cell r="B2327">
            <v>43625</v>
          </cell>
        </row>
        <row r="2328">
          <cell r="B2328">
            <v>43626</v>
          </cell>
        </row>
        <row r="2329">
          <cell r="B2329">
            <v>43627</v>
          </cell>
        </row>
        <row r="2330">
          <cell r="B2330">
            <v>43628</v>
          </cell>
        </row>
        <row r="2331">
          <cell r="B2331">
            <v>43629</v>
          </cell>
        </row>
        <row r="2332">
          <cell r="B2332">
            <v>43630</v>
          </cell>
        </row>
        <row r="2333">
          <cell r="B2333">
            <v>43631</v>
          </cell>
        </row>
        <row r="2334">
          <cell r="B2334">
            <v>43632</v>
          </cell>
        </row>
        <row r="2335">
          <cell r="B2335">
            <v>43633</v>
          </cell>
        </row>
        <row r="2336">
          <cell r="B2336">
            <v>43634</v>
          </cell>
        </row>
        <row r="2337">
          <cell r="B2337">
            <v>43635</v>
          </cell>
        </row>
        <row r="2338">
          <cell r="B2338">
            <v>43636</v>
          </cell>
        </row>
        <row r="2339">
          <cell r="B2339">
            <v>43637</v>
          </cell>
        </row>
        <row r="2340">
          <cell r="B2340">
            <v>43638</v>
          </cell>
        </row>
        <row r="2341">
          <cell r="B2341">
            <v>43639</v>
          </cell>
        </row>
        <row r="2342">
          <cell r="B2342">
            <v>43640</v>
          </cell>
        </row>
        <row r="2343">
          <cell r="B2343">
            <v>43641</v>
          </cell>
        </row>
        <row r="2344">
          <cell r="B2344">
            <v>43642</v>
          </cell>
        </row>
        <row r="2345">
          <cell r="B2345">
            <v>43643</v>
          </cell>
        </row>
        <row r="2346">
          <cell r="B2346">
            <v>43644</v>
          </cell>
        </row>
        <row r="2347">
          <cell r="B2347">
            <v>43645</v>
          </cell>
        </row>
        <row r="2348">
          <cell r="B2348">
            <v>43646</v>
          </cell>
        </row>
        <row r="2349">
          <cell r="B2349">
            <v>43647</v>
          </cell>
        </row>
        <row r="2350">
          <cell r="B2350">
            <v>43648</v>
          </cell>
        </row>
        <row r="2351">
          <cell r="B2351">
            <v>43649</v>
          </cell>
        </row>
        <row r="2352">
          <cell r="B2352">
            <v>43650</v>
          </cell>
        </row>
        <row r="2353">
          <cell r="B2353">
            <v>43651</v>
          </cell>
        </row>
        <row r="2354">
          <cell r="B2354">
            <v>43652</v>
          </cell>
        </row>
        <row r="2355">
          <cell r="B2355">
            <v>43653</v>
          </cell>
        </row>
        <row r="2356">
          <cell r="B2356">
            <v>43654</v>
          </cell>
        </row>
        <row r="2357">
          <cell r="B2357">
            <v>43655</v>
          </cell>
        </row>
        <row r="2358">
          <cell r="B2358">
            <v>43656</v>
          </cell>
        </row>
        <row r="2359">
          <cell r="B2359">
            <v>43657</v>
          </cell>
        </row>
        <row r="2360">
          <cell r="B2360">
            <v>43658</v>
          </cell>
        </row>
        <row r="2361">
          <cell r="B2361">
            <v>43659</v>
          </cell>
        </row>
        <row r="2362">
          <cell r="B2362">
            <v>43660</v>
          </cell>
        </row>
        <row r="2363">
          <cell r="B2363">
            <v>43661</v>
          </cell>
        </row>
        <row r="2364">
          <cell r="B2364">
            <v>43662</v>
          </cell>
        </row>
        <row r="2365">
          <cell r="B2365">
            <v>43663</v>
          </cell>
        </row>
        <row r="2366">
          <cell r="B2366">
            <v>43664</v>
          </cell>
        </row>
        <row r="2367">
          <cell r="B2367">
            <v>43665</v>
          </cell>
        </row>
        <row r="2368">
          <cell r="B2368">
            <v>43666</v>
          </cell>
        </row>
        <row r="2369">
          <cell r="B2369">
            <v>43667</v>
          </cell>
        </row>
        <row r="2370">
          <cell r="B2370">
            <v>43668</v>
          </cell>
        </row>
        <row r="2371">
          <cell r="B2371">
            <v>43669</v>
          </cell>
        </row>
        <row r="2372">
          <cell r="B2372">
            <v>43670</v>
          </cell>
        </row>
        <row r="2373">
          <cell r="B2373">
            <v>43671</v>
          </cell>
        </row>
        <row r="2374">
          <cell r="B2374">
            <v>43672</v>
          </cell>
        </row>
        <row r="2375">
          <cell r="B2375">
            <v>43673</v>
          </cell>
        </row>
        <row r="2376">
          <cell r="B2376">
            <v>43674</v>
          </cell>
        </row>
        <row r="2377">
          <cell r="B2377">
            <v>43675</v>
          </cell>
        </row>
        <row r="2378">
          <cell r="B2378">
            <v>43676</v>
          </cell>
        </row>
        <row r="2379">
          <cell r="B2379">
            <v>43677</v>
          </cell>
        </row>
        <row r="2380">
          <cell r="B2380">
            <v>43678</v>
          </cell>
        </row>
        <row r="2381">
          <cell r="B2381">
            <v>43679</v>
          </cell>
        </row>
        <row r="2382">
          <cell r="B2382">
            <v>43680</v>
          </cell>
        </row>
        <row r="2383">
          <cell r="B2383">
            <v>43681</v>
          </cell>
        </row>
        <row r="2384">
          <cell r="B2384">
            <v>43682</v>
          </cell>
        </row>
        <row r="2385">
          <cell r="B2385">
            <v>43683</v>
          </cell>
        </row>
        <row r="2386">
          <cell r="B2386">
            <v>43684</v>
          </cell>
        </row>
        <row r="2387">
          <cell r="B2387">
            <v>43685</v>
          </cell>
        </row>
        <row r="2388">
          <cell r="B2388">
            <v>43686</v>
          </cell>
        </row>
        <row r="2389">
          <cell r="B2389">
            <v>43687</v>
          </cell>
        </row>
        <row r="2390">
          <cell r="B2390">
            <v>43688</v>
          </cell>
        </row>
        <row r="2391">
          <cell r="B2391">
            <v>43689</v>
          </cell>
        </row>
        <row r="2392">
          <cell r="B2392">
            <v>43690</v>
          </cell>
        </row>
        <row r="2393">
          <cell r="B2393">
            <v>43691</v>
          </cell>
        </row>
        <row r="2394">
          <cell r="B2394">
            <v>43692</v>
          </cell>
        </row>
        <row r="2395">
          <cell r="B2395">
            <v>43693</v>
          </cell>
        </row>
        <row r="2396">
          <cell r="B2396">
            <v>43694</v>
          </cell>
        </row>
        <row r="2397">
          <cell r="B2397">
            <v>43695</v>
          </cell>
        </row>
        <row r="2398">
          <cell r="B2398">
            <v>43696</v>
          </cell>
        </row>
        <row r="2399">
          <cell r="B2399">
            <v>43697</v>
          </cell>
        </row>
        <row r="2400">
          <cell r="B2400">
            <v>43698</v>
          </cell>
        </row>
        <row r="2401">
          <cell r="B2401">
            <v>43699</v>
          </cell>
        </row>
        <row r="2402">
          <cell r="B2402">
            <v>43700</v>
          </cell>
        </row>
        <row r="2403">
          <cell r="B2403">
            <v>43701</v>
          </cell>
        </row>
        <row r="2404">
          <cell r="B2404">
            <v>43702</v>
          </cell>
        </row>
        <row r="2405">
          <cell r="B2405">
            <v>43703</v>
          </cell>
        </row>
        <row r="2406">
          <cell r="B2406">
            <v>43704</v>
          </cell>
        </row>
        <row r="2407">
          <cell r="B2407">
            <v>43705</v>
          </cell>
        </row>
        <row r="2408">
          <cell r="B2408">
            <v>43706</v>
          </cell>
        </row>
        <row r="2409">
          <cell r="B2409">
            <v>43707</v>
          </cell>
        </row>
        <row r="2410">
          <cell r="B2410">
            <v>43708</v>
          </cell>
        </row>
        <row r="2411">
          <cell r="B2411">
            <v>43709</v>
          </cell>
        </row>
        <row r="2412">
          <cell r="B2412">
            <v>43710</v>
          </cell>
        </row>
        <row r="2413">
          <cell r="B2413">
            <v>43711</v>
          </cell>
        </row>
        <row r="2414">
          <cell r="B2414">
            <v>43712</v>
          </cell>
        </row>
        <row r="2415">
          <cell r="B2415">
            <v>43713</v>
          </cell>
        </row>
        <row r="2416">
          <cell r="B2416">
            <v>43714</v>
          </cell>
        </row>
        <row r="2417">
          <cell r="B2417">
            <v>43715</v>
          </cell>
        </row>
        <row r="2418">
          <cell r="B2418">
            <v>43716</v>
          </cell>
        </row>
        <row r="2419">
          <cell r="B2419">
            <v>43717</v>
          </cell>
        </row>
        <row r="2420">
          <cell r="B2420">
            <v>43718</v>
          </cell>
        </row>
        <row r="2421">
          <cell r="B2421">
            <v>43719</v>
          </cell>
        </row>
        <row r="2422">
          <cell r="B2422">
            <v>43720</v>
          </cell>
        </row>
        <row r="2423">
          <cell r="B2423">
            <v>43721</v>
          </cell>
        </row>
        <row r="2424">
          <cell r="B2424">
            <v>43722</v>
          </cell>
        </row>
        <row r="2425">
          <cell r="B2425">
            <v>43723</v>
          </cell>
        </row>
        <row r="2426">
          <cell r="B2426">
            <v>43724</v>
          </cell>
        </row>
        <row r="2427">
          <cell r="B2427">
            <v>43725</v>
          </cell>
        </row>
        <row r="2428">
          <cell r="B2428">
            <v>43726</v>
          </cell>
        </row>
        <row r="2429">
          <cell r="B2429">
            <v>43727</v>
          </cell>
        </row>
        <row r="2430">
          <cell r="B2430">
            <v>43728</v>
          </cell>
        </row>
        <row r="2431">
          <cell r="B2431">
            <v>43729</v>
          </cell>
        </row>
        <row r="2432">
          <cell r="B2432">
            <v>43730</v>
          </cell>
        </row>
        <row r="2433">
          <cell r="B2433">
            <v>43731</v>
          </cell>
        </row>
        <row r="2434">
          <cell r="B2434">
            <v>43732</v>
          </cell>
        </row>
        <row r="2435">
          <cell r="B2435">
            <v>43733</v>
          </cell>
        </row>
        <row r="2436">
          <cell r="B2436">
            <v>43734</v>
          </cell>
        </row>
        <row r="2437">
          <cell r="B2437">
            <v>43735</v>
          </cell>
        </row>
        <row r="2438">
          <cell r="B2438">
            <v>43736</v>
          </cell>
        </row>
        <row r="2439">
          <cell r="B2439">
            <v>43737</v>
          </cell>
        </row>
        <row r="2440">
          <cell r="B2440">
            <v>43738</v>
          </cell>
        </row>
        <row r="2441">
          <cell r="B2441">
            <v>43739</v>
          </cell>
        </row>
        <row r="2442">
          <cell r="B2442">
            <v>43740</v>
          </cell>
        </row>
        <row r="2443">
          <cell r="B2443">
            <v>43741</v>
          </cell>
        </row>
        <row r="2444">
          <cell r="B2444">
            <v>43742</v>
          </cell>
        </row>
        <row r="2445">
          <cell r="B2445">
            <v>43743</v>
          </cell>
        </row>
        <row r="2446">
          <cell r="B2446">
            <v>43744</v>
          </cell>
        </row>
        <row r="2447">
          <cell r="B2447">
            <v>43745</v>
          </cell>
        </row>
        <row r="2448">
          <cell r="B2448">
            <v>43746</v>
          </cell>
        </row>
        <row r="2449">
          <cell r="B2449">
            <v>43747</v>
          </cell>
        </row>
        <row r="2450">
          <cell r="B2450">
            <v>43748</v>
          </cell>
        </row>
        <row r="2451">
          <cell r="B2451">
            <v>43749</v>
          </cell>
        </row>
        <row r="2452">
          <cell r="B2452">
            <v>43750</v>
          </cell>
        </row>
        <row r="2453">
          <cell r="B2453">
            <v>43751</v>
          </cell>
        </row>
        <row r="2454">
          <cell r="B2454">
            <v>43752</v>
          </cell>
        </row>
        <row r="2455">
          <cell r="B2455">
            <v>43753</v>
          </cell>
        </row>
        <row r="2456">
          <cell r="B2456">
            <v>43754</v>
          </cell>
        </row>
        <row r="2457">
          <cell r="B2457">
            <v>43755</v>
          </cell>
        </row>
        <row r="2458">
          <cell r="B2458">
            <v>43756</v>
          </cell>
        </row>
        <row r="2459">
          <cell r="B2459">
            <v>43757</v>
          </cell>
        </row>
        <row r="2460">
          <cell r="B2460">
            <v>43758</v>
          </cell>
        </row>
        <row r="2461">
          <cell r="B2461">
            <v>43759</v>
          </cell>
        </row>
        <row r="2462">
          <cell r="B2462">
            <v>43760</v>
          </cell>
        </row>
        <row r="2463">
          <cell r="B2463">
            <v>43761</v>
          </cell>
        </row>
        <row r="2464">
          <cell r="B2464">
            <v>43762</v>
          </cell>
        </row>
        <row r="2465">
          <cell r="B2465">
            <v>43763</v>
          </cell>
        </row>
        <row r="2466">
          <cell r="B2466">
            <v>43764</v>
          </cell>
        </row>
        <row r="2467">
          <cell r="B2467">
            <v>43765</v>
          </cell>
        </row>
        <row r="2468">
          <cell r="B2468">
            <v>43766</v>
          </cell>
        </row>
        <row r="2469">
          <cell r="B2469">
            <v>43767</v>
          </cell>
        </row>
        <row r="2470">
          <cell r="B2470">
            <v>43768</v>
          </cell>
        </row>
        <row r="2471">
          <cell r="B2471">
            <v>43769</v>
          </cell>
        </row>
        <row r="2472">
          <cell r="B2472">
            <v>43770</v>
          </cell>
        </row>
        <row r="2473">
          <cell r="B2473">
            <v>43771</v>
          </cell>
        </row>
        <row r="2474">
          <cell r="B2474">
            <v>43772</v>
          </cell>
        </row>
        <row r="2475">
          <cell r="B2475">
            <v>43773</v>
          </cell>
        </row>
        <row r="2476">
          <cell r="B2476">
            <v>43774</v>
          </cell>
        </row>
        <row r="2477">
          <cell r="B2477">
            <v>43775</v>
          </cell>
        </row>
        <row r="2478">
          <cell r="B2478">
            <v>43776</v>
          </cell>
        </row>
        <row r="2479">
          <cell r="B2479">
            <v>43777</v>
          </cell>
        </row>
        <row r="2480">
          <cell r="B2480">
            <v>43778</v>
          </cell>
        </row>
        <row r="2481">
          <cell r="B2481">
            <v>43779</v>
          </cell>
        </row>
        <row r="2482">
          <cell r="B2482">
            <v>43780</v>
          </cell>
        </row>
        <row r="2483">
          <cell r="B2483">
            <v>43781</v>
          </cell>
        </row>
        <row r="2484">
          <cell r="B2484">
            <v>43782</v>
          </cell>
        </row>
        <row r="2485">
          <cell r="B2485">
            <v>43783</v>
          </cell>
        </row>
        <row r="2486">
          <cell r="B2486">
            <v>43784</v>
          </cell>
        </row>
        <row r="2487">
          <cell r="B2487">
            <v>43785</v>
          </cell>
        </row>
        <row r="2488">
          <cell r="B2488">
            <v>43786</v>
          </cell>
        </row>
        <row r="2489">
          <cell r="B2489">
            <v>43787</v>
          </cell>
        </row>
        <row r="2490">
          <cell r="B2490">
            <v>43788</v>
          </cell>
        </row>
        <row r="2491">
          <cell r="B2491">
            <v>43789</v>
          </cell>
        </row>
        <row r="2492">
          <cell r="B2492">
            <v>43790</v>
          </cell>
        </row>
        <row r="2493">
          <cell r="B2493">
            <v>43791</v>
          </cell>
        </row>
        <row r="2494">
          <cell r="B2494">
            <v>43792</v>
          </cell>
        </row>
        <row r="2495">
          <cell r="B2495">
            <v>43793</v>
          </cell>
        </row>
        <row r="2496">
          <cell r="B2496">
            <v>43794</v>
          </cell>
        </row>
        <row r="2497">
          <cell r="B2497">
            <v>43795</v>
          </cell>
        </row>
        <row r="2498">
          <cell r="B2498">
            <v>43796</v>
          </cell>
        </row>
        <row r="2499">
          <cell r="B2499">
            <v>43797</v>
          </cell>
        </row>
        <row r="2500">
          <cell r="B2500">
            <v>43798</v>
          </cell>
        </row>
        <row r="2501">
          <cell r="B2501">
            <v>43799</v>
          </cell>
        </row>
        <row r="2502">
          <cell r="B2502">
            <v>43800</v>
          </cell>
        </row>
        <row r="2503">
          <cell r="B2503">
            <v>43801</v>
          </cell>
        </row>
        <row r="2504">
          <cell r="B2504">
            <v>43802</v>
          </cell>
        </row>
        <row r="2505">
          <cell r="B2505">
            <v>43803</v>
          </cell>
        </row>
        <row r="2506">
          <cell r="B2506">
            <v>43804</v>
          </cell>
        </row>
        <row r="2507">
          <cell r="B2507">
            <v>43805</v>
          </cell>
        </row>
        <row r="2508">
          <cell r="B2508">
            <v>43806</v>
          </cell>
        </row>
        <row r="2509">
          <cell r="B2509">
            <v>43807</v>
          </cell>
        </row>
        <row r="2510">
          <cell r="B2510">
            <v>43808</v>
          </cell>
        </row>
        <row r="2511">
          <cell r="B2511">
            <v>43809</v>
          </cell>
        </row>
        <row r="2512">
          <cell r="B2512">
            <v>43810</v>
          </cell>
        </row>
        <row r="2513">
          <cell r="B2513">
            <v>43811</v>
          </cell>
        </row>
        <row r="2514">
          <cell r="B2514">
            <v>43812</v>
          </cell>
        </row>
        <row r="2515">
          <cell r="B2515">
            <v>43813</v>
          </cell>
        </row>
        <row r="2516">
          <cell r="B2516">
            <v>43814</v>
          </cell>
        </row>
        <row r="2517">
          <cell r="B2517">
            <v>43815</v>
          </cell>
        </row>
        <row r="2518">
          <cell r="B2518">
            <v>43816</v>
          </cell>
        </row>
        <row r="2519">
          <cell r="B2519">
            <v>43817</v>
          </cell>
        </row>
        <row r="2520">
          <cell r="B2520">
            <v>43818</v>
          </cell>
        </row>
        <row r="2521">
          <cell r="B2521">
            <v>43819</v>
          </cell>
        </row>
        <row r="2522">
          <cell r="B2522">
            <v>43820</v>
          </cell>
        </row>
        <row r="2523">
          <cell r="B2523">
            <v>43821</v>
          </cell>
        </row>
        <row r="2524">
          <cell r="B2524">
            <v>43822</v>
          </cell>
        </row>
        <row r="2525">
          <cell r="B2525">
            <v>43823</v>
          </cell>
        </row>
        <row r="2526">
          <cell r="B2526">
            <v>43824</v>
          </cell>
        </row>
        <row r="2527">
          <cell r="B2527">
            <v>43825</v>
          </cell>
        </row>
        <row r="2528">
          <cell r="B2528">
            <v>43826</v>
          </cell>
        </row>
        <row r="2529">
          <cell r="B2529">
            <v>43827</v>
          </cell>
        </row>
        <row r="2530">
          <cell r="B2530">
            <v>43828</v>
          </cell>
        </row>
        <row r="2531">
          <cell r="B2531">
            <v>43829</v>
          </cell>
        </row>
        <row r="2532">
          <cell r="B2532">
            <v>43830</v>
          </cell>
        </row>
        <row r="2533">
          <cell r="B2533">
            <v>43831</v>
          </cell>
        </row>
        <row r="2534">
          <cell r="B2534">
            <v>43832</v>
          </cell>
        </row>
        <row r="2535">
          <cell r="B2535">
            <v>43833</v>
          </cell>
        </row>
        <row r="2536">
          <cell r="B2536">
            <v>43834</v>
          </cell>
        </row>
        <row r="2537">
          <cell r="B2537">
            <v>43835</v>
          </cell>
        </row>
        <row r="2538">
          <cell r="B2538">
            <v>43836</v>
          </cell>
        </row>
        <row r="2539">
          <cell r="B2539">
            <v>43837</v>
          </cell>
        </row>
        <row r="2540">
          <cell r="B2540">
            <v>43838</v>
          </cell>
        </row>
        <row r="2541">
          <cell r="B2541">
            <v>43839</v>
          </cell>
        </row>
        <row r="2542">
          <cell r="B2542">
            <v>43840</v>
          </cell>
        </row>
        <row r="2543">
          <cell r="B2543">
            <v>43841</v>
          </cell>
        </row>
        <row r="2544">
          <cell r="B2544">
            <v>43842</v>
          </cell>
        </row>
        <row r="2545">
          <cell r="B2545">
            <v>43843</v>
          </cell>
        </row>
        <row r="2546">
          <cell r="B2546">
            <v>43844</v>
          </cell>
        </row>
        <row r="2547">
          <cell r="B2547">
            <v>43845</v>
          </cell>
        </row>
        <row r="2548">
          <cell r="B2548">
            <v>43846</v>
          </cell>
        </row>
        <row r="2549">
          <cell r="B2549">
            <v>43847</v>
          </cell>
        </row>
        <row r="2550">
          <cell r="B2550">
            <v>43848</v>
          </cell>
        </row>
        <row r="2551">
          <cell r="B2551">
            <v>43849</v>
          </cell>
        </row>
        <row r="2552">
          <cell r="B2552">
            <v>43850</v>
          </cell>
        </row>
        <row r="2553">
          <cell r="B2553">
            <v>43851</v>
          </cell>
        </row>
        <row r="2554">
          <cell r="B2554">
            <v>43852</v>
          </cell>
        </row>
        <row r="2555">
          <cell r="B2555">
            <v>43853</v>
          </cell>
        </row>
        <row r="2556">
          <cell r="B2556">
            <v>43854</v>
          </cell>
        </row>
        <row r="2557">
          <cell r="B2557">
            <v>43855</v>
          </cell>
        </row>
        <row r="2558">
          <cell r="B2558">
            <v>43856</v>
          </cell>
        </row>
        <row r="2559">
          <cell r="B2559">
            <v>43857</v>
          </cell>
        </row>
        <row r="2560">
          <cell r="B2560">
            <v>43858</v>
          </cell>
        </row>
        <row r="2561">
          <cell r="B2561">
            <v>43859</v>
          </cell>
        </row>
        <row r="2562">
          <cell r="B2562">
            <v>43860</v>
          </cell>
        </row>
        <row r="2563">
          <cell r="B2563">
            <v>43861</v>
          </cell>
        </row>
        <row r="2564">
          <cell r="B2564">
            <v>43862</v>
          </cell>
        </row>
        <row r="2565">
          <cell r="B2565">
            <v>43863</v>
          </cell>
        </row>
        <row r="2566">
          <cell r="B2566">
            <v>43864</v>
          </cell>
        </row>
        <row r="2567">
          <cell r="B2567">
            <v>43865</v>
          </cell>
        </row>
        <row r="2568">
          <cell r="B2568">
            <v>43866</v>
          </cell>
        </row>
        <row r="2569">
          <cell r="B2569">
            <v>43867</v>
          </cell>
        </row>
        <row r="2570">
          <cell r="B2570">
            <v>43868</v>
          </cell>
        </row>
        <row r="2571">
          <cell r="B2571">
            <v>43869</v>
          </cell>
        </row>
        <row r="2572">
          <cell r="B2572">
            <v>43870</v>
          </cell>
        </row>
        <row r="2573">
          <cell r="B2573">
            <v>43871</v>
          </cell>
        </row>
        <row r="2574">
          <cell r="B2574">
            <v>43872</v>
          </cell>
        </row>
        <row r="2575">
          <cell r="B2575">
            <v>43873</v>
          </cell>
        </row>
        <row r="2576">
          <cell r="B2576">
            <v>43874</v>
          </cell>
        </row>
        <row r="2577">
          <cell r="B2577">
            <v>43875</v>
          </cell>
        </row>
        <row r="2578">
          <cell r="B2578">
            <v>43876</v>
          </cell>
        </row>
        <row r="2579">
          <cell r="B2579">
            <v>43877</v>
          </cell>
        </row>
        <row r="2580">
          <cell r="B2580">
            <v>43878</v>
          </cell>
        </row>
        <row r="2581">
          <cell r="B2581">
            <v>43879</v>
          </cell>
        </row>
        <row r="2582">
          <cell r="B2582">
            <v>43880</v>
          </cell>
        </row>
        <row r="2583">
          <cell r="B2583">
            <v>43881</v>
          </cell>
        </row>
        <row r="2584">
          <cell r="B2584">
            <v>43882</v>
          </cell>
        </row>
        <row r="2585">
          <cell r="B2585">
            <v>43883</v>
          </cell>
        </row>
        <row r="2586">
          <cell r="B2586">
            <v>43884</v>
          </cell>
        </row>
        <row r="2587">
          <cell r="B2587">
            <v>43885</v>
          </cell>
        </row>
        <row r="2588">
          <cell r="B2588">
            <v>43886</v>
          </cell>
        </row>
        <row r="2589">
          <cell r="B2589">
            <v>43887</v>
          </cell>
        </row>
        <row r="2590">
          <cell r="B2590">
            <v>43888</v>
          </cell>
        </row>
        <row r="2591">
          <cell r="B2591">
            <v>43889</v>
          </cell>
        </row>
        <row r="2592">
          <cell r="B2592">
            <v>43890</v>
          </cell>
        </row>
        <row r="2593">
          <cell r="B2593">
            <v>43891</v>
          </cell>
        </row>
        <row r="2594">
          <cell r="B2594">
            <v>43892</v>
          </cell>
        </row>
        <row r="2595">
          <cell r="B2595">
            <v>43893</v>
          </cell>
        </row>
        <row r="2596">
          <cell r="B2596">
            <v>43894</v>
          </cell>
        </row>
        <row r="2597">
          <cell r="B2597">
            <v>43895</v>
          </cell>
        </row>
        <row r="2598">
          <cell r="B2598">
            <v>43896</v>
          </cell>
        </row>
        <row r="2599">
          <cell r="B2599">
            <v>43897</v>
          </cell>
        </row>
        <row r="2600">
          <cell r="B2600">
            <v>43898</v>
          </cell>
        </row>
        <row r="2601">
          <cell r="B2601">
            <v>43899</v>
          </cell>
        </row>
        <row r="2602">
          <cell r="B2602">
            <v>43900</v>
          </cell>
        </row>
        <row r="2603">
          <cell r="B2603">
            <v>43901</v>
          </cell>
        </row>
        <row r="2604">
          <cell r="B2604">
            <v>43902</v>
          </cell>
        </row>
        <row r="2605">
          <cell r="B2605">
            <v>43903</v>
          </cell>
        </row>
        <row r="2606">
          <cell r="B2606">
            <v>43904</v>
          </cell>
        </row>
        <row r="2607">
          <cell r="B2607">
            <v>43905</v>
          </cell>
        </row>
        <row r="2608">
          <cell r="B2608">
            <v>43906</v>
          </cell>
        </row>
        <row r="2609">
          <cell r="B2609">
            <v>43907</v>
          </cell>
        </row>
        <row r="2610">
          <cell r="B2610">
            <v>43908</v>
          </cell>
        </row>
        <row r="2611">
          <cell r="B2611">
            <v>43909</v>
          </cell>
        </row>
        <row r="2612">
          <cell r="B2612">
            <v>43910</v>
          </cell>
        </row>
        <row r="2613">
          <cell r="B2613">
            <v>43911</v>
          </cell>
        </row>
        <row r="2614">
          <cell r="B2614">
            <v>43912</v>
          </cell>
        </row>
        <row r="2615">
          <cell r="B2615">
            <v>43913</v>
          </cell>
        </row>
        <row r="2616">
          <cell r="B2616">
            <v>43914</v>
          </cell>
        </row>
        <row r="2617">
          <cell r="B2617">
            <v>43915</v>
          </cell>
        </row>
        <row r="2618">
          <cell r="B2618">
            <v>43916</v>
          </cell>
        </row>
        <row r="2619">
          <cell r="B2619">
            <v>43917</v>
          </cell>
        </row>
        <row r="2620">
          <cell r="B2620">
            <v>43918</v>
          </cell>
        </row>
        <row r="2621">
          <cell r="B2621">
            <v>43919</v>
          </cell>
        </row>
        <row r="2622">
          <cell r="B2622">
            <v>43920</v>
          </cell>
        </row>
        <row r="2623">
          <cell r="B2623">
            <v>43921</v>
          </cell>
        </row>
        <row r="2624">
          <cell r="B2624">
            <v>43922</v>
          </cell>
        </row>
        <row r="2625">
          <cell r="B2625">
            <v>43923</v>
          </cell>
        </row>
        <row r="2626">
          <cell r="B2626">
            <v>43924</v>
          </cell>
        </row>
        <row r="2627">
          <cell r="B2627">
            <v>43925</v>
          </cell>
        </row>
        <row r="2628">
          <cell r="B2628">
            <v>43926</v>
          </cell>
        </row>
        <row r="2629">
          <cell r="B2629">
            <v>43927</v>
          </cell>
        </row>
        <row r="2630">
          <cell r="B2630">
            <v>43928</v>
          </cell>
        </row>
        <row r="2631">
          <cell r="B2631">
            <v>43929</v>
          </cell>
        </row>
        <row r="2632">
          <cell r="B2632">
            <v>43930</v>
          </cell>
        </row>
        <row r="2633">
          <cell r="B2633">
            <v>43931</v>
          </cell>
        </row>
        <row r="2634">
          <cell r="B2634">
            <v>43932</v>
          </cell>
        </row>
        <row r="2635">
          <cell r="B2635">
            <v>43933</v>
          </cell>
        </row>
        <row r="2636">
          <cell r="B2636">
            <v>43934</v>
          </cell>
        </row>
        <row r="2637">
          <cell r="B2637">
            <v>43935</v>
          </cell>
        </row>
        <row r="2638">
          <cell r="B2638">
            <v>43936</v>
          </cell>
        </row>
        <row r="2639">
          <cell r="B2639">
            <v>43937</v>
          </cell>
        </row>
        <row r="2640">
          <cell r="B2640">
            <v>43938</v>
          </cell>
        </row>
        <row r="2641">
          <cell r="B2641">
            <v>43939</v>
          </cell>
        </row>
        <row r="2642">
          <cell r="B2642">
            <v>43940</v>
          </cell>
        </row>
        <row r="2643">
          <cell r="B2643">
            <v>43941</v>
          </cell>
        </row>
        <row r="2644">
          <cell r="B2644">
            <v>43942</v>
          </cell>
        </row>
        <row r="2645">
          <cell r="B2645">
            <v>43943</v>
          </cell>
        </row>
        <row r="2646">
          <cell r="B2646">
            <v>43944</v>
          </cell>
        </row>
        <row r="2647">
          <cell r="B2647">
            <v>43945</v>
          </cell>
        </row>
        <row r="2648">
          <cell r="B2648">
            <v>43946</v>
          </cell>
        </row>
        <row r="2649">
          <cell r="B2649">
            <v>43947</v>
          </cell>
        </row>
        <row r="2650">
          <cell r="B2650">
            <v>43948</v>
          </cell>
        </row>
        <row r="2651">
          <cell r="B2651">
            <v>43949</v>
          </cell>
        </row>
        <row r="2652">
          <cell r="B2652">
            <v>43950</v>
          </cell>
        </row>
        <row r="2653">
          <cell r="B2653">
            <v>43951</v>
          </cell>
        </row>
        <row r="2654">
          <cell r="B2654">
            <v>43952</v>
          </cell>
        </row>
        <row r="2655">
          <cell r="B2655">
            <v>43953</v>
          </cell>
        </row>
        <row r="2656">
          <cell r="B2656">
            <v>43954</v>
          </cell>
        </row>
        <row r="2657">
          <cell r="B2657">
            <v>43955</v>
          </cell>
        </row>
        <row r="2658">
          <cell r="B2658">
            <v>43956</v>
          </cell>
        </row>
        <row r="2659">
          <cell r="B2659">
            <v>43957</v>
          </cell>
        </row>
        <row r="2660">
          <cell r="B2660">
            <v>43958</v>
          </cell>
        </row>
        <row r="2661">
          <cell r="B2661">
            <v>43959</v>
          </cell>
        </row>
        <row r="2662">
          <cell r="B2662">
            <v>43960</v>
          </cell>
        </row>
        <row r="2663">
          <cell r="B2663">
            <v>43961</v>
          </cell>
        </row>
        <row r="2664">
          <cell r="B2664">
            <v>43962</v>
          </cell>
        </row>
        <row r="2665">
          <cell r="B2665">
            <v>43963</v>
          </cell>
        </row>
        <row r="2666">
          <cell r="B2666">
            <v>43964</v>
          </cell>
        </row>
        <row r="2667">
          <cell r="B2667">
            <v>43965</v>
          </cell>
        </row>
        <row r="2668">
          <cell r="B2668">
            <v>43966</v>
          </cell>
        </row>
        <row r="2669">
          <cell r="B2669">
            <v>43967</v>
          </cell>
        </row>
        <row r="2670">
          <cell r="B2670">
            <v>43968</v>
          </cell>
        </row>
        <row r="2671">
          <cell r="B2671">
            <v>43969</v>
          </cell>
        </row>
        <row r="2672">
          <cell r="B2672">
            <v>43970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row r="20">
          <cell r="A20" t="str">
            <v>Sole Equity Returns</v>
          </cell>
        </row>
        <row r="21">
          <cell r="A21" t="str">
            <v>Margin Returns</v>
          </cell>
        </row>
        <row r="22">
          <cell r="A22" t="str">
            <v>Incremental Returns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Research@investment-one.com" TargetMode="External"/><Relationship Id="rId2" Type="http://schemas.openxmlformats.org/officeDocument/2006/relationships/hyperlink" Target="https://investment-one.us10.list-manage.com/track/click?u=553125ff2350f347ebe476a4e&amp;id=5d024b58c6&amp;e=1367687b61" TargetMode="External"/><Relationship Id="rId1" Type="http://schemas.openxmlformats.org/officeDocument/2006/relationships/hyperlink" Target="mailto:technology@investment-one.com"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K18" sqref="K18"/>
    </sheetView>
  </sheetViews>
  <sheetFormatPr defaultRowHeight="15"/>
  <cols>
    <col min="1" max="1" width="10.28515625" style="122" bestFit="1" customWidth="1"/>
    <col min="2" max="3" width="4.5703125" style="108" customWidth="1"/>
    <col min="4" max="4" width="6" style="109" customWidth="1"/>
    <col min="5" max="5" width="7.5703125" style="110" customWidth="1"/>
    <col min="6" max="6" width="6.5703125" style="108"/>
  </cols>
  <sheetData>
    <row r="1" spans="1:7">
      <c r="A1" s="124" t="s">
        <v>288</v>
      </c>
      <c r="B1" s="104" t="s">
        <v>289</v>
      </c>
      <c r="C1" s="104" t="s">
        <v>316</v>
      </c>
      <c r="D1" s="125" t="s">
        <v>290</v>
      </c>
      <c r="E1" s="103"/>
      <c r="F1" s="104" t="s">
        <v>292</v>
      </c>
      <c r="G1" s="104" t="s">
        <v>314</v>
      </c>
    </row>
    <row r="2" spans="1:7">
      <c r="A2" s="130" t="s">
        <v>207</v>
      </c>
      <c r="B2" s="108">
        <v>3.2986562500000001</v>
      </c>
      <c r="D2" s="109">
        <v>32</v>
      </c>
      <c r="F2" s="108">
        <f>500/D2</f>
        <v>15.625</v>
      </c>
      <c r="G2" t="s">
        <v>315</v>
      </c>
    </row>
    <row r="3" spans="1:7">
      <c r="A3" s="130" t="s">
        <v>279</v>
      </c>
      <c r="B3" s="108">
        <v>5.6744166666666667</v>
      </c>
      <c r="D3" s="109">
        <v>36</v>
      </c>
      <c r="F3" s="108">
        <f>767/D3</f>
        <v>21.305555555555557</v>
      </c>
    </row>
    <row r="4" spans="1:7">
      <c r="A4" s="130" t="s">
        <v>228</v>
      </c>
      <c r="B4" s="108">
        <v>0.67</v>
      </c>
      <c r="D4" s="109">
        <v>22</v>
      </c>
      <c r="F4" s="108">
        <f>200/D4</f>
        <v>9.0909090909090917</v>
      </c>
    </row>
    <row r="5" spans="1:7">
      <c r="A5" s="130" t="s">
        <v>5</v>
      </c>
      <c r="B5" s="108">
        <v>2.8651875000000002</v>
      </c>
      <c r="C5" s="108">
        <v>0.91</v>
      </c>
      <c r="D5" s="109">
        <f>75/B5</f>
        <v>26.17629736273804</v>
      </c>
      <c r="F5" s="108">
        <f>507/D5</f>
        <v>19.368667500000001</v>
      </c>
    </row>
    <row r="6" spans="1:7">
      <c r="A6" s="130" t="s">
        <v>139</v>
      </c>
      <c r="B6" s="108">
        <v>1.6703426666666665</v>
      </c>
      <c r="D6" s="109">
        <f>45/1.22</f>
        <v>36.885245901639344</v>
      </c>
      <c r="F6" s="108">
        <f>631/D6</f>
        <v>17.107111111111113</v>
      </c>
    </row>
    <row r="7" spans="1:7">
      <c r="A7" s="130" t="s">
        <v>4</v>
      </c>
      <c r="B7" s="108">
        <v>0.7667647058823529</v>
      </c>
      <c r="D7" s="109">
        <v>17</v>
      </c>
      <c r="F7" s="108">
        <f>186/D7</f>
        <v>10.941176470588236</v>
      </c>
    </row>
    <row r="8" spans="1:7">
      <c r="A8" s="122" t="s">
        <v>226</v>
      </c>
      <c r="B8" s="108">
        <v>0.1282777777777778</v>
      </c>
      <c r="D8" s="109">
        <v>36</v>
      </c>
      <c r="F8" s="108">
        <f>186/D8</f>
        <v>5.166666666666667</v>
      </c>
    </row>
    <row r="9" spans="1:7">
      <c r="A9" s="122" t="s">
        <v>233</v>
      </c>
      <c r="B9" s="108">
        <v>7.0912244897959189</v>
      </c>
      <c r="D9" s="109">
        <v>29.4</v>
      </c>
      <c r="F9" s="108">
        <f>521/D9</f>
        <v>17.721088435374149</v>
      </c>
    </row>
    <row r="10" spans="1:7">
      <c r="A10" s="122" t="s">
        <v>263</v>
      </c>
      <c r="B10" s="108">
        <v>8.3519000000000005</v>
      </c>
      <c r="D10" s="109">
        <v>10</v>
      </c>
      <c r="F10" s="108">
        <f>93/D10</f>
        <v>9.3000000000000007</v>
      </c>
    </row>
    <row r="11" spans="1:7">
      <c r="A11" s="122" t="s">
        <v>270</v>
      </c>
      <c r="B11" s="108">
        <v>0.55000000000000004</v>
      </c>
      <c r="D11" s="109">
        <v>7.2</v>
      </c>
      <c r="F11" s="108">
        <f>15.2/7.3</f>
        <v>2.0821917808219177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4"/>
  <sheetViews>
    <sheetView tabSelected="1" zoomScale="115" zoomScaleNormal="115" workbookViewId="0">
      <pane xSplit="2" ySplit="1" topLeftCell="C2" activePane="bottomRight" state="frozen"/>
      <selection pane="topRight" activeCell="C1" sqref="C1"/>
      <selection pane="bottomLeft" activeCell="A2" sqref="A2"/>
      <selection pane="bottomRight" activeCell="M4" sqref="M4"/>
    </sheetView>
  </sheetViews>
  <sheetFormatPr defaultColWidth="6.5703125" defaultRowHeight="11.25"/>
  <cols>
    <col min="1" max="1" width="10.85546875" style="106" bestFit="1" customWidth="1"/>
    <col min="2" max="2" width="3.28515625" style="106" customWidth="1"/>
    <col min="3" max="3" width="10" style="108" customWidth="1"/>
    <col min="4" max="4" width="4.5703125" style="108" customWidth="1"/>
    <col min="5" max="5" width="6" style="109" customWidth="1"/>
    <col min="6" max="6" width="7.5703125" style="110" customWidth="1"/>
    <col min="7" max="9" width="6.5703125" style="108"/>
    <col min="10" max="10" width="5" style="108" customWidth="1"/>
    <col min="11" max="11" width="3.85546875" style="108" customWidth="1"/>
    <col min="12" max="12" width="6.5703125" style="108"/>
    <col min="13" max="13" width="8.42578125" style="108" bestFit="1" customWidth="1"/>
    <col min="14" max="14" width="9.85546875" style="108" customWidth="1"/>
    <col min="15" max="15" width="9.28515625" style="108" customWidth="1"/>
    <col min="16" max="16" width="5.85546875" style="108" customWidth="1"/>
    <col min="17" max="17" width="6.28515625" style="108" bestFit="1" customWidth="1"/>
    <col min="18" max="18" width="9.28515625" style="112" customWidth="1"/>
    <col min="19" max="19" width="8.42578125" style="112" customWidth="1"/>
    <col min="20" max="20" width="6.5703125" style="108"/>
    <col min="21" max="16384" width="6.5703125" style="106"/>
  </cols>
  <sheetData>
    <row r="1" spans="1:20" ht="45">
      <c r="A1" s="99" t="s">
        <v>287</v>
      </c>
      <c r="B1" s="100">
        <f>L12</f>
        <v>7.9051916029492075E-2</v>
      </c>
      <c r="C1" s="101" t="s">
        <v>288</v>
      </c>
      <c r="D1" s="101" t="s">
        <v>289</v>
      </c>
      <c r="E1" s="102" t="s">
        <v>290</v>
      </c>
      <c r="F1" s="103" t="s">
        <v>291</v>
      </c>
      <c r="G1" s="101" t="s">
        <v>292</v>
      </c>
      <c r="H1" s="101" t="s">
        <v>293</v>
      </c>
      <c r="I1" s="101" t="s">
        <v>294</v>
      </c>
      <c r="J1" s="101" t="s">
        <v>295</v>
      </c>
      <c r="K1" s="101" t="s">
        <v>296</v>
      </c>
      <c r="L1" s="101" t="s">
        <v>297</v>
      </c>
      <c r="M1" s="101" t="s">
        <v>298</v>
      </c>
      <c r="N1" s="104" t="s">
        <v>299</v>
      </c>
      <c r="O1" s="104" t="s">
        <v>300</v>
      </c>
      <c r="P1" s="104" t="s">
        <v>73</v>
      </c>
      <c r="Q1" s="101" t="s">
        <v>301</v>
      </c>
      <c r="R1" s="105" t="s">
        <v>302</v>
      </c>
      <c r="S1" s="105" t="s">
        <v>303</v>
      </c>
      <c r="T1" s="105" t="s">
        <v>304</v>
      </c>
    </row>
    <row r="2" spans="1:20">
      <c r="A2" s="106" t="s">
        <v>305</v>
      </c>
      <c r="B2" s="106">
        <v>0.3</v>
      </c>
      <c r="C2" s="107" t="s">
        <v>207</v>
      </c>
      <c r="D2" s="108">
        <v>1.97</v>
      </c>
      <c r="E2" s="109">
        <v>32</v>
      </c>
      <c r="F2" s="110">
        <f>197/188-1</f>
        <v>4.7872340425531901E-2</v>
      </c>
      <c r="G2" s="108">
        <f>500/E2</f>
        <v>15.625</v>
      </c>
      <c r="H2" s="108">
        <f>12/D2</f>
        <v>6.091370558375635</v>
      </c>
      <c r="I2" s="111">
        <f>12/G2</f>
        <v>0.76800000000000002</v>
      </c>
      <c r="J2" s="108">
        <f>VLOOKUP(C2,PriceList!A:J,6,0)</f>
        <v>7.8</v>
      </c>
      <c r="K2" s="108">
        <v>0.6</v>
      </c>
      <c r="L2" s="108">
        <f>K2/J2</f>
        <v>7.6923076923076927E-2</v>
      </c>
      <c r="M2" s="108">
        <f>K2/$B$1*(IF(N2=0,1,(1+IF(F2&lt;0,0,F2))))</f>
        <v>7.9532974763161954</v>
      </c>
      <c r="N2" s="108">
        <v>1</v>
      </c>
      <c r="O2" s="110">
        <f>M2/J2-1</f>
        <v>1.9653522604640372E-2</v>
      </c>
      <c r="P2" s="108">
        <f>J2*(1+$B$2)</f>
        <v>10.14</v>
      </c>
      <c r="R2" s="112">
        <f>M2/(D2*(1+F2))</f>
        <v>3.8527659191101153</v>
      </c>
      <c r="S2" s="112">
        <f>M2/(G2+((D2*(1+F2))-K2))</f>
        <v>0.46539609670954057</v>
      </c>
      <c r="T2" s="113">
        <f>K2/M2</f>
        <v>7.5440407175352844E-2</v>
      </c>
    </row>
    <row r="3" spans="1:20">
      <c r="C3" s="107" t="s">
        <v>279</v>
      </c>
      <c r="D3" s="108">
        <v>4.1100000000000003</v>
      </c>
      <c r="E3" s="109">
        <v>36</v>
      </c>
      <c r="F3" s="110">
        <f>411/303-1</f>
        <v>0.35643564356435653</v>
      </c>
      <c r="G3" s="108">
        <f>767/E3</f>
        <v>21.305555555555557</v>
      </c>
      <c r="H3" s="108">
        <f>J3/D3</f>
        <v>5.6690997566909971</v>
      </c>
      <c r="I3" s="108">
        <f>J3/G3</f>
        <v>1.0936114732724902</v>
      </c>
      <c r="J3" s="108">
        <f>VLOOKUP(C3,PriceList!A:J,6,0)</f>
        <v>23.3</v>
      </c>
      <c r="K3" s="108">
        <v>2.0499999999999998</v>
      </c>
      <c r="L3" s="108">
        <f t="shared" ref="L3:L10" si="0">K3/J3</f>
        <v>8.7982832618025739E-2</v>
      </c>
      <c r="M3" s="114">
        <f>K3/$B$1*(IF(N3=0,1,(1+IF(F3&lt;0,0,F3))))</f>
        <v>35.17553032199158</v>
      </c>
      <c r="N3" s="108">
        <v>1</v>
      </c>
      <c r="O3" s="115">
        <f>M3/J3-1</f>
        <v>0.50967941296101205</v>
      </c>
      <c r="P3" s="108">
        <f t="shared" ref="P3:P11" si="1">J3*(1+$B$2)</f>
        <v>30.290000000000003</v>
      </c>
      <c r="Q3" s="108">
        <v>1</v>
      </c>
      <c r="R3" s="112">
        <f t="shared" ref="R3:R11" si="2">M3/(D3*(1+F3))</f>
        <v>6.3095681931574212</v>
      </c>
      <c r="S3" s="112">
        <f t="shared" ref="S3:S11" si="3">M3/(G3+((D3*(1+F3))-K3))</f>
        <v>1.4166255915325749</v>
      </c>
      <c r="T3" s="113">
        <f t="shared" ref="T3:T11" si="4">K3/M3</f>
        <v>5.8279149773567143E-2</v>
      </c>
    </row>
    <row r="4" spans="1:20">
      <c r="C4" s="107" t="s">
        <v>228</v>
      </c>
      <c r="D4" s="108">
        <v>0.67</v>
      </c>
      <c r="E4" s="109">
        <v>22</v>
      </c>
      <c r="F4" s="110">
        <f>67/40-1</f>
        <v>0.67500000000000004</v>
      </c>
      <c r="G4" s="108">
        <f>200/E4</f>
        <v>9.0909090909090917</v>
      </c>
      <c r="H4" s="111">
        <f t="shared" ref="H4:H11" si="5">J4/D4</f>
        <v>2.9552238805970146</v>
      </c>
      <c r="I4" s="111">
        <f>J4/G4</f>
        <v>0.21779999999999997</v>
      </c>
      <c r="J4" s="108">
        <f>VLOOKUP(C4,PriceList!A:J,6,0)</f>
        <v>1.98</v>
      </c>
      <c r="K4" s="108">
        <v>0.16</v>
      </c>
      <c r="L4" s="108">
        <f t="shared" si="0"/>
        <v>8.0808080808080815E-2</v>
      </c>
      <c r="M4" s="108">
        <f>K4/$B$1*(IF(N4=0,1,(1+IF(F4&lt;0,0,F4))))</f>
        <v>3.3901771577556277</v>
      </c>
      <c r="N4" s="108">
        <v>1</v>
      </c>
      <c r="O4" s="116">
        <f t="shared" ref="O4:O10" si="6">M4/J4-1</f>
        <v>0.71221068573516555</v>
      </c>
      <c r="P4" s="108">
        <f t="shared" si="1"/>
        <v>2.5739999999999998</v>
      </c>
      <c r="Q4" s="108">
        <v>3</v>
      </c>
      <c r="R4" s="112">
        <f t="shared" si="2"/>
        <v>3.020875168416687</v>
      </c>
      <c r="S4" s="112">
        <f t="shared" si="3"/>
        <v>0.33722505802393093</v>
      </c>
      <c r="T4" s="113">
        <f t="shared" si="4"/>
        <v>4.7195173748950499E-2</v>
      </c>
    </row>
    <row r="5" spans="1:20">
      <c r="C5" s="107" t="s">
        <v>5</v>
      </c>
      <c r="D5" s="108">
        <v>1.74</v>
      </c>
      <c r="E5" s="109">
        <f>75/D5</f>
        <v>43.103448275862071</v>
      </c>
      <c r="F5" s="110">
        <f>1.74/1.4-1</f>
        <v>0.24285714285714288</v>
      </c>
      <c r="G5" s="108">
        <f>507/E5</f>
        <v>11.7624</v>
      </c>
      <c r="H5" s="108">
        <f t="shared" si="5"/>
        <v>4.4540229885057467</v>
      </c>
      <c r="I5" s="111">
        <f t="shared" ref="I5:I11" si="7">J5/G5</f>
        <v>0.65887914031150108</v>
      </c>
      <c r="J5" s="108">
        <f>VLOOKUP(C5,PriceList!A:J,6,0)</f>
        <v>7.75</v>
      </c>
      <c r="K5" s="108">
        <v>0.7</v>
      </c>
      <c r="L5" s="108">
        <f t="shared" si="0"/>
        <v>9.0322580645161285E-2</v>
      </c>
      <c r="M5" s="114">
        <f>K5/$B$1*(IF(N5=0,1,(1+IF(F5&lt;0,0,F5))))</f>
        <v>11.005425847938046</v>
      </c>
      <c r="N5" s="108">
        <v>1</v>
      </c>
      <c r="O5" s="115">
        <f t="shared" si="6"/>
        <v>0.42005494812103827</v>
      </c>
      <c r="P5" s="108">
        <f t="shared" si="1"/>
        <v>10.075000000000001</v>
      </c>
      <c r="Q5" s="108">
        <v>2</v>
      </c>
      <c r="R5" s="112">
        <f t="shared" si="2"/>
        <v>5.089046170931848</v>
      </c>
      <c r="S5" s="112">
        <f t="shared" si="3"/>
        <v>0.83217010391128388</v>
      </c>
      <c r="T5" s="113">
        <f t="shared" si="4"/>
        <v>6.3604989908786727E-2</v>
      </c>
    </row>
    <row r="6" spans="1:20">
      <c r="C6" s="108" t="s">
        <v>139</v>
      </c>
      <c r="D6" s="108">
        <v>1.22</v>
      </c>
      <c r="E6" s="109">
        <f>45/1.22</f>
        <v>36.885245901639344</v>
      </c>
      <c r="F6" s="110">
        <f>1.22/1.17-1</f>
        <v>4.2735042735042805E-2</v>
      </c>
      <c r="G6" s="108">
        <f>631/E6</f>
        <v>17.107111111111113</v>
      </c>
      <c r="H6" s="108">
        <f t="shared" si="5"/>
        <v>6.1475409836065573</v>
      </c>
      <c r="I6" s="108">
        <f t="shared" si="7"/>
        <v>0.43841417474214744</v>
      </c>
      <c r="J6" s="108">
        <f>VLOOKUP(C6,PriceList!A:J,6,0)</f>
        <v>7.5</v>
      </c>
      <c r="K6" s="108">
        <v>0.2</v>
      </c>
      <c r="L6" s="108">
        <f t="shared" si="0"/>
        <v>2.6666666666666668E-2</v>
      </c>
      <c r="M6" s="108">
        <f t="shared" ref="M6:M11" si="8">K6/$B$1*(IF(N7=0,1,(1+IF(F6&lt;0,0,F6))))</f>
        <v>2.6381018831878214</v>
      </c>
      <c r="N6" s="108">
        <v>1</v>
      </c>
      <c r="O6" s="110">
        <f t="shared" si="6"/>
        <v>-0.64825308224162381</v>
      </c>
      <c r="P6" s="108">
        <f t="shared" si="1"/>
        <v>9.75</v>
      </c>
      <c r="R6" s="112">
        <f t="shared" si="2"/>
        <v>2.0737565193024396</v>
      </c>
      <c r="S6" s="112">
        <f t="shared" si="3"/>
        <v>0.14511611828128204</v>
      </c>
      <c r="T6" s="113">
        <f t="shared" si="4"/>
        <v>7.5812083405332562E-2</v>
      </c>
    </row>
    <row r="7" spans="1:20">
      <c r="C7" s="107" t="s">
        <v>4</v>
      </c>
      <c r="D7" s="108">
        <v>0.37</v>
      </c>
      <c r="E7" s="109">
        <v>17</v>
      </c>
      <c r="F7" s="110">
        <f>(0.37/0.87-1)*0+0.5</f>
        <v>0.5</v>
      </c>
      <c r="G7" s="108">
        <f>186/E7</f>
        <v>10.941176470588236</v>
      </c>
      <c r="H7" s="111">
        <f t="shared" si="5"/>
        <v>4.1891891891891895</v>
      </c>
      <c r="I7" s="111">
        <f t="shared" si="7"/>
        <v>0.14166666666666666</v>
      </c>
      <c r="J7" s="108">
        <f>VLOOKUP(C7,PriceList!A:J,6,0)</f>
        <v>1.55</v>
      </c>
      <c r="K7" s="108">
        <v>0.1</v>
      </c>
      <c r="L7" s="108">
        <f t="shared" si="0"/>
        <v>6.4516129032258063E-2</v>
      </c>
      <c r="M7" s="108">
        <f t="shared" si="8"/>
        <v>1.8974872151617321</v>
      </c>
      <c r="N7" s="108">
        <v>1</v>
      </c>
      <c r="O7" s="117">
        <f t="shared" si="6"/>
        <v>0.22418530010434323</v>
      </c>
      <c r="P7" s="108">
        <f t="shared" si="1"/>
        <v>2.0150000000000001</v>
      </c>
      <c r="Q7" s="108">
        <v>4</v>
      </c>
      <c r="R7" s="112">
        <f t="shared" si="2"/>
        <v>3.4188958831742924</v>
      </c>
      <c r="S7" s="112">
        <f t="shared" si="3"/>
        <v>0.16650209129867832</v>
      </c>
      <c r="T7" s="113">
        <f t="shared" si="4"/>
        <v>5.2701277352994715E-2</v>
      </c>
    </row>
    <row r="8" spans="1:20">
      <c r="C8" s="108" t="s">
        <v>226</v>
      </c>
      <c r="D8" s="108">
        <v>0.25</v>
      </c>
      <c r="E8" s="109">
        <v>36</v>
      </c>
      <c r="F8" s="110">
        <f>0.25/0.15-1</f>
        <v>0.66666666666666674</v>
      </c>
      <c r="G8" s="108">
        <f>186/E8</f>
        <v>5.166666666666667</v>
      </c>
      <c r="H8" s="108">
        <f t="shared" si="5"/>
        <v>3.8</v>
      </c>
      <c r="I8" s="111">
        <f t="shared" si="7"/>
        <v>0.18387096774193545</v>
      </c>
      <c r="J8" s="108">
        <f>VLOOKUP(C8,PriceList!A:J,6,0)</f>
        <v>0.95</v>
      </c>
      <c r="K8" s="108">
        <v>0.1</v>
      </c>
      <c r="L8" s="108">
        <f t="shared" si="0"/>
        <v>0.10526315789473685</v>
      </c>
      <c r="M8" s="108">
        <f t="shared" si="8"/>
        <v>2.1083191279574804</v>
      </c>
      <c r="N8" s="108">
        <v>1</v>
      </c>
      <c r="O8" s="117">
        <f t="shared" si="6"/>
        <v>1.2192832925868218</v>
      </c>
      <c r="P8" s="108">
        <f t="shared" si="1"/>
        <v>1.2349999999999999</v>
      </c>
      <c r="Q8" s="108">
        <v>5</v>
      </c>
      <c r="R8" s="112">
        <f t="shared" si="2"/>
        <v>5.0599659070979532</v>
      </c>
      <c r="S8" s="112">
        <f t="shared" si="3"/>
        <v>0.3844958895971089</v>
      </c>
      <c r="T8" s="113">
        <f t="shared" si="4"/>
        <v>4.7431149617695241E-2</v>
      </c>
    </row>
    <row r="9" spans="1:20">
      <c r="C9" s="108" t="s">
        <v>233</v>
      </c>
      <c r="D9" s="108">
        <v>4.4400000000000004</v>
      </c>
      <c r="E9" s="109">
        <v>29.4</v>
      </c>
      <c r="F9" s="110">
        <f>4.44/4.14-1</f>
        <v>7.2463768115942129E-2</v>
      </c>
      <c r="G9" s="108">
        <f>521/E9</f>
        <v>17.721088435374149</v>
      </c>
      <c r="H9" s="108">
        <f t="shared" si="5"/>
        <v>7.6576576576576567</v>
      </c>
      <c r="I9" s="108">
        <f t="shared" si="7"/>
        <v>1.9186180422264876</v>
      </c>
      <c r="J9" s="108">
        <f>VLOOKUP(C9,PriceList!A:J,6,0)</f>
        <v>34</v>
      </c>
      <c r="K9" s="108">
        <v>2.1</v>
      </c>
      <c r="L9" s="108">
        <f t="shared" si="0"/>
        <v>6.1764705882352944E-2</v>
      </c>
      <c r="M9" s="108">
        <f>K9/$B$1*(IF(N10=0,1,(1+IF(F9&lt;0,0,F9))))</f>
        <v>28.489808042138474</v>
      </c>
      <c r="N9" s="108">
        <v>1</v>
      </c>
      <c r="O9" s="110">
        <f t="shared" si="6"/>
        <v>-0.16206446934886842</v>
      </c>
      <c r="P9" s="108">
        <f t="shared" si="1"/>
        <v>44.2</v>
      </c>
      <c r="R9" s="112">
        <f t="shared" si="2"/>
        <v>5.9830677955550113</v>
      </c>
      <c r="S9" s="112">
        <f t="shared" si="3"/>
        <v>1.3977358121759591</v>
      </c>
      <c r="T9" s="113">
        <f t="shared" si="4"/>
        <v>7.3710570351823684E-2</v>
      </c>
    </row>
    <row r="10" spans="1:20">
      <c r="C10" s="108" t="s">
        <v>263</v>
      </c>
      <c r="D10" s="108">
        <v>3.61</v>
      </c>
      <c r="E10" s="109">
        <v>10</v>
      </c>
      <c r="F10" s="110">
        <f>3.61/1.73</f>
        <v>2.0867052023121389</v>
      </c>
      <c r="G10" s="108">
        <f>93/E10</f>
        <v>9.3000000000000007</v>
      </c>
      <c r="H10" s="108">
        <f t="shared" si="5"/>
        <v>13.29639889196676</v>
      </c>
      <c r="I10" s="108">
        <f t="shared" si="7"/>
        <v>5.161290322580645</v>
      </c>
      <c r="J10" s="108">
        <f>VLOOKUP(C10,PriceList!A:J,6,0)</f>
        <v>48</v>
      </c>
      <c r="K10" s="108">
        <v>1</v>
      </c>
      <c r="L10" s="108">
        <f t="shared" si="0"/>
        <v>2.0833333333333332E-2</v>
      </c>
      <c r="M10" s="108">
        <f t="shared" si="8"/>
        <v>39.046557722403271</v>
      </c>
      <c r="N10" s="108">
        <v>1</v>
      </c>
      <c r="O10" s="110">
        <f t="shared" si="6"/>
        <v>-0.18653004744993185</v>
      </c>
      <c r="P10" s="108">
        <f t="shared" si="1"/>
        <v>62.400000000000006</v>
      </c>
      <c r="R10" s="112">
        <f t="shared" si="2"/>
        <v>3.5041315146107701</v>
      </c>
      <c r="S10" s="112">
        <f t="shared" si="3"/>
        <v>2.0082572706876376</v>
      </c>
      <c r="T10" s="113">
        <f t="shared" si="4"/>
        <v>2.5610452196820465E-2</v>
      </c>
    </row>
    <row r="11" spans="1:20" ht="12" thickBot="1">
      <c r="C11" s="108" t="s">
        <v>270</v>
      </c>
      <c r="D11" s="108">
        <v>0.55000000000000004</v>
      </c>
      <c r="E11" s="109">
        <v>7.2</v>
      </c>
      <c r="F11" s="110">
        <f>0.55/0.78-1</f>
        <v>-0.29487179487179482</v>
      </c>
      <c r="G11" s="108">
        <f>15.2/7.3</f>
        <v>2.0821917808219177</v>
      </c>
      <c r="H11" s="108">
        <f t="shared" si="5"/>
        <v>5.1818181818181817</v>
      </c>
      <c r="I11" s="108">
        <f t="shared" si="7"/>
        <v>1.3687500000000001</v>
      </c>
      <c r="J11" s="108">
        <f>VLOOKUP(C11,PriceList!A:J,6,0)</f>
        <v>2.85</v>
      </c>
      <c r="K11" s="108">
        <v>0.5</v>
      </c>
      <c r="L11" s="108">
        <f>K11/J11</f>
        <v>0.17543859649122806</v>
      </c>
      <c r="M11" s="108">
        <f t="shared" si="8"/>
        <v>6.32495738387244</v>
      </c>
      <c r="N11" s="108">
        <v>1</v>
      </c>
      <c r="O11" s="117">
        <f>M11/J11-1</f>
        <v>1.2192832925868209</v>
      </c>
      <c r="P11" s="108">
        <f t="shared" si="1"/>
        <v>3.7050000000000001</v>
      </c>
      <c r="R11" s="112">
        <f t="shared" si="2"/>
        <v>16.308981022877695</v>
      </c>
      <c r="S11" s="112">
        <f t="shared" si="3"/>
        <v>3.2106182302943838</v>
      </c>
      <c r="T11" s="113">
        <f t="shared" si="4"/>
        <v>7.9051916029492075E-2</v>
      </c>
    </row>
    <row r="12" spans="1:20" ht="12" thickBot="1">
      <c r="H12" s="118">
        <f>SUM(H2:H11)/COUNT(H2:H11)</f>
        <v>5.9442322088407735</v>
      </c>
      <c r="I12" s="119"/>
      <c r="J12" s="119"/>
      <c r="K12" s="119"/>
      <c r="L12" s="120">
        <f>SUM(L2:L11)/COUNT(L2:L11)</f>
        <v>7.9051916029492075E-2</v>
      </c>
      <c r="N12" s="108">
        <v>1</v>
      </c>
      <c r="T12" s="121">
        <f>SUM(T2:T11)/COUNT(T2:T11)</f>
        <v>5.9883716956081592E-2</v>
      </c>
    </row>
    <row r="15" spans="1:20">
      <c r="E15" s="101">
        <v>1.88</v>
      </c>
      <c r="F15" s="110">
        <v>1.4E-2</v>
      </c>
    </row>
    <row r="16" spans="1:20">
      <c r="E16" s="108">
        <v>3.03</v>
      </c>
    </row>
    <row r="17" spans="5:5">
      <c r="E17" s="108">
        <v>0.4</v>
      </c>
    </row>
    <row r="18" spans="5:5">
      <c r="E18" s="108">
        <v>1.4</v>
      </c>
    </row>
    <row r="19" spans="5:5">
      <c r="E19" s="108">
        <v>1.17</v>
      </c>
    </row>
    <row r="20" spans="5:5">
      <c r="E20" s="108">
        <v>0.87</v>
      </c>
    </row>
    <row r="21" spans="5:5">
      <c r="E21" s="108">
        <v>0.15</v>
      </c>
    </row>
    <row r="22" spans="5:5">
      <c r="E22" s="108">
        <v>4.1399999999999997</v>
      </c>
    </row>
    <row r="23" spans="5:5">
      <c r="E23" s="108">
        <v>1.73</v>
      </c>
    </row>
    <row r="24" spans="5:5">
      <c r="E24" s="109">
        <v>0.78</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
  <sheetViews>
    <sheetView zoomScale="115" zoomScaleNormal="115" workbookViewId="0">
      <pane xSplit="2" ySplit="3" topLeftCell="C4" activePane="bottomRight" state="frozen"/>
      <selection pane="topRight" activeCell="C1" sqref="C1"/>
      <selection pane="bottomLeft" activeCell="A2" sqref="A2"/>
      <selection pane="bottomRight" activeCell="Q22" sqref="Q22"/>
    </sheetView>
  </sheetViews>
  <sheetFormatPr defaultColWidth="6.5703125" defaultRowHeight="11.25"/>
  <cols>
    <col min="1" max="1" width="10.85546875" style="106" bestFit="1" customWidth="1"/>
    <col min="2" max="2" width="5.28515625" style="132" customWidth="1"/>
    <col min="3" max="4" width="6.140625" style="122" customWidth="1"/>
    <col min="5" max="5" width="6" style="108" customWidth="1"/>
    <col min="6" max="7" width="7" style="108" customWidth="1"/>
    <col min="8" max="8" width="6" style="109" customWidth="1"/>
    <col min="9" max="9" width="7.5703125" style="110" customWidth="1"/>
    <col min="10" max="10" width="5" style="108" customWidth="1"/>
    <col min="11" max="11" width="4.140625" style="108" customWidth="1"/>
    <col min="12" max="15" width="4.5703125" style="108" customWidth="1"/>
    <col min="16" max="16" width="5.42578125" style="108" customWidth="1"/>
    <col min="17" max="17" width="6.140625" style="108" customWidth="1"/>
    <col min="18" max="18" width="5.42578125" style="108" customWidth="1"/>
    <col min="19" max="19" width="8.28515625" style="128" customWidth="1"/>
    <col min="20" max="20" width="8.42578125" style="110" customWidth="1"/>
    <col min="21" max="21" width="9.5703125" style="110" customWidth="1"/>
    <col min="22" max="23" width="8.28515625" style="128" customWidth="1"/>
    <col min="24" max="24" width="7" style="108" customWidth="1"/>
    <col min="25" max="25" width="5.5703125" style="108" customWidth="1"/>
    <col min="26" max="27" width="5.85546875" style="108" customWidth="1"/>
    <col min="28" max="28" width="6.28515625" style="108" bestFit="1" customWidth="1"/>
    <col min="29" max="29" width="9.28515625" style="112" customWidth="1"/>
    <col min="30" max="30" width="8.42578125" style="112" customWidth="1"/>
    <col min="31" max="31" width="6.5703125" style="108"/>
    <col min="32" max="16384" width="6.5703125" style="106"/>
  </cols>
  <sheetData>
    <row r="1" spans="1:31">
      <c r="A1" s="123" t="s">
        <v>287</v>
      </c>
      <c r="B1" s="135">
        <f>T14</f>
        <v>7.6601358723844798E-2</v>
      </c>
    </row>
    <row r="2" spans="1:31" ht="12" thickBot="1">
      <c r="A2" s="106" t="s">
        <v>305</v>
      </c>
      <c r="B2" s="132">
        <v>0.5</v>
      </c>
      <c r="R2" s="174">
        <v>0.9</v>
      </c>
    </row>
    <row r="3" spans="1:31" s="126" customFormat="1" ht="67.5">
      <c r="A3" s="124" t="s">
        <v>288</v>
      </c>
      <c r="B3" s="104" t="s">
        <v>322</v>
      </c>
      <c r="C3" s="104" t="s">
        <v>323</v>
      </c>
      <c r="D3" s="104" t="s">
        <v>324</v>
      </c>
      <c r="E3" s="125" t="s">
        <v>290</v>
      </c>
      <c r="F3" s="103" t="s">
        <v>291</v>
      </c>
      <c r="G3" s="103" t="s">
        <v>325</v>
      </c>
      <c r="H3" s="104" t="s">
        <v>318</v>
      </c>
      <c r="I3" s="104" t="s">
        <v>317</v>
      </c>
      <c r="J3" s="104" t="s">
        <v>320</v>
      </c>
      <c r="K3" s="104" t="s">
        <v>321</v>
      </c>
      <c r="L3" s="104" t="s">
        <v>295</v>
      </c>
      <c r="M3" s="144" t="s">
        <v>326</v>
      </c>
      <c r="N3" s="144" t="s">
        <v>327</v>
      </c>
      <c r="O3" s="104" t="s">
        <v>308</v>
      </c>
      <c r="P3" s="104" t="s">
        <v>307</v>
      </c>
      <c r="Q3" s="127" t="s">
        <v>309</v>
      </c>
      <c r="R3" s="103" t="s">
        <v>313</v>
      </c>
      <c r="S3" s="159" t="s">
        <v>312</v>
      </c>
      <c r="T3" s="127" t="s">
        <v>310</v>
      </c>
      <c r="U3" s="127" t="s">
        <v>311</v>
      </c>
      <c r="V3" s="104" t="s">
        <v>299</v>
      </c>
      <c r="W3" s="147" t="s">
        <v>300</v>
      </c>
      <c r="X3" s="147" t="s">
        <v>73</v>
      </c>
      <c r="Y3" s="104" t="s">
        <v>301</v>
      </c>
      <c r="Z3" s="105" t="s">
        <v>302</v>
      </c>
      <c r="AA3" s="105" t="s">
        <v>319</v>
      </c>
      <c r="AB3" s="105" t="s">
        <v>303</v>
      </c>
      <c r="AC3" s="105" t="s">
        <v>304</v>
      </c>
    </row>
    <row r="4" spans="1:31">
      <c r="A4" s="130" t="s">
        <v>207</v>
      </c>
      <c r="B4" s="128">
        <f>IFERROR((HLOOKUP(A4,Research2018!$B$2:$I$5,4,0)/1000)/E4,VLOOKUP(A4,'2017_FundamentalCheck'!$C$1:$D$11,2,0))</f>
        <v>3.2986562500000001</v>
      </c>
      <c r="C4" s="108">
        <f>'2017_FundamentalCheck'!D2</f>
        <v>1.97</v>
      </c>
      <c r="D4" s="108">
        <v>1.88</v>
      </c>
      <c r="E4" s="141">
        <v>32</v>
      </c>
      <c r="F4" s="110">
        <f>B4/C4-1</f>
        <v>0.67444479695431481</v>
      </c>
      <c r="G4" s="110">
        <f>((B4/D4)^0.5)-1</f>
        <v>0.32461480751872629</v>
      </c>
      <c r="H4" s="108">
        <f>500/E4</f>
        <v>15.625</v>
      </c>
      <c r="I4" s="128">
        <f t="shared" ref="I4:I13" si="0">H4+(B4-Q4)</f>
        <v>17.918989371827411</v>
      </c>
      <c r="J4" s="134">
        <f>VLOOKUP(A4,PriceList!$A:$J,6,0)/B4</f>
        <v>2.3645992212738141</v>
      </c>
      <c r="K4" s="134">
        <f>L4/H4</f>
        <v>0.49919999999999998</v>
      </c>
      <c r="L4" s="128">
        <f>VLOOKUP(A4,PriceList!$A:$J,6,0)</f>
        <v>7.8</v>
      </c>
      <c r="M4" s="145">
        <v>7</v>
      </c>
      <c r="N4" s="155">
        <f>M4/L4-1</f>
        <v>-0.10256410256410253</v>
      </c>
      <c r="O4" s="128">
        <v>0.6</v>
      </c>
      <c r="P4" s="110">
        <f>O4/C4</f>
        <v>0.3045685279187817</v>
      </c>
      <c r="Q4" s="136">
        <f t="shared" ref="Q4:Q13" si="1">B4*P4</f>
        <v>1.0046668781725887</v>
      </c>
      <c r="R4" s="140">
        <f>O4/L4*$R$2</f>
        <v>6.9230769230769235E-2</v>
      </c>
      <c r="S4" s="155">
        <f>Q4/L4*$R$2</f>
        <v>0.1159231013276064</v>
      </c>
      <c r="T4" s="128">
        <f t="shared" ref="T4:T13" si="2">O4/$B$1*(IF(V4=0,1,(1+IF(F4&lt;0,0,F4))))</f>
        <v>7.832759235551646</v>
      </c>
      <c r="U4" s="128">
        <f t="shared" ref="U4:U13" si="3">Q4/$B$1*(IF(V4=0,1,(1+IF(G4&lt;0,0,G4))))</f>
        <v>13.115522947765308</v>
      </c>
      <c r="V4" s="108">
        <v>0</v>
      </c>
      <c r="W4" s="152">
        <f>U4/L4-1</f>
        <v>0.68147730099555237</v>
      </c>
      <c r="X4" s="145">
        <f t="shared" ref="X4:X13" si="4">L4*(1+$B$2)</f>
        <v>11.7</v>
      </c>
      <c r="Z4" s="112">
        <f t="shared" ref="Z4:Z13" si="5">U4/(B4)</f>
        <v>3.9760199165236778</v>
      </c>
      <c r="AA4" s="112"/>
      <c r="AB4" s="112">
        <f t="shared" ref="AB4:AB13" si="6">T4/I4</f>
        <v>0.43712059162591305</v>
      </c>
      <c r="AC4" s="113">
        <f>O4/T4</f>
        <v>7.6601358723844798E-2</v>
      </c>
      <c r="AD4" s="106"/>
      <c r="AE4" s="106"/>
    </row>
    <row r="5" spans="1:31">
      <c r="A5" s="130" t="s">
        <v>279</v>
      </c>
      <c r="B5" s="127">
        <f>IFERROR((HLOOKUP(A5,Research2018!$B$2:$I$5,4,0)/1000)/E5,VLOOKUP(A5,'2017_FundamentalCheck'!$C$1:$D$11,2,0))</f>
        <v>5.6744166666666667</v>
      </c>
      <c r="C5" s="108">
        <f>'2017_FundamentalCheck'!D3</f>
        <v>4.1100000000000003</v>
      </c>
      <c r="D5" s="108">
        <v>3.03</v>
      </c>
      <c r="E5" s="142">
        <v>36</v>
      </c>
      <c r="F5" s="110">
        <f t="shared" ref="F5:F13" si="7">B5/C5-1</f>
        <v>0.38063665855636653</v>
      </c>
      <c r="G5" s="110">
        <f t="shared" ref="G5:G13" si="8">((B5/D5)^0.5)-1</f>
        <v>0.36848265406524172</v>
      </c>
      <c r="H5" s="108">
        <f>767/E5</f>
        <v>21.305555555555557</v>
      </c>
      <c r="I5" s="128">
        <f t="shared" si="0"/>
        <v>23.39031690997567</v>
      </c>
      <c r="J5" s="134">
        <f>VLOOKUP(A5,PriceList!$A:$J,6,0)/B5</f>
        <v>4.1061489433568799</v>
      </c>
      <c r="K5" s="134">
        <f>L5/H5</f>
        <v>1.0936114732724902</v>
      </c>
      <c r="L5" s="128">
        <f>VLOOKUP(A5,PriceList!$A:$J,6,0)</f>
        <v>23.3</v>
      </c>
      <c r="M5" s="145">
        <v>18</v>
      </c>
      <c r="N5" s="158">
        <f t="shared" ref="N5:N13" si="9">M5/L5-1</f>
        <v>-0.22746781115879833</v>
      </c>
      <c r="O5" s="128">
        <v>2.6</v>
      </c>
      <c r="P5" s="110">
        <f t="shared" ref="P5:P13" si="10">O5/C5</f>
        <v>0.63260340632603407</v>
      </c>
      <c r="Q5" s="134">
        <f t="shared" si="1"/>
        <v>3.5896553122465531</v>
      </c>
      <c r="R5" s="140">
        <f t="shared" ref="R5:R13" si="11">O5/L5*$R$2</f>
        <v>0.10042918454935623</v>
      </c>
      <c r="S5" s="175">
        <f t="shared" ref="S5:S13" si="12">Q5/L5*$R$2</f>
        <v>0.13865621377776385</v>
      </c>
      <c r="T5" s="128">
        <f t="shared" si="2"/>
        <v>33.941956687390466</v>
      </c>
      <c r="U5" s="128">
        <f t="shared" si="3"/>
        <v>46.861509665743696</v>
      </c>
      <c r="V5" s="108">
        <v>0</v>
      </c>
      <c r="W5" s="153">
        <f>U5/L5-1</f>
        <v>1.0112235908044505</v>
      </c>
      <c r="X5" s="145">
        <f t="shared" si="4"/>
        <v>34.950000000000003</v>
      </c>
      <c r="Y5" s="108">
        <v>1</v>
      </c>
      <c r="Z5" s="112">
        <f t="shared" si="5"/>
        <v>8.2583836222361242</v>
      </c>
      <c r="AA5" s="112"/>
      <c r="AB5" s="112">
        <f t="shared" si="6"/>
        <v>1.4511114500083859</v>
      </c>
      <c r="AC5" s="113">
        <f t="shared" ref="AC5:AC13" si="13">O5/T5</f>
        <v>7.6601358723844798E-2</v>
      </c>
      <c r="AD5" s="106"/>
      <c r="AE5" s="106"/>
    </row>
    <row r="6" spans="1:31">
      <c r="A6" s="130" t="s">
        <v>228</v>
      </c>
      <c r="B6" s="128">
        <f>IFERROR((HLOOKUP(A6,Research2018!$B$2:$I$5,4,0)/1000)/E6,VLOOKUP(A6,'2017_FundamentalCheck'!$C$1:$D$11,2,0))</f>
        <v>0.67</v>
      </c>
      <c r="C6" s="108">
        <f>'2017_FundamentalCheck'!D4</f>
        <v>0.67</v>
      </c>
      <c r="D6" s="108">
        <v>0.4</v>
      </c>
      <c r="E6" s="141">
        <v>22</v>
      </c>
      <c r="F6" s="110">
        <f>B6/C6-1</f>
        <v>0</v>
      </c>
      <c r="G6" s="110">
        <f t="shared" si="8"/>
        <v>0.29421791055447843</v>
      </c>
      <c r="H6" s="108">
        <f>200/E6</f>
        <v>9.0909090909090917</v>
      </c>
      <c r="I6" s="128">
        <f t="shared" si="0"/>
        <v>9.6009090909090915</v>
      </c>
      <c r="J6" s="134">
        <f>VLOOKUP(A6,PriceList!$A:$J,6,0)/B6</f>
        <v>2.9552238805970146</v>
      </c>
      <c r="K6" s="137">
        <f>L6/H6</f>
        <v>0.21779999999999997</v>
      </c>
      <c r="L6" s="128">
        <f>VLOOKUP(A6,PriceList!$A:$J,6,0)</f>
        <v>1.98</v>
      </c>
      <c r="M6" s="145">
        <v>1</v>
      </c>
      <c r="N6" s="155">
        <f t="shared" si="9"/>
        <v>-0.49494949494949492</v>
      </c>
      <c r="O6" s="128">
        <v>0.16</v>
      </c>
      <c r="P6" s="110">
        <f t="shared" si="10"/>
        <v>0.23880597014925373</v>
      </c>
      <c r="Q6" s="134">
        <f t="shared" si="1"/>
        <v>0.16</v>
      </c>
      <c r="R6" s="140">
        <f t="shared" si="11"/>
        <v>7.2727272727272738E-2</v>
      </c>
      <c r="S6" s="175">
        <f t="shared" si="12"/>
        <v>7.2727272727272738E-2</v>
      </c>
      <c r="T6" s="128">
        <f>O6/$B$1*(IF(V6=0,1,(1+IF(F6&lt;0,0,F6))))</f>
        <v>2.0887357961471058</v>
      </c>
      <c r="U6" s="128">
        <f t="shared" si="3"/>
        <v>2.0887357961471058</v>
      </c>
      <c r="V6" s="108">
        <v>0</v>
      </c>
      <c r="W6" s="154">
        <f t="shared" ref="W6:W13" si="14">U6/L6-1</f>
        <v>5.4917068761164645E-2</v>
      </c>
      <c r="X6" s="149">
        <f t="shared" si="4"/>
        <v>2.9699999999999998</v>
      </c>
      <c r="Y6" s="108">
        <v>3</v>
      </c>
      <c r="Z6" s="112">
        <f t="shared" si="5"/>
        <v>3.1175161136523966</v>
      </c>
      <c r="AA6" s="112"/>
      <c r="AB6" s="112">
        <f t="shared" si="6"/>
        <v>0.21755604353392824</v>
      </c>
      <c r="AC6" s="113">
        <f t="shared" si="13"/>
        <v>7.6601358723844798E-2</v>
      </c>
      <c r="AD6" s="106"/>
      <c r="AE6" s="106"/>
    </row>
    <row r="7" spans="1:31">
      <c r="A7" s="130" t="s">
        <v>5</v>
      </c>
      <c r="B7" s="128">
        <f>IFERROR((HLOOKUP(A7,Research2018!$B$2:$I$5,4,0)/1000)/E7,VLOOKUP(A7,'2017_FundamentalCheck'!$C$1:$D$11,2,0))</f>
        <v>2.6456511627906978</v>
      </c>
      <c r="C7" s="108">
        <f>'2017_FundamentalCheck'!D5</f>
        <v>1.74</v>
      </c>
      <c r="D7" s="108">
        <v>1.4</v>
      </c>
      <c r="E7" s="109">
        <v>43</v>
      </c>
      <c r="F7" s="110">
        <f t="shared" si="7"/>
        <v>0.5204891740176425</v>
      </c>
      <c r="G7" s="110">
        <f t="shared" si="8"/>
        <v>0.37468208345231013</v>
      </c>
      <c r="H7" s="108">
        <f>507/E7</f>
        <v>11.790697674418604</v>
      </c>
      <c r="I7" s="128">
        <f t="shared" si="0"/>
        <v>13.143933039294305</v>
      </c>
      <c r="J7" s="128">
        <f>VLOOKUP(A7,PriceList!$A:$J,6,0)/B7</f>
        <v>2.9293355484647905</v>
      </c>
      <c r="K7" s="128">
        <f t="shared" ref="K7:K13" si="15">L7/H7</f>
        <v>0.65729783037475342</v>
      </c>
      <c r="L7" s="128">
        <f>VLOOKUP(A7,PriceList!$A:$J,6,0)</f>
        <v>7.75</v>
      </c>
      <c r="M7" s="145">
        <v>5</v>
      </c>
      <c r="N7" s="155">
        <f t="shared" si="9"/>
        <v>-0.35483870967741937</v>
      </c>
      <c r="O7" s="128">
        <v>0.85</v>
      </c>
      <c r="P7" s="110">
        <f t="shared" si="10"/>
        <v>0.4885057471264368</v>
      </c>
      <c r="Q7" s="134">
        <f t="shared" si="1"/>
        <v>1.2924157979149962</v>
      </c>
      <c r="R7" s="140">
        <f t="shared" si="11"/>
        <v>9.8709677419354838E-2</v>
      </c>
      <c r="S7" s="175">
        <f t="shared" si="12"/>
        <v>0.15008699588690277</v>
      </c>
      <c r="T7" s="128">
        <f t="shared" si="2"/>
        <v>11.096408917031498</v>
      </c>
      <c r="U7" s="128">
        <f t="shared" si="3"/>
        <v>16.871969628819226</v>
      </c>
      <c r="V7" s="108">
        <v>0</v>
      </c>
      <c r="W7" s="155">
        <f t="shared" si="14"/>
        <v>1.1770283392024807</v>
      </c>
      <c r="X7" s="145">
        <f t="shared" si="4"/>
        <v>11.625</v>
      </c>
      <c r="Y7" s="108">
        <v>2</v>
      </c>
      <c r="Z7" s="112">
        <f t="shared" si="5"/>
        <v>6.3772465040410911</v>
      </c>
      <c r="AA7" s="112"/>
      <c r="AB7" s="112">
        <f t="shared" si="6"/>
        <v>0.84422287331032098</v>
      </c>
      <c r="AC7" s="113">
        <f t="shared" si="13"/>
        <v>7.6601358723844798E-2</v>
      </c>
      <c r="AD7" s="106"/>
      <c r="AE7" s="106"/>
    </row>
    <row r="8" spans="1:31">
      <c r="A8" s="130" t="s">
        <v>139</v>
      </c>
      <c r="B8" s="128">
        <f>IFERROR((HLOOKUP(A8,Research2018!$B$2:$I$5,4,0)/1000)/E8,VLOOKUP(A8,'2017_FundamentalCheck'!$C$1:$D$11,2,0))</f>
        <v>1.6703426666666665</v>
      </c>
      <c r="C8" s="108">
        <f>'2017_FundamentalCheck'!D6</f>
        <v>1.22</v>
      </c>
      <c r="D8" s="108">
        <v>1.17</v>
      </c>
      <c r="E8" s="109">
        <f>45/1.22</f>
        <v>36.885245901639344</v>
      </c>
      <c r="F8" s="110">
        <f t="shared" si="7"/>
        <v>0.36913333333333331</v>
      </c>
      <c r="G8" s="110">
        <f t="shared" si="8"/>
        <v>0.19484028424024302</v>
      </c>
      <c r="H8" s="108">
        <f>631/E8</f>
        <v>17.107111111111113</v>
      </c>
      <c r="I8" s="128">
        <f t="shared" si="0"/>
        <v>18.503627111111111</v>
      </c>
      <c r="J8" s="134">
        <f>VLOOKUP(A8,PriceList!$A:$J,6,0)/B8</f>
        <v>4.4900966428445424</v>
      </c>
      <c r="K8" s="134">
        <f t="shared" si="15"/>
        <v>0.43841417474214744</v>
      </c>
      <c r="L8" s="128">
        <f>VLOOKUP(A8,PriceList!$A:$J,6,0)</f>
        <v>7.5</v>
      </c>
      <c r="M8" s="145">
        <v>6</v>
      </c>
      <c r="N8" s="155">
        <f t="shared" si="9"/>
        <v>-0.19999999999999996</v>
      </c>
      <c r="O8" s="128">
        <v>0.2</v>
      </c>
      <c r="P8" s="110">
        <f t="shared" si="10"/>
        <v>0.16393442622950821</v>
      </c>
      <c r="Q8" s="139">
        <f t="shared" si="1"/>
        <v>0.27382666666666666</v>
      </c>
      <c r="R8" s="140">
        <f t="shared" si="11"/>
        <v>2.4E-2</v>
      </c>
      <c r="S8" s="155">
        <f t="shared" si="12"/>
        <v>3.2859199999999998E-2</v>
      </c>
      <c r="T8" s="128">
        <f t="shared" si="2"/>
        <v>2.6109197451838821</v>
      </c>
      <c r="U8" s="128">
        <f t="shared" si="3"/>
        <v>3.5746972537894255</v>
      </c>
      <c r="V8" s="108">
        <v>0</v>
      </c>
      <c r="W8" s="154">
        <f t="shared" si="14"/>
        <v>-0.52337369949474333</v>
      </c>
      <c r="X8" s="150">
        <f t="shared" si="4"/>
        <v>11.25</v>
      </c>
      <c r="Z8" s="112">
        <f t="shared" si="5"/>
        <v>2.1400981517900672</v>
      </c>
      <c r="AA8" s="112"/>
      <c r="AB8" s="112">
        <f t="shared" si="6"/>
        <v>0.14110313234836372</v>
      </c>
      <c r="AC8" s="113">
        <f t="shared" si="13"/>
        <v>7.6601358723844798E-2</v>
      </c>
      <c r="AD8" s="106"/>
      <c r="AE8" s="106"/>
    </row>
    <row r="9" spans="1:31">
      <c r="A9" s="130" t="s">
        <v>4</v>
      </c>
      <c r="B9" s="128">
        <f>IFERROR((HLOOKUP(A9,Research2018!$B$2:$I$5,4,0)/1000)/E9,VLOOKUP(A9,'2017_FundamentalCheck'!$C$1:$D$11,2,0))</f>
        <v>0.7667647058823529</v>
      </c>
      <c r="C9" s="108">
        <f>'2017_FundamentalCheck'!D7</f>
        <v>0.37</v>
      </c>
      <c r="D9" s="108">
        <v>0.87</v>
      </c>
      <c r="E9" s="143">
        <v>17</v>
      </c>
      <c r="F9" s="110">
        <f t="shared" si="7"/>
        <v>1.0723370429252781</v>
      </c>
      <c r="G9" s="110">
        <f t="shared" si="8"/>
        <v>-6.1203567117179003E-2</v>
      </c>
      <c r="H9" s="108">
        <f>186/E9</f>
        <v>10.941176470588236</v>
      </c>
      <c r="I9" s="128">
        <f t="shared" si="0"/>
        <v>11.50070747217806</v>
      </c>
      <c r="J9" s="128">
        <f>VLOOKUP(A9,PriceList!$A:$J,6,0)/B9</f>
        <v>2.0214806290755658</v>
      </c>
      <c r="K9" s="137">
        <f t="shared" si="15"/>
        <v>0.14166666666666666</v>
      </c>
      <c r="L9" s="128">
        <f>VLOOKUP(A9,PriceList!$A:$J,6,0)</f>
        <v>1.55</v>
      </c>
      <c r="M9" s="145">
        <v>1</v>
      </c>
      <c r="N9" s="155">
        <f t="shared" si="9"/>
        <v>-0.35483870967741937</v>
      </c>
      <c r="O9" s="128">
        <v>0.1</v>
      </c>
      <c r="P9" s="110">
        <f t="shared" si="10"/>
        <v>0.27027027027027029</v>
      </c>
      <c r="Q9" s="139">
        <f t="shared" si="1"/>
        <v>0.20723370429252783</v>
      </c>
      <c r="R9" s="140">
        <f t="shared" si="11"/>
        <v>5.8064516129032261E-2</v>
      </c>
      <c r="S9" s="155">
        <f t="shared" si="12"/>
        <v>0.12032924765372584</v>
      </c>
      <c r="T9" s="128">
        <f t="shared" si="2"/>
        <v>1.3054598725919411</v>
      </c>
      <c r="U9" s="128">
        <f t="shared" si="3"/>
        <v>2.7053528520247934</v>
      </c>
      <c r="V9" s="108">
        <v>0</v>
      </c>
      <c r="W9" s="153">
        <f t="shared" si="14"/>
        <v>0.74538893679018914</v>
      </c>
      <c r="X9" s="150">
        <f t="shared" si="4"/>
        <v>2.3250000000000002</v>
      </c>
      <c r="Y9" s="108">
        <v>4</v>
      </c>
      <c r="Z9" s="112">
        <f t="shared" si="5"/>
        <v>3.5282699259241648</v>
      </c>
      <c r="AA9" s="112"/>
      <c r="AB9" s="112">
        <f t="shared" si="6"/>
        <v>0.11351126665468578</v>
      </c>
      <c r="AC9" s="113">
        <f t="shared" si="13"/>
        <v>7.6601358723844798E-2</v>
      </c>
      <c r="AD9" s="106"/>
      <c r="AE9" s="106"/>
    </row>
    <row r="10" spans="1:31">
      <c r="A10" s="122" t="s">
        <v>226</v>
      </c>
      <c r="B10" s="128">
        <f>IFERROR((HLOOKUP(A10,Research2018!$B$2:$I$5,4,0)/1000)/E10,VLOOKUP(A10,'2017_FundamentalCheck'!$C$1:$D$11,2,0))</f>
        <v>0.1282777777777778</v>
      </c>
      <c r="C10" s="108">
        <f>'2017_FundamentalCheck'!D8</f>
        <v>0.25</v>
      </c>
      <c r="D10" s="108">
        <v>0.15</v>
      </c>
      <c r="E10" s="142">
        <v>36</v>
      </c>
      <c r="F10" s="110">
        <f t="shared" si="7"/>
        <v>-0.48688888888888882</v>
      </c>
      <c r="G10" s="110">
        <f t="shared" si="8"/>
        <v>-7.5237768296528396E-2</v>
      </c>
      <c r="H10" s="108">
        <f>186/E10</f>
        <v>5.166666666666667</v>
      </c>
      <c r="I10" s="128">
        <f t="shared" si="0"/>
        <v>5.2436333333333334</v>
      </c>
      <c r="J10" s="128">
        <f>VLOOKUP(A10,PriceList!$A:$J,6,0)/B10</f>
        <v>7.40580337808575</v>
      </c>
      <c r="K10" s="128">
        <f t="shared" si="15"/>
        <v>0.18387096774193545</v>
      </c>
      <c r="L10" s="128">
        <f>VLOOKUP(A10,PriceList!$A:$J,6,0)</f>
        <v>0.95</v>
      </c>
      <c r="M10" s="145">
        <v>0.8</v>
      </c>
      <c r="N10" s="155">
        <f t="shared" si="9"/>
        <v>-0.1578947368421052</v>
      </c>
      <c r="O10" s="128">
        <v>0.1</v>
      </c>
      <c r="P10" s="110">
        <f t="shared" si="10"/>
        <v>0.4</v>
      </c>
      <c r="Q10" s="128">
        <f t="shared" si="1"/>
        <v>5.131111111111112E-2</v>
      </c>
      <c r="R10" s="140">
        <f t="shared" si="11"/>
        <v>9.4736842105263161E-2</v>
      </c>
      <c r="S10" s="155">
        <f t="shared" si="12"/>
        <v>4.8610526315789486E-2</v>
      </c>
      <c r="T10" s="128">
        <f t="shared" si="2"/>
        <v>1.3054598725919411</v>
      </c>
      <c r="U10" s="128">
        <f t="shared" si="3"/>
        <v>0.66984596573662047</v>
      </c>
      <c r="V10" s="108">
        <v>0</v>
      </c>
      <c r="W10" s="150">
        <f t="shared" si="14"/>
        <v>-0.29489898343513632</v>
      </c>
      <c r="X10" s="149">
        <f t="shared" si="4"/>
        <v>1.4249999999999998</v>
      </c>
      <c r="Y10" s="108">
        <v>5</v>
      </c>
      <c r="Z10" s="112">
        <f t="shared" si="5"/>
        <v>5.2218394903677643</v>
      </c>
      <c r="AA10" s="112"/>
      <c r="AB10" s="112">
        <f t="shared" si="6"/>
        <v>0.248960937885043</v>
      </c>
      <c r="AC10" s="113">
        <f t="shared" si="13"/>
        <v>7.6601358723844798E-2</v>
      </c>
      <c r="AD10" s="106"/>
      <c r="AE10" s="106"/>
    </row>
    <row r="11" spans="1:31">
      <c r="A11" s="122" t="s">
        <v>233</v>
      </c>
      <c r="B11" s="128">
        <f>IFERROR((HLOOKUP(A11,Research2018!$B$2:$I$5,4,0)/1000)/E11,VLOOKUP(A11,'2017_FundamentalCheck'!$C$1:$D$11,2,0))</f>
        <v>7.0912244897959189</v>
      </c>
      <c r="C11" s="108">
        <f>'2017_FundamentalCheck'!D9</f>
        <v>4.4400000000000004</v>
      </c>
      <c r="D11" s="108">
        <v>4.1399999999999997</v>
      </c>
      <c r="E11" s="109">
        <v>29.4</v>
      </c>
      <c r="F11" s="110">
        <f t="shared" si="7"/>
        <v>0.59712263283691858</v>
      </c>
      <c r="G11" s="110">
        <f t="shared" si="8"/>
        <v>0.30876130633341092</v>
      </c>
      <c r="H11" s="108">
        <f>521/E11</f>
        <v>17.721088435374149</v>
      </c>
      <c r="I11" s="128">
        <f t="shared" si="0"/>
        <v>20.500081816510388</v>
      </c>
      <c r="J11" s="128">
        <f>VLOOKUP(A11,PriceList!$A:$J,6,0)/B11</f>
        <v>4.7946585316717982</v>
      </c>
      <c r="K11" s="128">
        <f t="shared" si="15"/>
        <v>1.9186180422264876</v>
      </c>
      <c r="L11" s="128">
        <f>VLOOKUP(A11,PriceList!$A:$J,6,0)</f>
        <v>34</v>
      </c>
      <c r="M11" s="145">
        <v>20</v>
      </c>
      <c r="N11" s="155">
        <f t="shared" si="9"/>
        <v>-0.41176470588235292</v>
      </c>
      <c r="O11" s="128">
        <v>2.7</v>
      </c>
      <c r="P11" s="110">
        <f t="shared" si="10"/>
        <v>0.60810810810810811</v>
      </c>
      <c r="Q11" s="136">
        <f t="shared" si="1"/>
        <v>4.3122311086596801</v>
      </c>
      <c r="R11" s="140">
        <f t="shared" si="11"/>
        <v>7.1470588235294133E-2</v>
      </c>
      <c r="S11" s="155">
        <f t="shared" si="12"/>
        <v>0.11414729405275624</v>
      </c>
      <c r="T11" s="128">
        <f t="shared" si="2"/>
        <v>35.247416559982412</v>
      </c>
      <c r="U11" s="128">
        <f t="shared" si="3"/>
        <v>56.294446736978706</v>
      </c>
      <c r="V11" s="108">
        <v>0</v>
      </c>
      <c r="W11" s="155">
        <f t="shared" si="14"/>
        <v>0.65571902167584439</v>
      </c>
      <c r="X11" s="145">
        <f t="shared" si="4"/>
        <v>51</v>
      </c>
      <c r="Z11" s="112">
        <f t="shared" si="5"/>
        <v>7.9386073333293705</v>
      </c>
      <c r="AA11" s="112"/>
      <c r="AB11" s="112">
        <f t="shared" si="6"/>
        <v>1.7193793115301028</v>
      </c>
      <c r="AC11" s="113">
        <f t="shared" si="13"/>
        <v>7.6601358723844798E-2</v>
      </c>
      <c r="AD11" s="106"/>
      <c r="AE11" s="106"/>
    </row>
    <row r="12" spans="1:31">
      <c r="A12" s="122" t="s">
        <v>263</v>
      </c>
      <c r="B12" s="128">
        <f>IFERROR((HLOOKUP(A12,Research2018!$B$2:$I$5,4,0)/1000)/E12,VLOOKUP(A12,'2017_FundamentalCheck'!$C$1:$D$11,2,0))</f>
        <v>8.3519000000000005</v>
      </c>
      <c r="C12" s="108">
        <f>'2017_FundamentalCheck'!D10</f>
        <v>3.61</v>
      </c>
      <c r="D12" s="108">
        <v>1.73</v>
      </c>
      <c r="E12" s="109">
        <v>10</v>
      </c>
      <c r="F12" s="110">
        <f t="shared" si="7"/>
        <v>1.3135457063711913</v>
      </c>
      <c r="G12" s="110">
        <f t="shared" si="8"/>
        <v>1.1972000048406328</v>
      </c>
      <c r="H12" s="108">
        <f>93/E12</f>
        <v>9.3000000000000007</v>
      </c>
      <c r="I12" s="128">
        <f t="shared" si="0"/>
        <v>15.338354293628811</v>
      </c>
      <c r="J12" s="128">
        <f>VLOOKUP(A12,PriceList!$A:$J,6,0)/B12</f>
        <v>5.7471952489852605</v>
      </c>
      <c r="K12" s="128">
        <f t="shared" si="15"/>
        <v>5.161290322580645</v>
      </c>
      <c r="L12" s="128">
        <f>VLOOKUP(A12,PriceList!$A:$J,6,0)</f>
        <v>48</v>
      </c>
      <c r="M12" s="145">
        <v>20</v>
      </c>
      <c r="N12" s="155">
        <f t="shared" si="9"/>
        <v>-0.58333333333333326</v>
      </c>
      <c r="O12" s="128">
        <v>1</v>
      </c>
      <c r="P12" s="110">
        <f t="shared" si="10"/>
        <v>0.2770083102493075</v>
      </c>
      <c r="Q12" s="128">
        <f t="shared" si="1"/>
        <v>2.3135457063711913</v>
      </c>
      <c r="R12" s="140">
        <f t="shared" si="11"/>
        <v>1.8749999999999999E-2</v>
      </c>
      <c r="S12" s="155">
        <f t="shared" si="12"/>
        <v>4.3378981994459838E-2</v>
      </c>
      <c r="T12" s="128">
        <f t="shared" si="2"/>
        <v>13.05459872591941</v>
      </c>
      <c r="U12" s="128">
        <f t="shared" si="3"/>
        <v>30.202410830749674</v>
      </c>
      <c r="V12" s="108">
        <v>0</v>
      </c>
      <c r="W12" s="152">
        <f t="shared" si="14"/>
        <v>-0.37078310769271516</v>
      </c>
      <c r="X12" s="148">
        <f t="shared" si="4"/>
        <v>72</v>
      </c>
      <c r="Z12" s="112">
        <f t="shared" si="5"/>
        <v>3.6162323340496978</v>
      </c>
      <c r="AA12" s="112"/>
      <c r="AB12" s="112">
        <f t="shared" si="6"/>
        <v>0.85110817471089328</v>
      </c>
      <c r="AC12" s="113">
        <f t="shared" si="13"/>
        <v>7.6601358723844798E-2</v>
      </c>
      <c r="AD12" s="106"/>
      <c r="AE12" s="106"/>
    </row>
    <row r="13" spans="1:31" ht="12" thickBot="1">
      <c r="A13" s="122" t="s">
        <v>270</v>
      </c>
      <c r="B13" s="128">
        <f>IFERROR((HLOOKUP(A13,Research2018!$B$2:$I$5,4,0)/1000)/E13,VLOOKUP(A13,'2017_FundamentalCheck'!$C$1:$D$11,2,0))</f>
        <v>0.55000000000000004</v>
      </c>
      <c r="C13" s="108">
        <f>'2017_FundamentalCheck'!D11</f>
        <v>0.55000000000000004</v>
      </c>
      <c r="D13" s="108">
        <v>0.78</v>
      </c>
      <c r="E13" s="109">
        <v>7.2</v>
      </c>
      <c r="F13" s="110">
        <f t="shared" si="7"/>
        <v>0</v>
      </c>
      <c r="G13" s="110">
        <f t="shared" si="8"/>
        <v>-0.16028087724036844</v>
      </c>
      <c r="H13" s="108">
        <f>15.2/7.3</f>
        <v>2.0821917808219177</v>
      </c>
      <c r="I13" s="128">
        <f t="shared" si="0"/>
        <v>2.132191780821918</v>
      </c>
      <c r="J13" s="128">
        <f>VLOOKUP(A13,PriceList!$A:$J,6,0)/B13</f>
        <v>5.1818181818181817</v>
      </c>
      <c r="K13" s="128">
        <f t="shared" si="15"/>
        <v>1.3687500000000001</v>
      </c>
      <c r="L13" s="128">
        <f>VLOOKUP(A13,PriceList!$A:$J,6,0)</f>
        <v>2.85</v>
      </c>
      <c r="M13" s="146">
        <v>1.5</v>
      </c>
      <c r="N13" s="157">
        <f t="shared" si="9"/>
        <v>-0.47368421052631582</v>
      </c>
      <c r="O13" s="128">
        <v>0.5</v>
      </c>
      <c r="P13" s="110">
        <f t="shared" si="10"/>
        <v>0.90909090909090906</v>
      </c>
      <c r="Q13" s="128">
        <f t="shared" si="1"/>
        <v>0.5</v>
      </c>
      <c r="R13" s="140">
        <f t="shared" si="11"/>
        <v>0.15789473684210525</v>
      </c>
      <c r="S13" s="155">
        <f t="shared" si="12"/>
        <v>0.15789473684210525</v>
      </c>
      <c r="T13" s="128">
        <f t="shared" si="2"/>
        <v>6.5272993629597051</v>
      </c>
      <c r="U13" s="128">
        <f t="shared" si="3"/>
        <v>6.5272993629597051</v>
      </c>
      <c r="V13" s="108">
        <v>0</v>
      </c>
      <c r="W13" s="156">
        <f t="shared" si="14"/>
        <v>1.2902804782314754</v>
      </c>
      <c r="X13" s="151">
        <f t="shared" si="4"/>
        <v>4.2750000000000004</v>
      </c>
      <c r="Z13" s="112">
        <f t="shared" si="5"/>
        <v>11.867817023563099</v>
      </c>
      <c r="AA13" s="112"/>
      <c r="AB13" s="112">
        <f t="shared" si="6"/>
        <v>3.0613096915904814</v>
      </c>
      <c r="AC13" s="113">
        <f t="shared" si="13"/>
        <v>7.6601358723844798E-2</v>
      </c>
      <c r="AD13" s="106"/>
      <c r="AE13" s="106"/>
    </row>
    <row r="14" spans="1:31" ht="12" thickBot="1">
      <c r="B14" s="128"/>
      <c r="G14" s="110"/>
      <c r="L14" s="129">
        <f>SUM(J4:J13)/COUNT(J4:J13)</f>
        <v>4.1996360206173602</v>
      </c>
      <c r="M14" s="138"/>
      <c r="N14" s="138"/>
      <c r="R14" s="133">
        <f>SUM(P4:P13)/COUNT(P4:P13)</f>
        <v>0.42928956754686098</v>
      </c>
      <c r="T14" s="133">
        <f>SUM(R4:R13)/COUNT(R4:R13)</f>
        <v>7.6601358723844798E-2</v>
      </c>
      <c r="U14" s="131"/>
      <c r="X14" s="108">
        <v>1</v>
      </c>
      <c r="AE14" s="121">
        <f>SUM(AC4:AC13)/COUNT(AC4:AC13)</f>
        <v>7.6601358723844784E-2</v>
      </c>
    </row>
    <row r="16" spans="1:31">
      <c r="X16" s="128">
        <f>60/5</f>
        <v>12</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pane xSplit="1" ySplit="2" topLeftCell="B3" activePane="bottomRight" state="frozen"/>
      <selection pane="topRight" activeCell="B1" sqref="B1"/>
      <selection pane="bottomLeft" activeCell="A3" sqref="A3"/>
      <selection pane="bottomRight" activeCell="G14" sqref="G14"/>
    </sheetView>
  </sheetViews>
  <sheetFormatPr defaultRowHeight="15"/>
  <cols>
    <col min="1" max="1" width="47.5703125" bestFit="1" customWidth="1"/>
    <col min="5" max="5" width="11" bestFit="1" customWidth="1"/>
    <col min="11" max="11" width="47.7109375" bestFit="1" customWidth="1"/>
  </cols>
  <sheetData>
    <row r="1" spans="1:15" ht="15.75" thickBot="1">
      <c r="A1" s="73" t="s">
        <v>163</v>
      </c>
    </row>
    <row r="2" spans="1:15" ht="15.75" thickBot="1">
      <c r="A2" s="74" t="s">
        <v>0</v>
      </c>
      <c r="B2" s="75" t="s">
        <v>4</v>
      </c>
      <c r="C2" s="75" t="s">
        <v>139</v>
      </c>
      <c r="D2" s="75" t="s">
        <v>6</v>
      </c>
      <c r="E2" s="75" t="s">
        <v>1</v>
      </c>
      <c r="F2" s="75" t="s">
        <v>2</v>
      </c>
      <c r="G2" s="75" t="s">
        <v>263</v>
      </c>
      <c r="H2" s="75" t="s">
        <v>3</v>
      </c>
      <c r="I2" s="75" t="s">
        <v>5</v>
      </c>
      <c r="K2" s="206" t="s">
        <v>0</v>
      </c>
      <c r="L2" s="207" t="s">
        <v>5</v>
      </c>
      <c r="M2" s="207" t="s">
        <v>155</v>
      </c>
      <c r="N2" s="207" t="s">
        <v>154</v>
      </c>
      <c r="O2" s="207" t="s">
        <v>3</v>
      </c>
    </row>
    <row r="3" spans="1:15">
      <c r="A3" s="76" t="s">
        <v>166</v>
      </c>
      <c r="B3" s="77">
        <v>7105</v>
      </c>
      <c r="C3" s="77">
        <v>38876</v>
      </c>
      <c r="D3" s="77">
        <v>2920</v>
      </c>
      <c r="E3" s="77">
        <v>107358</v>
      </c>
      <c r="F3" s="77">
        <v>109633</v>
      </c>
      <c r="G3" s="77">
        <v>50730</v>
      </c>
      <c r="H3" s="77">
        <v>45843</v>
      </c>
      <c r="I3" s="77">
        <v>58140</v>
      </c>
      <c r="K3" s="208" t="s">
        <v>329</v>
      </c>
      <c r="L3" s="209">
        <v>79111</v>
      </c>
      <c r="M3" s="209">
        <v>164246</v>
      </c>
      <c r="N3" s="209">
        <v>167307</v>
      </c>
      <c r="O3" s="209">
        <v>70268</v>
      </c>
    </row>
    <row r="4" spans="1:15">
      <c r="A4" s="76" t="s">
        <v>167</v>
      </c>
      <c r="B4" s="77">
        <v>13035</v>
      </c>
      <c r="C4" s="77">
        <v>61611</v>
      </c>
      <c r="D4" s="77">
        <v>4618</v>
      </c>
      <c r="E4" s="77">
        <v>204279</v>
      </c>
      <c r="F4" s="77">
        <v>208482</v>
      </c>
      <c r="G4" s="77">
        <v>83519</v>
      </c>
      <c r="H4" s="77">
        <v>105557</v>
      </c>
      <c r="I4" s="77">
        <v>113763</v>
      </c>
      <c r="K4" s="208" t="s">
        <v>167</v>
      </c>
      <c r="L4" s="209">
        <v>113763</v>
      </c>
      <c r="M4" s="209">
        <v>208482</v>
      </c>
      <c r="N4" s="209">
        <v>204279</v>
      </c>
      <c r="O4" s="209">
        <v>105557</v>
      </c>
    </row>
    <row r="5" spans="1:15" ht="15.75" thickBot="1">
      <c r="A5" s="76" t="s">
        <v>306</v>
      </c>
      <c r="B5" s="77">
        <f>B4</f>
        <v>13035</v>
      </c>
      <c r="C5" s="77">
        <f t="shared" ref="C5:I5" si="0">C4</f>
        <v>61611</v>
      </c>
      <c r="D5" s="77">
        <f t="shared" si="0"/>
        <v>4618</v>
      </c>
      <c r="E5" s="77">
        <f t="shared" si="0"/>
        <v>204279</v>
      </c>
      <c r="F5" s="77">
        <f t="shared" si="0"/>
        <v>208482</v>
      </c>
      <c r="G5" s="77">
        <f t="shared" si="0"/>
        <v>83519</v>
      </c>
      <c r="H5" s="77">
        <f t="shared" si="0"/>
        <v>105557</v>
      </c>
      <c r="I5" s="77">
        <f t="shared" si="0"/>
        <v>113763</v>
      </c>
      <c r="K5" s="214" t="str">
        <f>A5</f>
        <v>ACL Estiimates</v>
      </c>
      <c r="L5" s="77">
        <f t="shared" ref="L5:O5" si="1">L4</f>
        <v>113763</v>
      </c>
      <c r="M5" s="77">
        <f t="shared" si="1"/>
        <v>208482</v>
      </c>
      <c r="N5" s="77">
        <f t="shared" si="1"/>
        <v>204279</v>
      </c>
      <c r="O5" s="77">
        <f t="shared" si="1"/>
        <v>105557</v>
      </c>
    </row>
    <row r="6" spans="1:15" ht="15.75" thickBot="1">
      <c r="A6" s="78" t="s">
        <v>168</v>
      </c>
      <c r="B6" s="79">
        <v>0.54500000000000004</v>
      </c>
      <c r="C6" s="79">
        <v>0.63100000000000001</v>
      </c>
      <c r="D6" s="79">
        <v>0.63200000000000001</v>
      </c>
      <c r="E6" s="79">
        <v>0.52600000000000002</v>
      </c>
      <c r="F6" s="79">
        <v>0.52600000000000002</v>
      </c>
      <c r="G6" s="79">
        <v>0.60699999999999998</v>
      </c>
      <c r="H6" s="79">
        <v>0.434</v>
      </c>
      <c r="I6" s="79">
        <v>0.51100000000000001</v>
      </c>
      <c r="K6" s="210" t="s">
        <v>168</v>
      </c>
      <c r="L6" s="211">
        <v>0.69499999999999995</v>
      </c>
      <c r="M6" s="211">
        <v>0.78800000000000003</v>
      </c>
      <c r="N6" s="211">
        <v>0.81899999999999995</v>
      </c>
      <c r="O6" s="211">
        <v>0.66600000000000004</v>
      </c>
    </row>
    <row r="7" spans="1:15">
      <c r="A7" s="76" t="s">
        <v>169</v>
      </c>
      <c r="B7" s="77">
        <v>5726</v>
      </c>
      <c r="C7" s="77">
        <v>32506</v>
      </c>
      <c r="D7" s="77">
        <v>1799</v>
      </c>
      <c r="E7" s="77">
        <v>81558</v>
      </c>
      <c r="F7" s="77">
        <v>95043</v>
      </c>
      <c r="G7" s="77">
        <v>41804</v>
      </c>
      <c r="H7" s="77">
        <v>39178</v>
      </c>
      <c r="I7" s="77">
        <v>42192</v>
      </c>
      <c r="K7" s="208" t="s">
        <v>330</v>
      </c>
      <c r="L7" s="209">
        <v>58914</v>
      </c>
      <c r="M7" s="209">
        <v>141455</v>
      </c>
      <c r="N7" s="209">
        <v>143747</v>
      </c>
      <c r="O7" s="209">
        <v>61964</v>
      </c>
    </row>
    <row r="8" spans="1:15" ht="15.75" thickBot="1">
      <c r="A8" s="76" t="s">
        <v>170</v>
      </c>
      <c r="B8" s="77">
        <v>11079</v>
      </c>
      <c r="C8" s="77">
        <v>50143</v>
      </c>
      <c r="D8" s="77">
        <v>3857</v>
      </c>
      <c r="E8" s="77">
        <v>169266</v>
      </c>
      <c r="F8" s="77">
        <v>172160</v>
      </c>
      <c r="G8" s="77">
        <v>57503</v>
      </c>
      <c r="H8" s="77">
        <v>86320</v>
      </c>
      <c r="I8" s="77">
        <v>88501</v>
      </c>
      <c r="K8" s="208" t="s">
        <v>170</v>
      </c>
      <c r="L8" s="209">
        <v>88501</v>
      </c>
      <c r="M8" s="209">
        <v>172160</v>
      </c>
      <c r="N8" s="209">
        <v>169266</v>
      </c>
      <c r="O8" s="209">
        <v>86320</v>
      </c>
    </row>
    <row r="9" spans="1:15" ht="15.75" thickBot="1">
      <c r="A9" s="78" t="s">
        <v>171</v>
      </c>
      <c r="B9" s="79">
        <v>0.51700000000000002</v>
      </c>
      <c r="C9" s="79">
        <v>0.64800000000000002</v>
      </c>
      <c r="D9" s="79">
        <v>0.46600000000000003</v>
      </c>
      <c r="E9" s="79">
        <v>0.48199999999999998</v>
      </c>
      <c r="F9" s="79">
        <v>0.55200000000000005</v>
      </c>
      <c r="G9" s="79">
        <v>0.72699999999999998</v>
      </c>
      <c r="H9" s="79">
        <v>0.45400000000000001</v>
      </c>
      <c r="I9" s="79">
        <v>0.47699999999999998</v>
      </c>
      <c r="K9" s="210" t="s">
        <v>171</v>
      </c>
      <c r="L9" s="211">
        <v>0.66600000000000004</v>
      </c>
      <c r="M9" s="211">
        <v>0.82199999999999995</v>
      </c>
      <c r="N9" s="211">
        <v>0.84899999999999998</v>
      </c>
      <c r="O9" s="211">
        <v>0.71799999999999997</v>
      </c>
    </row>
    <row r="10" spans="1:15">
      <c r="A10" s="81" t="s">
        <v>48</v>
      </c>
      <c r="B10" s="82">
        <v>0.85799999999999998</v>
      </c>
      <c r="C10" s="82">
        <v>9.0999999999999998E-2</v>
      </c>
      <c r="D10" s="82">
        <v>-0.69299999999999995</v>
      </c>
      <c r="E10" s="82">
        <v>0.16500000000000001</v>
      </c>
      <c r="F10" s="82">
        <v>8.4000000000000005E-2</v>
      </c>
      <c r="G10" s="83">
        <v>0.74</v>
      </c>
      <c r="H10" s="82">
        <v>-0.11899999999999999</v>
      </c>
      <c r="I10" s="82">
        <v>1.0999999999999999E-2</v>
      </c>
      <c r="K10" s="81" t="s">
        <v>48</v>
      </c>
      <c r="L10" s="82">
        <v>0.01</v>
      </c>
      <c r="M10" s="82">
        <v>9.5000000000000001E-2</v>
      </c>
      <c r="N10" s="82">
        <v>9.7000000000000003E-2</v>
      </c>
      <c r="O10" s="82">
        <v>-3.5999999999999997E-2</v>
      </c>
    </row>
    <row r="11" spans="1:15">
      <c r="A11" s="81" t="s">
        <v>51</v>
      </c>
      <c r="B11" s="82">
        <v>0.89700000000000002</v>
      </c>
      <c r="C11" s="82">
        <v>0.13300000000000001</v>
      </c>
      <c r="D11" s="82">
        <v>-0.77500000000000002</v>
      </c>
      <c r="E11" s="82">
        <v>8.5000000000000006E-2</v>
      </c>
      <c r="F11" s="82">
        <v>0.14299999999999999</v>
      </c>
      <c r="G11" s="83">
        <v>0.81</v>
      </c>
      <c r="H11" s="82">
        <v>-4.0000000000000001E-3</v>
      </c>
      <c r="I11" s="82">
        <v>1.7999999999999999E-2</v>
      </c>
      <c r="K11" s="81" t="s">
        <v>51</v>
      </c>
      <c r="L11" s="82">
        <v>-8.9999999999999993E-3</v>
      </c>
      <c r="M11" s="82">
        <v>0.13400000000000001</v>
      </c>
      <c r="N11" s="82">
        <v>0.114</v>
      </c>
      <c r="O11" s="82">
        <v>0.105</v>
      </c>
    </row>
    <row r="12" spans="1:15">
      <c r="A12" s="81" t="s">
        <v>172</v>
      </c>
      <c r="B12" s="82">
        <v>-9.8000000000000004E-2</v>
      </c>
      <c r="C12" s="82">
        <v>-7.0999999999999994E-2</v>
      </c>
      <c r="D12" s="82">
        <v>-3.6999999999999998E-2</v>
      </c>
      <c r="E12" s="82">
        <v>-0.108</v>
      </c>
      <c r="F12" s="82">
        <v>-0.109</v>
      </c>
      <c r="G12" s="82">
        <v>8.4000000000000005E-2</v>
      </c>
      <c r="H12" s="82">
        <v>-4.5999999999999999E-2</v>
      </c>
      <c r="I12" s="82">
        <v>-6.5000000000000002E-2</v>
      </c>
      <c r="K12" s="81" t="s">
        <v>172</v>
      </c>
      <c r="L12" s="82">
        <v>-3.3000000000000002E-2</v>
      </c>
      <c r="M12" s="82">
        <v>-0.123</v>
      </c>
      <c r="N12" s="82">
        <v>-0.13100000000000001</v>
      </c>
      <c r="O12" s="82">
        <v>-0.01</v>
      </c>
    </row>
    <row r="13" spans="1:15">
      <c r="A13" s="81" t="s">
        <v>173</v>
      </c>
      <c r="B13" s="82">
        <v>4.5999999999999999E-2</v>
      </c>
      <c r="C13" s="82">
        <v>4.1000000000000002E-2</v>
      </c>
      <c r="D13" s="82">
        <v>-4.9000000000000002E-2</v>
      </c>
      <c r="E13" s="82">
        <v>-7.9000000000000001E-2</v>
      </c>
      <c r="F13" s="82">
        <v>0.1</v>
      </c>
      <c r="G13" s="82">
        <v>1.7999999999999999E-2</v>
      </c>
      <c r="H13" s="82">
        <v>7.2999999999999995E-2</v>
      </c>
      <c r="I13" s="82">
        <v>6.0999999999999999E-2</v>
      </c>
      <c r="K13" s="81" t="s">
        <v>173</v>
      </c>
      <c r="L13" s="82">
        <v>0.16200000000000001</v>
      </c>
      <c r="M13" s="82">
        <v>8.5999999999999993E-2</v>
      </c>
      <c r="N13" s="82">
        <v>-4.7E-2</v>
      </c>
      <c r="O13" s="82">
        <v>0.10199999999999999</v>
      </c>
    </row>
    <row r="14" spans="1:15">
      <c r="A14" s="81" t="s">
        <v>174</v>
      </c>
      <c r="B14" s="82">
        <v>5.7000000000000002E-2</v>
      </c>
      <c r="C14" s="82">
        <v>0.20799999999999999</v>
      </c>
      <c r="D14" s="82">
        <v>0.123</v>
      </c>
      <c r="E14" s="82">
        <v>4.7E-2</v>
      </c>
      <c r="F14" s="82">
        <v>5.8000000000000003E-2</v>
      </c>
      <c r="G14" s="82">
        <v>8.5999999999999993E-2</v>
      </c>
      <c r="H14" s="82">
        <v>4.7E-2</v>
      </c>
      <c r="I14" s="82">
        <v>7.1999999999999995E-2</v>
      </c>
      <c r="K14" s="81" t="s">
        <v>331</v>
      </c>
      <c r="L14" s="82">
        <v>7.0000000000000007E-2</v>
      </c>
      <c r="M14" s="82">
        <v>5.6000000000000001E-2</v>
      </c>
      <c r="N14" s="82">
        <v>4.9000000000000002E-2</v>
      </c>
      <c r="O14" s="82">
        <v>4.7E-2</v>
      </c>
    </row>
    <row r="15" spans="1:15">
      <c r="A15" s="81" t="s">
        <v>175</v>
      </c>
      <c r="B15" s="82">
        <v>2.1999999999999999E-2</v>
      </c>
      <c r="C15" s="82">
        <v>4.7E-2</v>
      </c>
      <c r="D15" s="82">
        <v>4.5999999999999999E-2</v>
      </c>
      <c r="E15" s="82">
        <v>8.9999999999999993E-3</v>
      </c>
      <c r="F15" s="82">
        <v>3.0000000000000001E-3</v>
      </c>
      <c r="G15" s="82">
        <v>-2.5999999999999999E-2</v>
      </c>
      <c r="H15" s="82">
        <v>7.0000000000000001E-3</v>
      </c>
      <c r="I15" s="82">
        <v>8.0000000000000002E-3</v>
      </c>
      <c r="K15" s="81" t="s">
        <v>332</v>
      </c>
      <c r="L15" s="82">
        <v>8.0000000000000002E-3</v>
      </c>
      <c r="M15" s="82">
        <v>2E-3</v>
      </c>
      <c r="N15" s="82">
        <v>8.9999999999999993E-3</v>
      </c>
      <c r="O15" s="82">
        <v>5.0000000000000001E-3</v>
      </c>
    </row>
    <row r="16" spans="1:15">
      <c r="A16" s="81" t="s">
        <v>176</v>
      </c>
      <c r="B16" s="82">
        <v>1.3160000000000001</v>
      </c>
      <c r="C16" s="82">
        <v>0.73099999999999998</v>
      </c>
      <c r="D16" s="82">
        <v>0.56299999999999994</v>
      </c>
      <c r="E16" s="82">
        <v>2.2919999999999998</v>
      </c>
      <c r="F16" s="82">
        <v>1.4670000000000001</v>
      </c>
      <c r="G16" s="82">
        <v>0.97099999999999997</v>
      </c>
      <c r="H16" s="82">
        <v>1.105</v>
      </c>
      <c r="I16" s="82">
        <v>0.93899999999999995</v>
      </c>
      <c r="K16" s="81" t="s">
        <v>333</v>
      </c>
      <c r="L16" s="82">
        <v>0.97799999999999998</v>
      </c>
      <c r="M16" s="82">
        <v>1.5620000000000001</v>
      </c>
      <c r="N16" s="82">
        <v>4.9000000000000002E-2</v>
      </c>
      <c r="O16" s="82">
        <v>1.073</v>
      </c>
    </row>
    <row r="17" spans="1:15">
      <c r="A17" s="81" t="s">
        <v>177</v>
      </c>
      <c r="B17" s="82">
        <v>7.0000000000000007E-2</v>
      </c>
      <c r="C17" s="82">
        <v>6.8000000000000005E-2</v>
      </c>
      <c r="D17" s="82">
        <v>8.2000000000000003E-2</v>
      </c>
      <c r="E17" s="82">
        <v>5.3999999999999999E-2</v>
      </c>
      <c r="F17" s="82">
        <v>8.6999999999999994E-2</v>
      </c>
      <c r="G17" s="82">
        <v>8.2000000000000003E-2</v>
      </c>
      <c r="H17" s="82">
        <v>0.05</v>
      </c>
      <c r="I17" s="82">
        <v>6.9000000000000006E-2</v>
      </c>
      <c r="K17" s="81" t="s">
        <v>178</v>
      </c>
      <c r="L17" s="82">
        <v>6.7000000000000004E-2</v>
      </c>
      <c r="M17" s="82">
        <v>8.7999999999999995E-2</v>
      </c>
      <c r="N17" s="82">
        <v>7.1999999999999995E-2</v>
      </c>
      <c r="O17" s="82">
        <v>5.1999999999999998E-2</v>
      </c>
    </row>
    <row r="18" spans="1:15">
      <c r="A18" s="81" t="s">
        <v>178</v>
      </c>
      <c r="B18" s="82">
        <v>7.0000000000000007E-2</v>
      </c>
      <c r="C18" s="82">
        <v>6.9000000000000006E-2</v>
      </c>
      <c r="D18" s="82">
        <v>8.2000000000000003E-2</v>
      </c>
      <c r="E18" s="82">
        <v>7.1999999999999995E-2</v>
      </c>
      <c r="F18" s="82">
        <v>8.7999999999999995E-2</v>
      </c>
      <c r="G18" s="82">
        <v>7.6999999999999999E-2</v>
      </c>
      <c r="H18" s="82">
        <v>5.1999999999999998E-2</v>
      </c>
      <c r="I18" s="82">
        <v>6.7000000000000004E-2</v>
      </c>
      <c r="K18" s="81" t="s">
        <v>334</v>
      </c>
      <c r="L18" s="82">
        <v>4.5999999999999999E-2</v>
      </c>
      <c r="M18" s="82">
        <v>0.08</v>
      </c>
      <c r="N18" s="82">
        <v>6.8000000000000005E-2</v>
      </c>
      <c r="O18" s="82">
        <v>4.4999999999999998E-2</v>
      </c>
    </row>
    <row r="19" spans="1:15">
      <c r="A19" s="81" t="s">
        <v>179</v>
      </c>
      <c r="B19" s="82">
        <v>0.72099999999999997</v>
      </c>
      <c r="C19" s="82">
        <v>0.56200000000000006</v>
      </c>
      <c r="D19" s="82">
        <v>0.67500000000000004</v>
      </c>
      <c r="E19" s="82">
        <v>0.52700000000000002</v>
      </c>
      <c r="F19" s="82">
        <v>0.38400000000000001</v>
      </c>
      <c r="G19" s="82">
        <v>0.51900000000000002</v>
      </c>
      <c r="H19" s="82">
        <v>0.64900000000000002</v>
      </c>
      <c r="I19" s="82">
        <v>0.61599999999999999</v>
      </c>
      <c r="K19" s="81" t="s">
        <v>335</v>
      </c>
      <c r="L19" s="82">
        <v>5.8999999999999997E-2</v>
      </c>
      <c r="M19" s="82">
        <v>8.5999999999999993E-2</v>
      </c>
      <c r="N19" s="82">
        <v>6.9000000000000006E-2</v>
      </c>
      <c r="O19" s="82">
        <v>5.6000000000000001E-2</v>
      </c>
    </row>
    <row r="20" spans="1:15">
      <c r="A20" s="81" t="s">
        <v>180</v>
      </c>
      <c r="B20" s="82">
        <v>8.9999999999999993E-3</v>
      </c>
      <c r="C20" s="82">
        <v>1.2E-2</v>
      </c>
      <c r="D20" s="82">
        <v>3.0000000000000001E-3</v>
      </c>
      <c r="E20" s="82">
        <v>0.03</v>
      </c>
      <c r="F20" s="82">
        <v>5.5E-2</v>
      </c>
      <c r="G20" s="82">
        <v>6.0999999999999999E-2</v>
      </c>
      <c r="H20" s="82">
        <v>1.7999999999999999E-2</v>
      </c>
      <c r="I20" s="82">
        <v>0.02</v>
      </c>
      <c r="K20" s="81" t="s">
        <v>336</v>
      </c>
      <c r="L20" s="82">
        <v>0.625</v>
      </c>
      <c r="M20" s="82">
        <v>0.38</v>
      </c>
      <c r="N20" s="82">
        <v>0.501</v>
      </c>
      <c r="O20" s="82">
        <v>0.64800000000000002</v>
      </c>
    </row>
    <row r="21" spans="1:15">
      <c r="A21" s="81" t="s">
        <v>181</v>
      </c>
      <c r="B21" s="84" t="s">
        <v>129</v>
      </c>
      <c r="C21" s="84" t="s">
        <v>182</v>
      </c>
      <c r="D21" s="84" t="s">
        <v>28</v>
      </c>
      <c r="E21" s="84" t="s">
        <v>183</v>
      </c>
      <c r="F21" s="84" t="s">
        <v>184</v>
      </c>
      <c r="G21" s="84" t="s">
        <v>183</v>
      </c>
      <c r="H21" s="84" t="s">
        <v>126</v>
      </c>
      <c r="I21" s="84" t="s">
        <v>65</v>
      </c>
      <c r="K21" s="81" t="s">
        <v>337</v>
      </c>
      <c r="L21" s="82">
        <v>1.7999999999999999E-2</v>
      </c>
      <c r="M21" s="82">
        <v>5.6000000000000001E-2</v>
      </c>
      <c r="N21" s="82">
        <v>3.4000000000000002E-2</v>
      </c>
      <c r="O21" s="82">
        <v>1.9E-2</v>
      </c>
    </row>
    <row r="22" spans="1:15">
      <c r="A22" s="81" t="s">
        <v>185</v>
      </c>
      <c r="B22" s="82">
        <v>6.3E-2</v>
      </c>
      <c r="C22" s="82">
        <v>9.6000000000000002E-2</v>
      </c>
      <c r="D22" s="82">
        <v>2.1999999999999999E-2</v>
      </c>
      <c r="E22" s="82">
        <v>0.21199999999999999</v>
      </c>
      <c r="F22" s="82">
        <v>0.34599999999999997</v>
      </c>
      <c r="G22" s="82">
        <v>0.43</v>
      </c>
      <c r="H22" s="82">
        <v>0.16300000000000001</v>
      </c>
      <c r="I22" s="82">
        <v>0.17100000000000001</v>
      </c>
      <c r="K22" s="81" t="s">
        <v>338</v>
      </c>
      <c r="L22" s="84" t="s">
        <v>339</v>
      </c>
      <c r="M22" s="84" t="s">
        <v>340</v>
      </c>
      <c r="N22" s="84" t="s">
        <v>123</v>
      </c>
      <c r="O22" s="84" t="s">
        <v>341</v>
      </c>
    </row>
    <row r="23" spans="1:15">
      <c r="A23" s="81" t="s">
        <v>186</v>
      </c>
      <c r="B23" s="82">
        <v>0.18</v>
      </c>
      <c r="C23" s="82">
        <v>0.18099999999999999</v>
      </c>
      <c r="D23" s="82">
        <v>0.16600000000000001</v>
      </c>
      <c r="E23" s="82">
        <v>0.19</v>
      </c>
      <c r="F23" s="82">
        <v>0.219</v>
      </c>
      <c r="G23" s="82">
        <v>0.23</v>
      </c>
      <c r="H23" s="82">
        <v>0.20799999999999999</v>
      </c>
      <c r="I23" s="83">
        <v>0.2</v>
      </c>
      <c r="K23" s="81" t="s">
        <v>342</v>
      </c>
      <c r="L23" s="82">
        <v>0.157</v>
      </c>
      <c r="M23" s="82">
        <v>0.33200000000000002</v>
      </c>
      <c r="N23" s="82">
        <v>0.24</v>
      </c>
      <c r="O23" s="82">
        <v>0.17</v>
      </c>
    </row>
    <row r="24" spans="1:15">
      <c r="A24" s="81" t="s">
        <v>187</v>
      </c>
      <c r="B24" s="82">
        <v>0.40600000000000003</v>
      </c>
      <c r="C24" s="82">
        <v>0.55000000000000004</v>
      </c>
      <c r="D24" s="82">
        <v>0.40200000000000002</v>
      </c>
      <c r="E24" s="82">
        <v>0.77</v>
      </c>
      <c r="F24" s="82">
        <v>0.503</v>
      </c>
      <c r="G24" s="82">
        <v>1.0760000000000001</v>
      </c>
      <c r="H24" s="82">
        <v>0.432</v>
      </c>
      <c r="I24" s="83">
        <v>0.48</v>
      </c>
      <c r="K24" s="81" t="s">
        <v>343</v>
      </c>
      <c r="L24" s="82">
        <v>0.53</v>
      </c>
      <c r="M24" s="82">
        <v>0.439</v>
      </c>
      <c r="N24" s="82">
        <v>0.72</v>
      </c>
      <c r="O24" s="82">
        <v>0.442</v>
      </c>
    </row>
    <row r="25" spans="1:15" ht="16.5" thickBot="1">
      <c r="A25" s="73" t="s">
        <v>189</v>
      </c>
      <c r="K25" s="213" t="s">
        <v>344</v>
      </c>
      <c r="L25" s="212"/>
      <c r="M25" s="212"/>
      <c r="N25" s="212"/>
      <c r="O25" s="212"/>
    </row>
    <row r="26" spans="1:15" ht="15.75" customHeight="1" thickBot="1">
      <c r="A26" s="74" t="s">
        <v>0</v>
      </c>
      <c r="B26" s="75" t="s">
        <v>4</v>
      </c>
      <c r="C26" s="75" t="s">
        <v>139</v>
      </c>
      <c r="D26" s="75" t="s">
        <v>164</v>
      </c>
      <c r="E26" s="75" t="s">
        <v>154</v>
      </c>
      <c r="F26" s="75" t="s">
        <v>155</v>
      </c>
      <c r="G26" s="75" t="s">
        <v>165</v>
      </c>
      <c r="H26" s="75" t="s">
        <v>3</v>
      </c>
      <c r="I26" s="75" t="s">
        <v>5</v>
      </c>
      <c r="K26" s="206" t="s">
        <v>0</v>
      </c>
      <c r="L26" s="207" t="s">
        <v>5</v>
      </c>
      <c r="M26" s="207" t="s">
        <v>155</v>
      </c>
      <c r="N26" s="207" t="s">
        <v>154</v>
      </c>
      <c r="O26" s="207" t="s">
        <v>3</v>
      </c>
    </row>
    <row r="27" spans="1:15" ht="15" customHeight="1">
      <c r="A27" s="76" t="s">
        <v>190</v>
      </c>
      <c r="B27" s="77">
        <v>35269</v>
      </c>
      <c r="C27" s="77">
        <v>149640</v>
      </c>
      <c r="D27" s="77">
        <v>46482</v>
      </c>
      <c r="E27" s="77">
        <v>153961</v>
      </c>
      <c r="F27" s="77">
        <v>117930</v>
      </c>
      <c r="G27" s="77">
        <v>40169</v>
      </c>
      <c r="H27" s="77">
        <v>85296</v>
      </c>
      <c r="I27" s="77">
        <v>111076</v>
      </c>
      <c r="K27" s="208" t="s">
        <v>345</v>
      </c>
      <c r="L27" s="209">
        <v>150698</v>
      </c>
      <c r="M27" s="209">
        <v>170642</v>
      </c>
      <c r="N27" s="209">
        <v>228517</v>
      </c>
      <c r="O27" s="209">
        <v>122950</v>
      </c>
    </row>
    <row r="28" spans="1:15" ht="15" customHeight="1">
      <c r="A28" s="76" t="s">
        <v>191</v>
      </c>
      <c r="B28" s="77">
        <v>72503</v>
      </c>
      <c r="C28" s="77">
        <v>325564</v>
      </c>
      <c r="D28" s="77">
        <v>79074</v>
      </c>
      <c r="E28" s="77">
        <v>387871</v>
      </c>
      <c r="F28" s="77">
        <v>260965</v>
      </c>
      <c r="G28" s="77">
        <v>94074</v>
      </c>
      <c r="H28" s="77">
        <v>189592</v>
      </c>
      <c r="I28" s="77">
        <v>229850</v>
      </c>
      <c r="K28" s="208" t="s">
        <v>191</v>
      </c>
      <c r="L28" s="209">
        <v>229850</v>
      </c>
      <c r="M28" s="209">
        <v>260965</v>
      </c>
      <c r="N28" s="209">
        <v>387871</v>
      </c>
      <c r="O28" s="209">
        <v>189592</v>
      </c>
    </row>
    <row r="29" spans="1:15" ht="15" customHeight="1">
      <c r="A29" s="87" t="s">
        <v>168</v>
      </c>
      <c r="B29" s="88">
        <v>0.49</v>
      </c>
      <c r="C29" s="88">
        <v>0.46</v>
      </c>
      <c r="D29" s="88">
        <v>0.59</v>
      </c>
      <c r="E29" s="88">
        <v>0.4</v>
      </c>
      <c r="F29" s="88">
        <v>0.45</v>
      </c>
      <c r="G29" s="88">
        <v>0.43</v>
      </c>
      <c r="H29" s="88">
        <v>0.45</v>
      </c>
      <c r="I29" s="88">
        <v>0.48</v>
      </c>
      <c r="K29" s="87" t="s">
        <v>168</v>
      </c>
      <c r="L29" s="88">
        <v>0.66</v>
      </c>
      <c r="M29" s="88">
        <v>0.65</v>
      </c>
      <c r="N29" s="88">
        <v>0.59</v>
      </c>
      <c r="O29" s="88">
        <v>0.65</v>
      </c>
    </row>
    <row r="30" spans="1:15">
      <c r="A30" s="76" t="s">
        <v>192</v>
      </c>
      <c r="B30" s="77">
        <v>16537</v>
      </c>
      <c r="C30" s="77">
        <v>59521</v>
      </c>
      <c r="D30" s="77">
        <v>19082</v>
      </c>
      <c r="E30" s="77">
        <v>93531</v>
      </c>
      <c r="F30" s="77">
        <v>63305</v>
      </c>
      <c r="G30" s="77">
        <v>53828</v>
      </c>
      <c r="H30" s="77">
        <v>66120</v>
      </c>
      <c r="I30" s="77">
        <v>57376</v>
      </c>
      <c r="K30" s="208" t="s">
        <v>346</v>
      </c>
      <c r="L30" s="209">
        <v>87666</v>
      </c>
      <c r="M30" s="209">
        <v>97217</v>
      </c>
      <c r="N30" s="209">
        <v>135544</v>
      </c>
      <c r="O30" s="209">
        <v>100394</v>
      </c>
    </row>
    <row r="31" spans="1:15">
      <c r="A31" s="76" t="s">
        <v>193</v>
      </c>
      <c r="B31" s="77">
        <v>29576</v>
      </c>
      <c r="C31" s="77">
        <v>105062</v>
      </c>
      <c r="D31" s="77">
        <v>33024</v>
      </c>
      <c r="E31" s="77">
        <v>106874</v>
      </c>
      <c r="F31" s="77">
        <v>97574</v>
      </c>
      <c r="G31" s="77">
        <v>96064</v>
      </c>
      <c r="H31" s="77">
        <v>137162</v>
      </c>
      <c r="I31" s="77">
        <v>121101</v>
      </c>
      <c r="K31" s="208" t="s">
        <v>193</v>
      </c>
      <c r="L31" s="209">
        <v>121101</v>
      </c>
      <c r="M31" s="209">
        <v>97574</v>
      </c>
      <c r="N31" s="209">
        <v>106874</v>
      </c>
      <c r="O31" s="209">
        <v>137162</v>
      </c>
    </row>
    <row r="32" spans="1:15">
      <c r="A32" s="87" t="s">
        <v>168</v>
      </c>
      <c r="B32" s="88">
        <v>0.56000000000000005</v>
      </c>
      <c r="C32" s="88">
        <v>0.56999999999999995</v>
      </c>
      <c r="D32" s="88">
        <v>0.57999999999999996</v>
      </c>
      <c r="E32" s="88">
        <v>0.88</v>
      </c>
      <c r="F32" s="88">
        <v>0.65</v>
      </c>
      <c r="G32" s="88">
        <v>0.56000000000000005</v>
      </c>
      <c r="H32" s="88">
        <v>0.48</v>
      </c>
      <c r="I32" s="88">
        <v>0.47</v>
      </c>
      <c r="K32" s="87" t="s">
        <v>168</v>
      </c>
      <c r="L32" s="88">
        <v>0.72</v>
      </c>
      <c r="M32" s="88">
        <v>1</v>
      </c>
      <c r="N32" s="88">
        <v>1.27</v>
      </c>
      <c r="O32" s="88">
        <v>0.73</v>
      </c>
    </row>
    <row r="33" spans="1:15">
      <c r="A33" s="76" t="s">
        <v>194</v>
      </c>
      <c r="B33" s="77">
        <v>7333</v>
      </c>
      <c r="C33" s="77">
        <v>52810</v>
      </c>
      <c r="D33" s="77">
        <v>18392</v>
      </c>
      <c r="E33" s="77">
        <v>9720</v>
      </c>
      <c r="F33" s="77">
        <v>2032</v>
      </c>
      <c r="G33" s="77">
        <v>-5508</v>
      </c>
      <c r="H33" s="77">
        <v>7340</v>
      </c>
      <c r="I33" s="77">
        <v>6732</v>
      </c>
      <c r="K33" s="208" t="s">
        <v>347</v>
      </c>
      <c r="L33" s="209">
        <v>10674</v>
      </c>
      <c r="M33" s="209">
        <v>1787</v>
      </c>
      <c r="N33" s="209">
        <v>14338</v>
      </c>
      <c r="O33" s="209">
        <v>8353</v>
      </c>
    </row>
    <row r="34" spans="1:15">
      <c r="A34" s="76" t="s">
        <v>195</v>
      </c>
      <c r="B34" s="77">
        <v>17741</v>
      </c>
      <c r="C34" s="77">
        <v>143611</v>
      </c>
      <c r="D34" s="77">
        <v>38806</v>
      </c>
      <c r="E34" s="77">
        <v>34627</v>
      </c>
      <c r="F34" s="77">
        <v>16165</v>
      </c>
      <c r="G34" s="77">
        <v>19156</v>
      </c>
      <c r="H34" s="77">
        <v>26818</v>
      </c>
      <c r="I34" s="77">
        <v>27595</v>
      </c>
      <c r="K34" s="208" t="s">
        <v>195</v>
      </c>
      <c r="L34" s="209">
        <v>27595</v>
      </c>
      <c r="M34" s="209">
        <v>16165</v>
      </c>
      <c r="N34" s="209">
        <v>34627</v>
      </c>
      <c r="O34" s="209">
        <v>26818</v>
      </c>
    </row>
    <row r="35" spans="1:15">
      <c r="A35" s="87" t="s">
        <v>168</v>
      </c>
      <c r="B35" s="88">
        <v>0.41</v>
      </c>
      <c r="C35" s="88">
        <v>0.37</v>
      </c>
      <c r="D35" s="88">
        <v>0.47</v>
      </c>
      <c r="E35" s="88">
        <v>0.28000000000000003</v>
      </c>
      <c r="F35" s="88">
        <v>0.13</v>
      </c>
      <c r="G35" s="88">
        <v>-0.28999999999999998</v>
      </c>
      <c r="H35" s="88">
        <v>0.27</v>
      </c>
      <c r="I35" s="88">
        <v>0.24</v>
      </c>
      <c r="K35" s="87" t="s">
        <v>168</v>
      </c>
      <c r="L35" s="88">
        <v>0.39</v>
      </c>
      <c r="M35" s="88">
        <v>0.11</v>
      </c>
      <c r="N35" s="88">
        <v>0.41</v>
      </c>
      <c r="O35" s="88">
        <v>0.31</v>
      </c>
    </row>
    <row r="36" spans="1:15">
      <c r="A36" s="76" t="s">
        <v>196</v>
      </c>
      <c r="B36" s="77">
        <v>37369</v>
      </c>
      <c r="C36" s="77">
        <v>117497</v>
      </c>
      <c r="D36" s="77">
        <v>44252</v>
      </c>
      <c r="E36" s="77">
        <v>130414</v>
      </c>
      <c r="F36" s="77">
        <v>69570</v>
      </c>
      <c r="G36" s="77">
        <v>48775</v>
      </c>
      <c r="H36" s="77">
        <v>98233</v>
      </c>
      <c r="I36" s="77">
        <v>103704</v>
      </c>
      <c r="K36" s="208" t="s">
        <v>348</v>
      </c>
      <c r="L36" s="209">
        <v>149085</v>
      </c>
      <c r="M36" s="209">
        <v>101826</v>
      </c>
      <c r="N36" s="209">
        <v>182416</v>
      </c>
      <c r="O36" s="209">
        <v>144723</v>
      </c>
    </row>
    <row r="37" spans="1:15">
      <c r="A37" s="76" t="s">
        <v>197</v>
      </c>
      <c r="B37" s="77">
        <v>71589</v>
      </c>
      <c r="C37" s="77">
        <v>225898</v>
      </c>
      <c r="D37" s="77">
        <v>68675</v>
      </c>
      <c r="E37" s="77">
        <v>255838</v>
      </c>
      <c r="F37" s="77">
        <v>133893</v>
      </c>
      <c r="G37" s="77">
        <v>87463</v>
      </c>
      <c r="H37" s="77">
        <v>194380</v>
      </c>
      <c r="I37" s="77">
        <v>209517</v>
      </c>
      <c r="K37" s="208" t="s">
        <v>197</v>
      </c>
      <c r="L37" s="209">
        <v>209517</v>
      </c>
      <c r="M37" s="209">
        <v>133893</v>
      </c>
      <c r="N37" s="209">
        <v>255838</v>
      </c>
      <c r="O37" s="209">
        <v>194380</v>
      </c>
    </row>
    <row r="38" spans="1:15">
      <c r="A38" s="87" t="s">
        <v>168</v>
      </c>
      <c r="B38" s="88">
        <v>0.52</v>
      </c>
      <c r="C38" s="88">
        <v>0.52</v>
      </c>
      <c r="D38" s="88">
        <v>0.64</v>
      </c>
      <c r="E38" s="88">
        <v>0.51</v>
      </c>
      <c r="F38" s="88">
        <v>0.52</v>
      </c>
      <c r="G38" s="88">
        <v>0.56000000000000005</v>
      </c>
      <c r="H38" s="88">
        <v>0.51</v>
      </c>
      <c r="I38" s="88">
        <v>0.49</v>
      </c>
      <c r="K38" s="87" t="s">
        <v>168</v>
      </c>
      <c r="L38" s="88">
        <v>0.71</v>
      </c>
      <c r="M38" s="88">
        <v>0.76</v>
      </c>
      <c r="N38" s="88">
        <v>0.71</v>
      </c>
      <c r="O38" s="88">
        <v>0.74</v>
      </c>
    </row>
    <row r="39" spans="1:15">
      <c r="A39" s="85" t="s">
        <v>188</v>
      </c>
      <c r="B39" s="80"/>
      <c r="C39" s="80"/>
      <c r="D39" s="80"/>
      <c r="E39" s="80"/>
      <c r="F39" s="80"/>
      <c r="G39" s="80"/>
      <c r="H39" s="80"/>
      <c r="I39" s="80"/>
    </row>
    <row r="40" spans="1:15">
      <c r="A40" s="86"/>
    </row>
    <row r="41" spans="1:15">
      <c r="A41" s="7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G16" sqref="G16"/>
    </sheetView>
  </sheetViews>
  <sheetFormatPr defaultRowHeight="15"/>
  <cols>
    <col min="1" max="1" width="14.140625" bestFit="1" customWidth="1"/>
  </cols>
  <sheetData>
    <row r="1" spans="1:6">
      <c r="A1" s="60" t="s">
        <v>0</v>
      </c>
      <c r="B1" s="61" t="s">
        <v>1</v>
      </c>
      <c r="C1" s="61" t="s">
        <v>5</v>
      </c>
      <c r="D1" s="61" t="s">
        <v>2</v>
      </c>
      <c r="E1" s="61" t="s">
        <v>3</v>
      </c>
      <c r="F1" s="61" t="s">
        <v>139</v>
      </c>
    </row>
    <row r="2" spans="1:6">
      <c r="A2" s="62" t="s">
        <v>156</v>
      </c>
      <c r="B2" s="63">
        <v>32121</v>
      </c>
      <c r="C2" s="63">
        <v>18083</v>
      </c>
      <c r="D2" s="63">
        <v>30676</v>
      </c>
      <c r="E2" s="63">
        <v>22583</v>
      </c>
      <c r="F2" s="63">
        <v>22051</v>
      </c>
    </row>
    <row r="3" spans="1:6" ht="15.75" thickBot="1">
      <c r="A3" s="62" t="s">
        <v>157</v>
      </c>
      <c r="B3" s="63">
        <v>118614</v>
      </c>
      <c r="C3" s="63">
        <v>53276</v>
      </c>
      <c r="D3" s="63">
        <v>125157</v>
      </c>
      <c r="E3" s="63">
        <v>90611</v>
      </c>
      <c r="F3" s="63">
        <v>68170</v>
      </c>
    </row>
    <row r="4" spans="1:6" ht="15.75" thickBot="1">
      <c r="A4" s="64" t="s">
        <v>158</v>
      </c>
      <c r="B4" s="65">
        <v>0.27100000000000002</v>
      </c>
      <c r="C4" s="65">
        <v>0.33900000000000002</v>
      </c>
      <c r="D4" s="65">
        <v>0.245</v>
      </c>
      <c r="E4" s="65">
        <v>0.249</v>
      </c>
      <c r="F4" s="65">
        <v>0.32300000000000001</v>
      </c>
    </row>
    <row r="5" spans="1:6">
      <c r="A5" s="62" t="s">
        <v>159</v>
      </c>
      <c r="B5" s="63">
        <v>26525</v>
      </c>
      <c r="C5" s="63">
        <v>16683</v>
      </c>
      <c r="D5" s="63">
        <v>25397</v>
      </c>
      <c r="E5" s="63">
        <v>19282</v>
      </c>
      <c r="F5" s="63">
        <v>20467</v>
      </c>
    </row>
    <row r="6" spans="1:6" ht="15.75" thickBot="1">
      <c r="A6" s="62" t="s">
        <v>160</v>
      </c>
      <c r="B6" s="63">
        <v>94719</v>
      </c>
      <c r="C6" s="63">
        <v>43401</v>
      </c>
      <c r="D6" s="63">
        <v>101846</v>
      </c>
      <c r="E6" s="63">
        <v>73696</v>
      </c>
      <c r="F6" s="63">
        <v>54604</v>
      </c>
    </row>
    <row r="7" spans="1:6" ht="15.75" thickBot="1">
      <c r="A7" s="64" t="s">
        <v>158</v>
      </c>
      <c r="B7" s="65">
        <v>0.28000000000000003</v>
      </c>
      <c r="C7" s="65">
        <v>0.38400000000000001</v>
      </c>
      <c r="D7" s="65">
        <v>0.249</v>
      </c>
      <c r="E7" s="65">
        <v>0.26200000000000001</v>
      </c>
      <c r="F7" s="65">
        <v>0.375</v>
      </c>
    </row>
    <row r="8" spans="1:6">
      <c r="A8" s="66"/>
      <c r="B8" s="42"/>
      <c r="C8" s="42"/>
      <c r="D8" s="42"/>
      <c r="E8" s="42"/>
      <c r="F8" s="42"/>
    </row>
    <row r="9" spans="1:6">
      <c r="A9" s="67" t="s">
        <v>48</v>
      </c>
      <c r="B9" s="68">
        <v>-0.03</v>
      </c>
      <c r="C9" s="68">
        <v>-0.02</v>
      </c>
      <c r="D9" s="68">
        <v>-0.06</v>
      </c>
      <c r="E9" s="68">
        <v>0.37</v>
      </c>
      <c r="F9" s="68">
        <v>-0.18</v>
      </c>
    </row>
    <row r="10" spans="1:6">
      <c r="A10" s="67" t="s">
        <v>51</v>
      </c>
      <c r="B10" s="68">
        <v>-0.04</v>
      </c>
      <c r="C10" s="68">
        <v>0</v>
      </c>
      <c r="D10" s="68">
        <v>-0.04</v>
      </c>
      <c r="E10" s="68">
        <v>0.43</v>
      </c>
      <c r="F10" s="68">
        <v>-0.08</v>
      </c>
    </row>
    <row r="11" spans="1:6">
      <c r="A11" s="67" t="s">
        <v>161</v>
      </c>
      <c r="B11" s="69">
        <v>2.1999999999999999E-2</v>
      </c>
      <c r="C11" s="69">
        <v>1.7000000000000001E-2</v>
      </c>
      <c r="D11" s="69">
        <v>3.5000000000000003E-2</v>
      </c>
      <c r="E11" s="69">
        <v>2.1000000000000001E-2</v>
      </c>
      <c r="F11" s="69">
        <v>0.215</v>
      </c>
    </row>
    <row r="12" spans="1:6">
      <c r="A12" s="67" t="s">
        <v>162</v>
      </c>
      <c r="B12" s="69">
        <v>5.0000000000000001E-3</v>
      </c>
      <c r="C12" s="69">
        <v>4.0000000000000001E-3</v>
      </c>
      <c r="D12" s="69">
        <v>0.01</v>
      </c>
      <c r="E12" s="69">
        <v>7.0000000000000001E-3</v>
      </c>
      <c r="F12" s="70">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xSplit="1" ySplit="1" topLeftCell="B2" activePane="bottomRight" state="frozen"/>
      <selection pane="topRight" activeCell="B1" sqref="B1"/>
      <selection pane="bottomLeft" activeCell="A2" sqref="A2"/>
      <selection pane="bottomRight" activeCell="D8" sqref="D8"/>
    </sheetView>
  </sheetViews>
  <sheetFormatPr defaultRowHeight="15"/>
  <cols>
    <col min="1" max="1" width="23.85546875" bestFit="1" customWidth="1"/>
    <col min="2" max="5" width="10.5703125" bestFit="1" customWidth="1"/>
    <col min="9" max="9" width="12.42578125" bestFit="1" customWidth="1"/>
  </cols>
  <sheetData>
    <row r="1" spans="1:9">
      <c r="A1" s="40" t="s">
        <v>0</v>
      </c>
      <c r="B1" s="41" t="s">
        <v>2</v>
      </c>
      <c r="C1" s="41" t="s">
        <v>5</v>
      </c>
      <c r="D1" s="41" t="s">
        <v>138</v>
      </c>
      <c r="E1" s="41" t="s">
        <v>3</v>
      </c>
      <c r="F1" s="41" t="s">
        <v>4</v>
      </c>
      <c r="G1" s="41" t="s">
        <v>7</v>
      </c>
      <c r="H1" s="41" t="s">
        <v>139</v>
      </c>
      <c r="I1" s="41" t="s">
        <v>6</v>
      </c>
    </row>
    <row r="2" spans="1:9">
      <c r="A2" s="42" t="s">
        <v>140</v>
      </c>
      <c r="B2" s="43">
        <v>120695</v>
      </c>
      <c r="C2" s="43">
        <v>68454</v>
      </c>
      <c r="D2" s="43">
        <v>125616</v>
      </c>
      <c r="E2" s="43">
        <v>75038</v>
      </c>
      <c r="F2" s="43">
        <v>7769</v>
      </c>
      <c r="G2" s="43">
        <v>14024</v>
      </c>
      <c r="H2" s="43">
        <v>21512</v>
      </c>
      <c r="I2" s="43">
        <v>7093</v>
      </c>
    </row>
    <row r="3" spans="1:9" ht="15.75" thickBot="1">
      <c r="A3" s="42" t="s">
        <v>141</v>
      </c>
      <c r="B3" s="43">
        <v>119098</v>
      </c>
      <c r="C3" s="43">
        <v>66476</v>
      </c>
      <c r="D3" s="43">
        <v>131614</v>
      </c>
      <c r="E3" s="43">
        <v>80046</v>
      </c>
      <c r="F3" s="43">
        <v>6376</v>
      </c>
      <c r="G3" s="43">
        <v>13232</v>
      </c>
      <c r="H3" s="43">
        <v>37675</v>
      </c>
      <c r="I3" s="43">
        <v>21678</v>
      </c>
    </row>
    <row r="4" spans="1:9" ht="15.75" thickBot="1">
      <c r="A4" s="44" t="s">
        <v>142</v>
      </c>
      <c r="B4" s="45">
        <v>1.0129999999999999</v>
      </c>
      <c r="C4" s="45">
        <v>1.03</v>
      </c>
      <c r="D4" s="45">
        <v>0.95399999999999996</v>
      </c>
      <c r="E4" s="45">
        <v>0.93700000000000006</v>
      </c>
      <c r="F4" s="45">
        <v>1.218</v>
      </c>
      <c r="G4" s="45">
        <v>1.06</v>
      </c>
      <c r="H4" s="45">
        <v>0.57099999999999995</v>
      </c>
      <c r="I4" s="45">
        <v>0.32700000000000001</v>
      </c>
    </row>
    <row r="5" spans="1:9">
      <c r="A5" s="42" t="s">
        <v>143</v>
      </c>
      <c r="B5" s="43">
        <v>98678</v>
      </c>
      <c r="C5" s="43">
        <v>58604</v>
      </c>
      <c r="D5" s="43">
        <v>105531</v>
      </c>
      <c r="E5" s="43">
        <v>65333</v>
      </c>
      <c r="F5" s="43">
        <v>4761</v>
      </c>
      <c r="G5" s="43">
        <v>13904</v>
      </c>
      <c r="H5" s="43">
        <v>15406</v>
      </c>
      <c r="I5" s="43">
        <v>5616</v>
      </c>
    </row>
    <row r="6" spans="1:9" ht="15.75" thickBot="1">
      <c r="A6" s="42" t="s">
        <v>144</v>
      </c>
      <c r="B6" s="43">
        <v>96970</v>
      </c>
      <c r="C6" s="43">
        <v>55460</v>
      </c>
      <c r="D6" s="43">
        <v>105101</v>
      </c>
      <c r="E6" s="43">
        <v>63201</v>
      </c>
      <c r="F6" s="43">
        <v>5611</v>
      </c>
      <c r="G6" s="43">
        <v>11248</v>
      </c>
      <c r="H6" s="43">
        <v>30178</v>
      </c>
      <c r="I6" s="43">
        <v>18587</v>
      </c>
    </row>
    <row r="7" spans="1:9" ht="15.75" thickBot="1">
      <c r="A7" s="44" t="s">
        <v>142</v>
      </c>
      <c r="B7" s="45">
        <v>1.018</v>
      </c>
      <c r="C7" s="45">
        <v>1.0569999999999999</v>
      </c>
      <c r="D7" s="45">
        <v>1.004</v>
      </c>
      <c r="E7" s="45">
        <v>1.034</v>
      </c>
      <c r="F7" s="45">
        <v>0.84799999999999998</v>
      </c>
      <c r="G7" s="45">
        <v>1.236</v>
      </c>
      <c r="H7" s="45">
        <v>0.51100000000000001</v>
      </c>
      <c r="I7" s="45">
        <v>0.30199999999999999</v>
      </c>
    </row>
    <row r="8" spans="1:9">
      <c r="A8" s="42" t="s">
        <v>145</v>
      </c>
      <c r="B8" s="46">
        <v>1.77</v>
      </c>
      <c r="C8" s="46">
        <v>0.6</v>
      </c>
      <c r="D8" s="46">
        <v>1.8</v>
      </c>
      <c r="E8" s="46">
        <v>0.55000000000000004</v>
      </c>
      <c r="F8" s="46">
        <v>0.1</v>
      </c>
      <c r="G8" s="46">
        <v>0.16</v>
      </c>
      <c r="H8" s="46">
        <v>0.15</v>
      </c>
      <c r="I8" s="46">
        <v>0</v>
      </c>
    </row>
    <row r="9" spans="1:9">
      <c r="A9" s="42" t="s">
        <v>146</v>
      </c>
      <c r="B9" s="46">
        <v>1.82</v>
      </c>
      <c r="C9" s="46">
        <v>0.56000000000000005</v>
      </c>
      <c r="D9" s="46">
        <v>1.85</v>
      </c>
      <c r="E9" s="46">
        <v>0.73</v>
      </c>
      <c r="F9" s="46">
        <v>0.01</v>
      </c>
      <c r="G9" s="46">
        <v>0.16</v>
      </c>
      <c r="H9" s="46">
        <v>0.04</v>
      </c>
      <c r="I9" s="46">
        <v>0.27</v>
      </c>
    </row>
    <row r="10" spans="1:9">
      <c r="A10" s="42" t="s">
        <v>147</v>
      </c>
      <c r="B10" s="47">
        <v>0.53</v>
      </c>
      <c r="C10" s="47">
        <v>0.34</v>
      </c>
      <c r="D10" s="47">
        <v>0.54</v>
      </c>
      <c r="E10" s="47">
        <v>0.24</v>
      </c>
      <c r="F10" s="47">
        <v>0.42</v>
      </c>
      <c r="G10" s="47">
        <v>0.33</v>
      </c>
      <c r="H10" s="47">
        <v>0.32</v>
      </c>
      <c r="I10" s="47">
        <v>1E-3</v>
      </c>
    </row>
    <row r="11" spans="1:9">
      <c r="A11" s="42" t="s">
        <v>148</v>
      </c>
      <c r="B11" s="47">
        <v>0.55000000000000004</v>
      </c>
      <c r="C11" s="47">
        <v>0.35</v>
      </c>
      <c r="D11" s="47">
        <v>0.55000000000000004</v>
      </c>
      <c r="E11" s="47">
        <v>0.33</v>
      </c>
      <c r="F11" s="47">
        <v>0.05</v>
      </c>
      <c r="G11" s="47">
        <v>0.4</v>
      </c>
      <c r="H11" s="47">
        <v>0.05</v>
      </c>
      <c r="I11" s="47">
        <v>0.33</v>
      </c>
    </row>
    <row r="12" spans="1:9">
      <c r="A12" s="48" t="s">
        <v>48</v>
      </c>
      <c r="B12" s="49">
        <v>0.04</v>
      </c>
      <c r="C12" s="49">
        <v>0.22</v>
      </c>
      <c r="D12" s="49">
        <v>0.05</v>
      </c>
      <c r="E12" s="49">
        <v>0.44</v>
      </c>
      <c r="F12" s="49">
        <v>-0.68</v>
      </c>
      <c r="G12" s="49">
        <v>-0.1</v>
      </c>
      <c r="H12" s="49">
        <v>-0.77</v>
      </c>
      <c r="I12" s="49">
        <v>-0.75</v>
      </c>
    </row>
    <row r="13" spans="1:9">
      <c r="A13" s="48" t="s">
        <v>51</v>
      </c>
      <c r="B13" s="49">
        <v>0.05</v>
      </c>
      <c r="C13" s="49">
        <v>0.25</v>
      </c>
      <c r="D13" s="49">
        <v>0.06</v>
      </c>
      <c r="E13" s="49">
        <v>0.54</v>
      </c>
      <c r="F13" s="49">
        <v>-0.78</v>
      </c>
      <c r="G13" s="49">
        <v>-0.24</v>
      </c>
      <c r="H13" s="49">
        <v>-0.81</v>
      </c>
      <c r="I13" s="49">
        <v>-0.78</v>
      </c>
    </row>
    <row r="14" spans="1:9">
      <c r="A14" s="50" t="s">
        <v>149</v>
      </c>
      <c r="B14" s="51">
        <f t="shared" ref="B14:H14" si="0">B8/B10</f>
        <v>3.3396226415094339</v>
      </c>
      <c r="C14" s="51">
        <f t="shared" si="0"/>
        <v>1.7647058823529409</v>
      </c>
      <c r="D14" s="51">
        <f t="shared" si="0"/>
        <v>3.333333333333333</v>
      </c>
      <c r="E14" s="51">
        <f t="shared" si="0"/>
        <v>2.291666666666667</v>
      </c>
      <c r="F14" s="51">
        <f t="shared" si="0"/>
        <v>0.23809523809523811</v>
      </c>
      <c r="G14" s="51">
        <f t="shared" si="0"/>
        <v>0.48484848484848486</v>
      </c>
      <c r="H14" s="51">
        <f t="shared" si="0"/>
        <v>0.46875</v>
      </c>
      <c r="I14" s="51">
        <v>0.1</v>
      </c>
    </row>
    <row r="15" spans="1:9">
      <c r="A15" t="s">
        <v>150</v>
      </c>
      <c r="B15" s="51">
        <f>+VLOOKUP(B1,[2]PriceList!$B$6:$L$200,6,0)</f>
        <v>22.36</v>
      </c>
      <c r="C15" s="51">
        <f>+VLOOKUP(C1,[2]PriceList!$B$6:$L$200,6,0)</f>
        <v>4.5999999999999996</v>
      </c>
      <c r="D15" s="51">
        <f>+VLOOKUP(D1,[2]PriceList!$B$6:$L$200,6,0)</f>
        <v>16.39</v>
      </c>
      <c r="E15" s="51">
        <f>+VLOOKUP(E1,[2]PriceList!$B$6:$L$200,6,0)</f>
        <v>5.7</v>
      </c>
      <c r="F15" s="51">
        <f>+VLOOKUP(F1,[2]PriceList!$B$6:$L$200,6,0)</f>
        <v>1.39</v>
      </c>
      <c r="G15" s="51">
        <f>+VLOOKUP(G1,[2]PriceList!$B$6:$L$200,6,0)</f>
        <v>1.18</v>
      </c>
      <c r="H15" s="51">
        <f>+VLOOKUP(H1,[2]PriceList!$B$6:$L$200,6,0)</f>
        <v>3.57</v>
      </c>
      <c r="I15" s="51">
        <f>+VLOOKUP(I1,[2]PriceList!$B$6:$L$200,6,0)</f>
        <v>1.61</v>
      </c>
    </row>
    <row r="16" spans="1:9">
      <c r="A16" t="s">
        <v>151</v>
      </c>
      <c r="B16" s="51">
        <f t="shared" ref="B16:I16" si="1">B15/B14</f>
        <v>6.6953672316384178</v>
      </c>
      <c r="C16" s="52">
        <f t="shared" si="1"/>
        <v>2.6066666666666669</v>
      </c>
      <c r="D16" s="51">
        <f t="shared" si="1"/>
        <v>4.9170000000000007</v>
      </c>
      <c r="E16" s="53">
        <f t="shared" si="1"/>
        <v>2.4872727272727269</v>
      </c>
      <c r="F16" s="53">
        <f t="shared" si="1"/>
        <v>5.8379999999999992</v>
      </c>
      <c r="G16" s="53">
        <f t="shared" si="1"/>
        <v>2.4337499999999999</v>
      </c>
      <c r="H16" s="53">
        <f t="shared" si="1"/>
        <v>7.6159999999999997</v>
      </c>
      <c r="I16" s="53">
        <f t="shared" si="1"/>
        <v>16.100000000000001</v>
      </c>
    </row>
    <row r="17" spans="1:9">
      <c r="A17" s="54" t="s">
        <v>152</v>
      </c>
      <c r="B17" s="55">
        <f t="shared" ref="B17:I17" si="2">B8/B15</f>
        <v>7.9159212880143118E-2</v>
      </c>
      <c r="C17" s="56">
        <f t="shared" si="2"/>
        <v>0.13043478260869565</v>
      </c>
      <c r="D17" s="55">
        <f t="shared" si="2"/>
        <v>0.10982306284319707</v>
      </c>
      <c r="E17" s="55">
        <f t="shared" si="2"/>
        <v>9.6491228070175447E-2</v>
      </c>
      <c r="F17" s="55">
        <f t="shared" si="2"/>
        <v>7.1942446043165478E-2</v>
      </c>
      <c r="G17" s="55">
        <f t="shared" si="2"/>
        <v>0.13559322033898305</v>
      </c>
      <c r="H17" s="55">
        <f t="shared" si="2"/>
        <v>4.2016806722689079E-2</v>
      </c>
      <c r="I17" s="55">
        <f t="shared" si="2"/>
        <v>0</v>
      </c>
    </row>
    <row r="18" spans="1:9">
      <c r="A18" s="57" t="s">
        <v>153</v>
      </c>
      <c r="B18" s="58">
        <f t="shared" ref="B18:I18" si="3">B5/B14</f>
        <v>29547.649717514127</v>
      </c>
      <c r="C18" s="58">
        <f t="shared" si="3"/>
        <v>33208.933333333342</v>
      </c>
      <c r="D18" s="58">
        <f t="shared" si="3"/>
        <v>31659.300000000003</v>
      </c>
      <c r="E18" s="59">
        <f t="shared" si="3"/>
        <v>28508.94545454545</v>
      </c>
      <c r="F18" s="58">
        <f t="shared" si="3"/>
        <v>19996.199999999997</v>
      </c>
      <c r="G18" s="58">
        <f t="shared" si="3"/>
        <v>28677</v>
      </c>
      <c r="H18" s="58">
        <f t="shared" si="3"/>
        <v>32866.133333333331</v>
      </c>
      <c r="I18" s="58">
        <f t="shared" si="3"/>
        <v>56160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48"/>
  <sheetViews>
    <sheetView zoomScale="115" zoomScaleNormal="115" workbookViewId="0">
      <pane xSplit="1" ySplit="2" topLeftCell="B3" activePane="bottomRight" state="frozen"/>
      <selection pane="topRight" activeCell="B1" sqref="B1"/>
      <selection pane="bottomLeft" activeCell="A2" sqref="A2"/>
      <selection pane="bottomRight" activeCell="C23" sqref="C23"/>
    </sheetView>
  </sheetViews>
  <sheetFormatPr defaultRowHeight="15"/>
  <cols>
    <col min="1" max="1" width="18.85546875" customWidth="1"/>
    <col min="2" max="8" width="10.5703125" style="5" bestFit="1" customWidth="1"/>
    <col min="9" max="9" width="9.140625" style="5"/>
    <col min="11" max="11" width="8" customWidth="1"/>
    <col min="12" max="14" width="9.140625" hidden="1" customWidth="1"/>
    <col min="17" max="17" width="6.42578125" customWidth="1"/>
    <col min="18" max="18" width="9.140625" customWidth="1"/>
    <col min="19" max="19" width="6" customWidth="1"/>
  </cols>
  <sheetData>
    <row r="2" spans="1:24">
      <c r="A2" s="1" t="s">
        <v>0</v>
      </c>
      <c r="B2" s="2" t="s">
        <v>1</v>
      </c>
      <c r="C2" s="2" t="s">
        <v>2</v>
      </c>
      <c r="D2" s="2" t="s">
        <v>3</v>
      </c>
      <c r="E2" s="2" t="s">
        <v>4</v>
      </c>
      <c r="F2" s="2" t="s">
        <v>5</v>
      </c>
      <c r="G2" s="2" t="s">
        <v>6</v>
      </c>
      <c r="H2" s="2" t="s">
        <v>7</v>
      </c>
      <c r="I2" s="2" t="s">
        <v>8</v>
      </c>
      <c r="O2" s="176" t="s">
        <v>9</v>
      </c>
      <c r="P2" s="176"/>
      <c r="Q2" s="178"/>
      <c r="R2" s="178"/>
      <c r="S2" s="180"/>
      <c r="T2" s="180"/>
      <c r="U2" s="180"/>
      <c r="V2" s="182"/>
      <c r="W2" s="182"/>
      <c r="X2" s="182"/>
    </row>
    <row r="3" spans="1:24" ht="15.75" thickBot="1">
      <c r="A3" s="3" t="s">
        <v>10</v>
      </c>
      <c r="B3" s="4">
        <v>119796</v>
      </c>
      <c r="C3" s="4">
        <v>116386</v>
      </c>
      <c r="D3" s="4">
        <v>51935</v>
      </c>
      <c r="E3" s="4">
        <v>23943</v>
      </c>
      <c r="F3" s="4">
        <v>56200</v>
      </c>
      <c r="G3" s="4">
        <v>28101</v>
      </c>
      <c r="H3" s="4">
        <v>15515</v>
      </c>
      <c r="I3" s="4">
        <v>40070</v>
      </c>
      <c r="O3" s="176"/>
      <c r="P3" s="176"/>
      <c r="Q3" s="178"/>
      <c r="R3" s="178"/>
      <c r="S3" s="180"/>
      <c r="T3" s="180"/>
      <c r="U3" s="180"/>
      <c r="V3" s="182"/>
      <c r="W3" s="182"/>
      <c r="X3" s="182"/>
    </row>
    <row r="4" spans="1:24" ht="15.75" hidden="1" thickBot="1">
      <c r="A4" s="3" t="s">
        <v>11</v>
      </c>
      <c r="B4" s="4">
        <v>114784</v>
      </c>
      <c r="C4" s="4">
        <v>107565</v>
      </c>
      <c r="D4" s="4">
        <v>54238</v>
      </c>
      <c r="E4" s="4">
        <v>21455</v>
      </c>
      <c r="F4" s="4">
        <v>52811</v>
      </c>
      <c r="G4" s="4">
        <v>30609</v>
      </c>
      <c r="H4" s="4">
        <v>16338</v>
      </c>
      <c r="O4" s="177"/>
      <c r="P4" s="177"/>
      <c r="Q4" s="179"/>
      <c r="R4" s="179"/>
      <c r="S4" s="181"/>
      <c r="T4" s="181"/>
      <c r="U4" s="181"/>
      <c r="V4" s="182"/>
      <c r="W4" s="182"/>
      <c r="X4" s="182"/>
    </row>
    <row r="5" spans="1:24" ht="15.75" thickBot="1">
      <c r="A5" s="6" t="s">
        <v>12</v>
      </c>
      <c r="B5" s="7">
        <v>1.044</v>
      </c>
      <c r="C5" s="7">
        <v>1.0820000000000001</v>
      </c>
      <c r="D5" s="7">
        <v>0.95799999999999996</v>
      </c>
      <c r="E5" s="7">
        <v>1.1160000000000001</v>
      </c>
      <c r="F5" s="7">
        <v>1.0640000000000001</v>
      </c>
      <c r="G5" s="7">
        <v>0.91800000000000004</v>
      </c>
      <c r="H5" s="7">
        <v>0.95</v>
      </c>
      <c r="O5" s="8" t="s">
        <v>13</v>
      </c>
      <c r="P5" s="183" t="s">
        <v>14</v>
      </c>
      <c r="Q5" s="183"/>
      <c r="R5" s="184" t="s">
        <v>15</v>
      </c>
      <c r="S5" s="184"/>
      <c r="T5" s="9" t="s">
        <v>16</v>
      </c>
      <c r="U5" s="185" t="s">
        <v>17</v>
      </c>
      <c r="V5" s="185"/>
      <c r="W5" s="186"/>
      <c r="X5" s="186"/>
    </row>
    <row r="6" spans="1:24" ht="15.75" thickBot="1">
      <c r="A6" s="3" t="s">
        <v>18</v>
      </c>
      <c r="B6" s="4">
        <v>99275</v>
      </c>
      <c r="C6" s="4">
        <v>97997</v>
      </c>
      <c r="D6" s="4">
        <v>42415</v>
      </c>
      <c r="E6" s="4">
        <v>22133</v>
      </c>
      <c r="F6" s="4">
        <v>47907</v>
      </c>
      <c r="G6" s="4">
        <v>25409</v>
      </c>
      <c r="H6" s="4">
        <v>13796</v>
      </c>
      <c r="I6" s="4">
        <v>29293</v>
      </c>
      <c r="O6" s="10"/>
      <c r="P6" s="191"/>
      <c r="Q6" s="191"/>
      <c r="R6" s="184" t="s">
        <v>19</v>
      </c>
      <c r="S6" s="184"/>
      <c r="T6" s="11" t="s">
        <v>19</v>
      </c>
      <c r="U6" s="184" t="s">
        <v>19</v>
      </c>
      <c r="V6" s="184"/>
      <c r="W6" s="186"/>
      <c r="X6" s="186"/>
    </row>
    <row r="7" spans="1:24" ht="15.75" hidden="1" thickBot="1">
      <c r="A7" s="3" t="s">
        <v>20</v>
      </c>
      <c r="B7" s="4">
        <v>93390</v>
      </c>
      <c r="C7" s="4">
        <v>87520</v>
      </c>
      <c r="D7" s="4">
        <v>45314</v>
      </c>
      <c r="E7" s="4">
        <v>18237</v>
      </c>
      <c r="F7" s="4">
        <v>41108</v>
      </c>
      <c r="G7" s="4">
        <v>26436</v>
      </c>
      <c r="H7" s="4">
        <v>13725</v>
      </c>
      <c r="O7" s="12" t="s">
        <v>21</v>
      </c>
      <c r="P7" s="192" t="s">
        <v>22</v>
      </c>
      <c r="Q7" s="192"/>
      <c r="R7" s="193" t="s">
        <v>23</v>
      </c>
      <c r="S7" s="193"/>
      <c r="T7" s="13">
        <v>30.6</v>
      </c>
      <c r="U7" s="193" t="s">
        <v>24</v>
      </c>
      <c r="V7" s="193"/>
      <c r="W7" s="186"/>
      <c r="X7" s="186"/>
    </row>
    <row r="8" spans="1:24" ht="15.75" thickBot="1">
      <c r="A8" s="6" t="s">
        <v>12</v>
      </c>
      <c r="B8" s="7">
        <v>1.0629999999999999</v>
      </c>
      <c r="C8" s="7">
        <v>1.1200000000000001</v>
      </c>
      <c r="D8" s="7">
        <v>0.93600000000000005</v>
      </c>
      <c r="E8" s="7">
        <v>1.214</v>
      </c>
      <c r="F8" s="7">
        <v>1.165</v>
      </c>
      <c r="G8" s="7">
        <v>0.96099999999999997</v>
      </c>
      <c r="H8" s="7">
        <v>1.0049999999999999</v>
      </c>
      <c r="O8" s="12" t="s">
        <v>21</v>
      </c>
      <c r="P8" s="187" t="s">
        <v>25</v>
      </c>
      <c r="Q8" s="187"/>
      <c r="R8" s="188" t="s">
        <v>26</v>
      </c>
      <c r="S8" s="188"/>
      <c r="T8" s="13" t="s">
        <v>27</v>
      </c>
      <c r="U8" s="188" t="s">
        <v>28</v>
      </c>
      <c r="V8" s="188"/>
      <c r="W8" s="186"/>
      <c r="X8" s="186"/>
    </row>
    <row r="9" spans="1:24">
      <c r="A9" s="14" t="s">
        <v>29</v>
      </c>
      <c r="B9" s="15">
        <f>B6/B20</f>
        <v>3.1818181818181812</v>
      </c>
      <c r="C9" s="15">
        <f t="shared" ref="C9:I9" si="0">C6/C20</f>
        <v>3.3018867924528297</v>
      </c>
      <c r="D9" s="15">
        <f t="shared" si="0"/>
        <v>1.8749999999999998</v>
      </c>
      <c r="E9" s="15">
        <f t="shared" si="0"/>
        <v>1.1363636363636362</v>
      </c>
      <c r="F9" s="15">
        <f t="shared" si="0"/>
        <v>1.4285714285714286</v>
      </c>
      <c r="G9" s="15">
        <f t="shared" si="0"/>
        <v>1.6666666666666667</v>
      </c>
      <c r="H9" s="15">
        <f t="shared" si="0"/>
        <v>0.47368421052631571</v>
      </c>
      <c r="I9" s="15">
        <f t="shared" si="0"/>
        <v>2.9069767441860468</v>
      </c>
      <c r="O9" s="16" t="s">
        <v>30</v>
      </c>
      <c r="P9" s="189" t="s">
        <v>31</v>
      </c>
      <c r="Q9" s="189"/>
      <c r="R9" s="190" t="s">
        <v>32</v>
      </c>
      <c r="S9" s="190"/>
      <c r="T9" s="17">
        <v>18.399999999999999</v>
      </c>
      <c r="U9" s="190" t="s">
        <v>33</v>
      </c>
      <c r="V9" s="190"/>
      <c r="W9" s="186"/>
      <c r="X9" s="186"/>
    </row>
    <row r="10" spans="1:24">
      <c r="A10" s="3" t="s">
        <v>34</v>
      </c>
      <c r="B10" s="18">
        <v>1.75</v>
      </c>
      <c r="C10" s="18">
        <v>1.75</v>
      </c>
      <c r="D10" s="18">
        <v>0.6</v>
      </c>
      <c r="E10" s="18">
        <v>0.25</v>
      </c>
      <c r="F10" s="18">
        <v>0.1</v>
      </c>
      <c r="G10" s="18">
        <v>0.1</v>
      </c>
      <c r="H10" s="18">
        <v>0.18</v>
      </c>
      <c r="I10" s="18">
        <v>1.25</v>
      </c>
      <c r="O10" s="16" t="s">
        <v>30</v>
      </c>
      <c r="P10" s="189" t="s">
        <v>35</v>
      </c>
      <c r="Q10" s="189"/>
      <c r="R10" s="190" t="s">
        <v>36</v>
      </c>
      <c r="S10" s="190"/>
      <c r="T10" s="17">
        <v>25</v>
      </c>
      <c r="U10" s="190" t="s">
        <v>37</v>
      </c>
      <c r="V10" s="190"/>
      <c r="W10" s="186"/>
      <c r="X10" s="186"/>
    </row>
    <row r="11" spans="1:24" hidden="1">
      <c r="A11" s="3" t="s">
        <v>38</v>
      </c>
      <c r="B11" s="18">
        <v>1.49</v>
      </c>
      <c r="C11" s="18">
        <v>1.49</v>
      </c>
      <c r="D11" s="18">
        <v>0.8</v>
      </c>
      <c r="E11" s="18">
        <v>0.28000000000000003</v>
      </c>
      <c r="F11" s="18">
        <v>0.38</v>
      </c>
      <c r="G11" s="18">
        <v>0.17</v>
      </c>
      <c r="H11" s="18">
        <v>0.14000000000000001</v>
      </c>
      <c r="O11" s="16" t="s">
        <v>30</v>
      </c>
      <c r="P11" s="189" t="s">
        <v>39</v>
      </c>
      <c r="Q11" s="189"/>
      <c r="R11" s="190" t="s">
        <v>40</v>
      </c>
      <c r="S11" s="190"/>
      <c r="T11" s="17">
        <v>13.6</v>
      </c>
      <c r="U11" s="190" t="s">
        <v>41</v>
      </c>
      <c r="V11" s="190"/>
      <c r="W11" s="186"/>
      <c r="X11" s="186"/>
    </row>
    <row r="12" spans="1:24">
      <c r="A12" s="3" t="s">
        <v>42</v>
      </c>
      <c r="B12" s="19">
        <v>0.55000000000000004</v>
      </c>
      <c r="C12" s="19">
        <v>0.53</v>
      </c>
      <c r="D12" s="19">
        <v>0.32</v>
      </c>
      <c r="E12" s="19">
        <v>0.22</v>
      </c>
      <c r="F12" s="19">
        <v>7.0000000000000007E-2</v>
      </c>
      <c r="G12" s="19">
        <v>0.06</v>
      </c>
      <c r="H12" s="19">
        <v>0.38</v>
      </c>
      <c r="I12" s="19">
        <v>0.43</v>
      </c>
      <c r="O12" s="16" t="s">
        <v>30</v>
      </c>
      <c r="P12" s="189" t="s">
        <v>5</v>
      </c>
      <c r="Q12" s="189"/>
      <c r="R12" s="190" t="s">
        <v>43</v>
      </c>
      <c r="S12" s="190"/>
      <c r="T12" s="17">
        <v>16.100000000000001</v>
      </c>
      <c r="U12" s="190" t="s">
        <v>44</v>
      </c>
      <c r="V12" s="190"/>
      <c r="W12" s="186"/>
      <c r="X12" s="186"/>
    </row>
    <row r="13" spans="1:24" hidden="1">
      <c r="A13" s="3" t="s">
        <v>45</v>
      </c>
      <c r="B13" s="19">
        <v>0.5</v>
      </c>
      <c r="C13" s="19">
        <v>0.5</v>
      </c>
      <c r="D13" s="19">
        <v>0.4</v>
      </c>
      <c r="E13" s="19">
        <v>0.3</v>
      </c>
      <c r="F13" s="19">
        <v>0.3</v>
      </c>
      <c r="G13" s="19">
        <v>0.15</v>
      </c>
      <c r="H13" s="19">
        <v>0.3</v>
      </c>
      <c r="O13" s="16" t="s">
        <v>30</v>
      </c>
      <c r="P13" s="189" t="s">
        <v>46</v>
      </c>
      <c r="Q13" s="189"/>
      <c r="R13" s="190" t="s">
        <v>40</v>
      </c>
      <c r="S13" s="190"/>
      <c r="T13" s="17">
        <v>18.5</v>
      </c>
      <c r="U13" s="190" t="s">
        <v>47</v>
      </c>
      <c r="V13" s="190"/>
      <c r="W13" s="186"/>
      <c r="X13" s="186"/>
    </row>
    <row r="14" spans="1:24">
      <c r="A14" s="20" t="s">
        <v>48</v>
      </c>
      <c r="B14" s="21">
        <v>0.08</v>
      </c>
      <c r="C14" s="21">
        <v>0.09</v>
      </c>
      <c r="D14" s="21">
        <v>0.19</v>
      </c>
      <c r="E14" s="21">
        <v>0.32</v>
      </c>
      <c r="F14" s="21">
        <v>0</v>
      </c>
      <c r="G14" s="21">
        <v>-0.12</v>
      </c>
      <c r="H14" s="21">
        <v>0.72</v>
      </c>
      <c r="I14" s="22">
        <v>0.63</v>
      </c>
      <c r="O14" s="16" t="s">
        <v>30</v>
      </c>
      <c r="P14" s="189" t="s">
        <v>4</v>
      </c>
      <c r="Q14" s="189"/>
      <c r="R14" s="190" t="s">
        <v>49</v>
      </c>
      <c r="S14" s="190"/>
      <c r="T14" s="17">
        <v>13</v>
      </c>
      <c r="U14" s="190" t="s">
        <v>50</v>
      </c>
      <c r="V14" s="190"/>
      <c r="W14" s="186"/>
      <c r="X14" s="186"/>
    </row>
    <row r="15" spans="1:24">
      <c r="A15" s="20" t="s">
        <v>51</v>
      </c>
      <c r="B15" s="21">
        <v>0.05</v>
      </c>
      <c r="C15" s="21">
        <v>0.09</v>
      </c>
      <c r="D15" s="21">
        <v>0.17</v>
      </c>
      <c r="E15" s="21">
        <v>0.38</v>
      </c>
      <c r="F15" s="21">
        <v>0.03</v>
      </c>
      <c r="G15" s="21">
        <v>-0.11</v>
      </c>
      <c r="H15" s="21">
        <v>0.79</v>
      </c>
      <c r="I15" s="22">
        <v>0.56999999999999995</v>
      </c>
      <c r="O15" s="16" t="s">
        <v>30</v>
      </c>
      <c r="P15" s="189" t="s">
        <v>52</v>
      </c>
      <c r="Q15" s="189"/>
      <c r="R15" s="190" t="s">
        <v>53</v>
      </c>
      <c r="S15" s="190"/>
      <c r="T15" s="17">
        <v>10.9</v>
      </c>
      <c r="U15" s="190" t="s">
        <v>54</v>
      </c>
      <c r="V15" s="190"/>
      <c r="W15" s="186"/>
      <c r="X15" s="186"/>
    </row>
    <row r="16" spans="1:24">
      <c r="A16" s="3" t="s">
        <v>55</v>
      </c>
      <c r="B16" s="22">
        <f>(1-B12)</f>
        <v>0.44999999999999996</v>
      </c>
      <c r="C16" s="22">
        <f t="shared" ref="C16:H16" si="1">(1-C12)</f>
        <v>0.47</v>
      </c>
      <c r="D16" s="22">
        <f t="shared" si="1"/>
        <v>0.67999999999999994</v>
      </c>
      <c r="E16" s="22">
        <f t="shared" si="1"/>
        <v>0.78</v>
      </c>
      <c r="F16" s="22">
        <f t="shared" si="1"/>
        <v>0.92999999999999994</v>
      </c>
      <c r="G16" s="22">
        <f t="shared" si="1"/>
        <v>0.94</v>
      </c>
      <c r="H16" s="22">
        <f t="shared" si="1"/>
        <v>0.62</v>
      </c>
      <c r="I16" s="22">
        <f>(1-I12)</f>
        <v>0.57000000000000006</v>
      </c>
      <c r="O16" s="16" t="s">
        <v>30</v>
      </c>
      <c r="P16" s="189" t="s">
        <v>56</v>
      </c>
      <c r="Q16" s="189"/>
      <c r="R16" s="190" t="s">
        <v>49</v>
      </c>
      <c r="S16" s="190"/>
      <c r="T16" s="17">
        <v>17.5</v>
      </c>
      <c r="U16" s="190" t="s">
        <v>50</v>
      </c>
      <c r="V16" s="190"/>
      <c r="W16" s="186"/>
      <c r="X16" s="186"/>
    </row>
    <row r="17" spans="1:24">
      <c r="A17" s="3" t="s">
        <v>16</v>
      </c>
      <c r="B17" s="22">
        <v>0.18</v>
      </c>
      <c r="C17" s="22">
        <v>0.25</v>
      </c>
      <c r="D17" s="22">
        <v>0.17</v>
      </c>
      <c r="E17" s="22">
        <v>0.13</v>
      </c>
      <c r="F17" s="22">
        <v>0.16</v>
      </c>
      <c r="G17" s="22">
        <v>0.17499999999999999</v>
      </c>
      <c r="H17" s="22">
        <v>0.1</v>
      </c>
      <c r="I17" s="22">
        <v>0.28000000000000003</v>
      </c>
      <c r="O17" s="16" t="s">
        <v>30</v>
      </c>
      <c r="P17" s="189" t="s">
        <v>57</v>
      </c>
      <c r="Q17" s="189"/>
      <c r="R17" s="190" t="s">
        <v>53</v>
      </c>
      <c r="S17" s="190"/>
      <c r="T17" s="17">
        <v>10.199999999999999</v>
      </c>
      <c r="U17" s="190" t="s">
        <v>58</v>
      </c>
      <c r="V17" s="190"/>
      <c r="W17" s="186"/>
      <c r="X17" s="186"/>
    </row>
    <row r="18" spans="1:24">
      <c r="A18" s="3" t="s">
        <v>59</v>
      </c>
      <c r="B18" s="22">
        <f t="shared" ref="B18:I18" si="2">B16*B17</f>
        <v>8.0999999999999989E-2</v>
      </c>
      <c r="C18" s="22">
        <f t="shared" si="2"/>
        <v>0.11749999999999999</v>
      </c>
      <c r="D18" s="22">
        <f t="shared" si="2"/>
        <v>0.11559999999999999</v>
      </c>
      <c r="E18" s="22">
        <f t="shared" si="2"/>
        <v>0.1014</v>
      </c>
      <c r="F18" s="22">
        <f t="shared" si="2"/>
        <v>0.14879999999999999</v>
      </c>
      <c r="G18" s="22">
        <f t="shared" si="2"/>
        <v>0.16449999999999998</v>
      </c>
      <c r="H18" s="22">
        <f t="shared" si="2"/>
        <v>6.2E-2</v>
      </c>
      <c r="I18" s="22">
        <f t="shared" si="2"/>
        <v>0.15960000000000002</v>
      </c>
      <c r="O18" s="16" t="s">
        <v>30</v>
      </c>
      <c r="P18" s="189" t="s">
        <v>60</v>
      </c>
      <c r="Q18" s="189"/>
      <c r="R18" s="190" t="s">
        <v>26</v>
      </c>
      <c r="S18" s="190"/>
      <c r="T18" s="17">
        <v>16.7</v>
      </c>
      <c r="U18" s="190" t="s">
        <v>61</v>
      </c>
      <c r="V18" s="190"/>
      <c r="W18" s="186"/>
      <c r="X18" s="186"/>
    </row>
    <row r="19" spans="1:24" s="25" customFormat="1">
      <c r="A19" s="23" t="s">
        <v>62</v>
      </c>
      <c r="B19" s="24">
        <f>B12*B6</f>
        <v>54601.250000000007</v>
      </c>
      <c r="C19" s="24">
        <f t="shared" ref="C19:H19" si="3">C12*C6</f>
        <v>51938.41</v>
      </c>
      <c r="D19" s="24">
        <f t="shared" si="3"/>
        <v>13572.800000000001</v>
      </c>
      <c r="E19" s="24">
        <f t="shared" si="3"/>
        <v>4869.26</v>
      </c>
      <c r="F19" s="24">
        <f t="shared" si="3"/>
        <v>3353.4900000000002</v>
      </c>
      <c r="G19" s="24">
        <f t="shared" si="3"/>
        <v>1524.54</v>
      </c>
      <c r="H19" s="24">
        <f t="shared" si="3"/>
        <v>5242.4800000000005</v>
      </c>
      <c r="I19" s="24">
        <f>I12*I6</f>
        <v>12595.99</v>
      </c>
      <c r="O19" s="16" t="s">
        <v>30</v>
      </c>
      <c r="P19" s="189" t="s">
        <v>63</v>
      </c>
      <c r="Q19" s="189"/>
      <c r="R19" s="190" t="s">
        <v>64</v>
      </c>
      <c r="S19" s="190"/>
      <c r="T19" s="17">
        <v>27.5</v>
      </c>
      <c r="U19" s="190" t="s">
        <v>65</v>
      </c>
      <c r="V19" s="190"/>
      <c r="W19" s="186"/>
      <c r="X19" s="186"/>
    </row>
    <row r="20" spans="1:24" s="25" customFormat="1">
      <c r="A20" s="23" t="s">
        <v>66</v>
      </c>
      <c r="B20" s="24">
        <f>B19/B10</f>
        <v>31200.71428571429</v>
      </c>
      <c r="C20" s="24">
        <f t="shared" ref="C20:I20" si="4">C19/C10</f>
        <v>29679.091428571432</v>
      </c>
      <c r="D20" s="24">
        <f t="shared" si="4"/>
        <v>22621.333333333336</v>
      </c>
      <c r="E20" s="24">
        <f t="shared" si="4"/>
        <v>19477.04</v>
      </c>
      <c r="F20" s="24">
        <f t="shared" si="4"/>
        <v>33534.9</v>
      </c>
      <c r="G20" s="24">
        <f t="shared" si="4"/>
        <v>15245.4</v>
      </c>
      <c r="H20" s="24">
        <f t="shared" si="4"/>
        <v>29124.888888888894</v>
      </c>
      <c r="I20" s="24">
        <f t="shared" si="4"/>
        <v>10076.791999999999</v>
      </c>
      <c r="O20" s="12" t="s">
        <v>67</v>
      </c>
      <c r="P20" s="187" t="s">
        <v>68</v>
      </c>
      <c r="Q20" s="187"/>
      <c r="R20" s="188" t="s">
        <v>50</v>
      </c>
      <c r="S20" s="188"/>
      <c r="T20" s="13">
        <v>29</v>
      </c>
      <c r="U20" s="188" t="s">
        <v>69</v>
      </c>
      <c r="V20" s="188"/>
      <c r="W20" s="186"/>
      <c r="X20" s="186"/>
    </row>
    <row r="21" spans="1:24">
      <c r="A21" s="3" t="s">
        <v>70</v>
      </c>
      <c r="B21" s="4">
        <f t="shared" ref="B21:H21" si="5">B6/B17</f>
        <v>551527.77777777775</v>
      </c>
      <c r="C21" s="4">
        <f>C6/C17</f>
        <v>391988</v>
      </c>
      <c r="D21" s="4">
        <f t="shared" si="5"/>
        <v>249499.99999999997</v>
      </c>
      <c r="E21" s="4">
        <f t="shared" si="5"/>
        <v>170253.84615384616</v>
      </c>
      <c r="F21" s="4">
        <f t="shared" si="5"/>
        <v>299418.75</v>
      </c>
      <c r="G21" s="4">
        <f t="shared" si="5"/>
        <v>145194.28571428571</v>
      </c>
      <c r="H21" s="4">
        <f t="shared" si="5"/>
        <v>137960</v>
      </c>
      <c r="I21" s="4">
        <f>I6/I17</f>
        <v>104617.85714285713</v>
      </c>
      <c r="O21" s="12" t="s">
        <v>67</v>
      </c>
      <c r="P21" s="187" t="s">
        <v>71</v>
      </c>
      <c r="Q21" s="187"/>
      <c r="R21" s="188" t="s">
        <v>64</v>
      </c>
      <c r="S21" s="188"/>
      <c r="T21" s="13">
        <v>27.6</v>
      </c>
      <c r="U21" s="188" t="s">
        <v>72</v>
      </c>
      <c r="V21" s="188"/>
      <c r="W21" s="186"/>
      <c r="X21" s="186"/>
    </row>
    <row r="22" spans="1:24">
      <c r="A22" s="3" t="s">
        <v>73</v>
      </c>
      <c r="B22" s="26">
        <v>22.1</v>
      </c>
      <c r="C22" s="26">
        <v>25.6</v>
      </c>
      <c r="D22" s="26">
        <v>11.31</v>
      </c>
      <c r="E22" s="26">
        <v>4.3</v>
      </c>
      <c r="F22" s="26">
        <v>9.3000000000000007</v>
      </c>
      <c r="G22" s="26">
        <v>6.5</v>
      </c>
      <c r="H22" s="26">
        <v>2.8</v>
      </c>
      <c r="I22" s="26">
        <v>33</v>
      </c>
      <c r="O22" s="12" t="s">
        <v>67</v>
      </c>
      <c r="P22" s="187" t="s">
        <v>74</v>
      </c>
      <c r="Q22" s="187"/>
      <c r="R22" s="188" t="s">
        <v>75</v>
      </c>
      <c r="S22" s="188"/>
      <c r="T22" s="13">
        <v>24.6</v>
      </c>
      <c r="U22" s="188" t="s">
        <v>76</v>
      </c>
      <c r="V22" s="188"/>
      <c r="W22" s="186"/>
      <c r="X22" s="186"/>
    </row>
    <row r="23" spans="1:24">
      <c r="A23" s="3" t="s">
        <v>77</v>
      </c>
      <c r="B23" s="26">
        <f t="shared" ref="B23:G23" si="6">B22/B9</f>
        <v>6.9457142857142875</v>
      </c>
      <c r="C23" s="26">
        <f t="shared" si="6"/>
        <v>7.7531428571428584</v>
      </c>
      <c r="D23" s="26">
        <f t="shared" si="6"/>
        <v>6.0320000000000009</v>
      </c>
      <c r="E23" s="26">
        <f t="shared" si="6"/>
        <v>3.7840000000000003</v>
      </c>
      <c r="F23" s="26">
        <f t="shared" si="6"/>
        <v>6.5100000000000007</v>
      </c>
      <c r="G23" s="26">
        <f t="shared" si="6"/>
        <v>3.9</v>
      </c>
      <c r="H23" s="26">
        <f>H22/H9</f>
        <v>5.9111111111111114</v>
      </c>
      <c r="I23" s="26">
        <f>I22/I9</f>
        <v>11.351999999999999</v>
      </c>
      <c r="O23" s="27" t="s">
        <v>78</v>
      </c>
      <c r="P23" s="194" t="s">
        <v>79</v>
      </c>
      <c r="Q23" s="194"/>
      <c r="R23" s="195" t="s">
        <v>80</v>
      </c>
      <c r="S23" s="195"/>
      <c r="T23" s="28">
        <v>44.5</v>
      </c>
      <c r="U23" s="195" t="s">
        <v>81</v>
      </c>
      <c r="V23" s="195"/>
      <c r="W23" s="186"/>
      <c r="X23" s="186"/>
    </row>
    <row r="24" spans="1:24">
      <c r="A24" s="3" t="s">
        <v>82</v>
      </c>
      <c r="B24" s="29">
        <v>5.5</v>
      </c>
      <c r="C24" s="29">
        <v>7.2</v>
      </c>
      <c r="D24" s="29">
        <f>6.5/D9</f>
        <v>3.4666666666666672</v>
      </c>
      <c r="E24" s="29">
        <v>2.6</v>
      </c>
      <c r="F24" s="29">
        <v>2.9</v>
      </c>
      <c r="G24" s="29">
        <v>2.6</v>
      </c>
      <c r="H24" s="29">
        <v>2.4</v>
      </c>
      <c r="I24" s="29">
        <v>8.4</v>
      </c>
      <c r="O24" s="27" t="s">
        <v>78</v>
      </c>
      <c r="P24" s="194" t="s">
        <v>83</v>
      </c>
      <c r="Q24" s="194"/>
      <c r="R24" s="195" t="s">
        <v>84</v>
      </c>
      <c r="S24" s="195"/>
      <c r="T24" s="28">
        <v>39.1</v>
      </c>
      <c r="U24" s="195" t="s">
        <v>85</v>
      </c>
      <c r="V24" s="195"/>
      <c r="W24" s="186"/>
      <c r="X24" s="186"/>
    </row>
    <row r="25" spans="1:24">
      <c r="A25" s="3" t="s">
        <v>86</v>
      </c>
      <c r="B25" s="29">
        <f>B24/(B18*100)</f>
        <v>0.67901234567901236</v>
      </c>
      <c r="C25" s="29">
        <f t="shared" ref="C25:I25" si="7">C24/(C18*100)</f>
        <v>0.61276595744680851</v>
      </c>
      <c r="D25" s="30">
        <f t="shared" si="7"/>
        <v>0.2998846597462515</v>
      </c>
      <c r="E25" s="29">
        <f t="shared" si="7"/>
        <v>0.25641025641025639</v>
      </c>
      <c r="F25" s="30">
        <f t="shared" si="7"/>
        <v>0.19489247311827956</v>
      </c>
      <c r="G25" s="31">
        <f t="shared" si="7"/>
        <v>0.15805471124620063</v>
      </c>
      <c r="H25" s="29">
        <f t="shared" si="7"/>
        <v>0.38709677419354838</v>
      </c>
      <c r="I25" s="29">
        <f t="shared" si="7"/>
        <v>0.52631578947368418</v>
      </c>
      <c r="O25" s="27" t="s">
        <v>78</v>
      </c>
      <c r="P25" s="194" t="s">
        <v>87</v>
      </c>
      <c r="Q25" s="194"/>
      <c r="R25" s="195" t="s">
        <v>88</v>
      </c>
      <c r="S25" s="195"/>
      <c r="T25" s="28">
        <v>32.9</v>
      </c>
      <c r="U25" s="195" t="s">
        <v>89</v>
      </c>
      <c r="V25" s="195"/>
      <c r="W25" s="186"/>
      <c r="X25" s="186"/>
    </row>
    <row r="26" spans="1:24" ht="15.75" thickBot="1">
      <c r="A26" s="3" t="s">
        <v>90</v>
      </c>
      <c r="B26" s="5">
        <f>VLOOKUP(B2,[2]PriceList!$B$6:$L$250,6,0)</f>
        <v>16.39</v>
      </c>
      <c r="C26" s="5">
        <f>VLOOKUP(C2,[2]PriceList!$B$6:$L$250,6,0)</f>
        <v>22.36</v>
      </c>
      <c r="D26" s="5">
        <f>VLOOKUP(D2,[2]PriceList!$B$6:$L$250,6,0)</f>
        <v>5.7</v>
      </c>
      <c r="E26" s="5">
        <f>VLOOKUP(E2,[2]PriceList!$B$6:$L$250,6,0)</f>
        <v>1.39</v>
      </c>
      <c r="F26" s="5">
        <f>VLOOKUP(F2,[2]PriceList!$B$6:$L$250,6,0)</f>
        <v>4.5999999999999996</v>
      </c>
      <c r="G26" s="5">
        <f>VLOOKUP(G2,[2]PriceList!$B$6:$L$250,6,0)</f>
        <v>1.61</v>
      </c>
      <c r="H26" s="5">
        <f>VLOOKUP(H2,[2]PriceList!$B$6:$L$250,6,0)</f>
        <v>1.18</v>
      </c>
      <c r="I26" s="5">
        <f>VLOOKUP(I2,[2]PriceList!$B$6:$L$250,6,0)</f>
        <v>13.25</v>
      </c>
      <c r="O26" s="12" t="s">
        <v>91</v>
      </c>
      <c r="P26" s="187" t="s">
        <v>92</v>
      </c>
      <c r="Q26" s="187"/>
      <c r="R26" s="199" t="s">
        <v>93</v>
      </c>
      <c r="S26" s="199"/>
      <c r="T26" s="13">
        <v>23.2</v>
      </c>
      <c r="U26" s="199" t="s">
        <v>94</v>
      </c>
      <c r="V26" s="199"/>
      <c r="W26" s="186"/>
      <c r="X26" s="186"/>
    </row>
    <row r="27" spans="1:24" ht="15.75" thickBot="1">
      <c r="A27" s="3" t="s">
        <v>95</v>
      </c>
      <c r="B27" s="32">
        <f>B22/B26-1</f>
        <v>0.34838316046369733</v>
      </c>
      <c r="C27" s="32">
        <f t="shared" ref="C27:I27" si="8">C22/C26-1</f>
        <v>0.14490161001788926</v>
      </c>
      <c r="D27" s="33">
        <f t="shared" si="8"/>
        <v>0.98421052631578942</v>
      </c>
      <c r="E27" s="32">
        <f t="shared" si="8"/>
        <v>2.0935251798561154</v>
      </c>
      <c r="F27" s="33">
        <f t="shared" si="8"/>
        <v>1.0217391304347827</v>
      </c>
      <c r="G27" s="33">
        <f t="shared" si="8"/>
        <v>3.037267080745341</v>
      </c>
      <c r="H27" s="33">
        <f t="shared" si="8"/>
        <v>1.3728813559322033</v>
      </c>
      <c r="I27" s="32">
        <f t="shared" si="8"/>
        <v>1.4905660377358489</v>
      </c>
      <c r="O27" s="34"/>
      <c r="P27" s="200" t="s">
        <v>96</v>
      </c>
      <c r="Q27" s="200"/>
      <c r="R27" s="201"/>
      <c r="S27" s="201"/>
      <c r="T27" s="35"/>
      <c r="U27" s="201"/>
      <c r="V27" s="201"/>
      <c r="W27" s="186"/>
      <c r="X27" s="186"/>
    </row>
    <row r="28" spans="1:24" ht="15.75" thickBot="1">
      <c r="A28" s="3" t="s">
        <v>97</v>
      </c>
      <c r="B28" s="5" t="s">
        <v>98</v>
      </c>
      <c r="C28" s="5" t="s">
        <v>98</v>
      </c>
      <c r="D28" s="5" t="s">
        <v>99</v>
      </c>
      <c r="E28" s="5" t="s">
        <v>100</v>
      </c>
      <c r="F28" s="5" t="s">
        <v>98</v>
      </c>
      <c r="G28" s="5" t="s">
        <v>100</v>
      </c>
      <c r="H28" s="5" t="s">
        <v>99</v>
      </c>
      <c r="I28" s="5" t="s">
        <v>100</v>
      </c>
      <c r="O28" s="10"/>
      <c r="P28" s="191"/>
      <c r="Q28" s="191"/>
      <c r="R28" s="196" t="s">
        <v>19</v>
      </c>
      <c r="S28" s="196"/>
      <c r="T28" s="36" t="s">
        <v>19</v>
      </c>
      <c r="U28" s="184" t="s">
        <v>19</v>
      </c>
      <c r="V28" s="184"/>
      <c r="W28" s="186"/>
      <c r="X28" s="186"/>
    </row>
    <row r="29" spans="1:24">
      <c r="A29" s="3" t="s">
        <v>101</v>
      </c>
      <c r="B29" s="32">
        <f>B10/B26</f>
        <v>0.10677242220866381</v>
      </c>
      <c r="C29" s="32">
        <f t="shared" ref="C29:I29" si="9">C10/C26</f>
        <v>7.8264758497316636E-2</v>
      </c>
      <c r="D29" s="32">
        <f t="shared" si="9"/>
        <v>0.10526315789473684</v>
      </c>
      <c r="E29" s="32">
        <f t="shared" si="9"/>
        <v>0.17985611510791369</v>
      </c>
      <c r="F29" s="32">
        <f t="shared" si="9"/>
        <v>2.1739130434782612E-2</v>
      </c>
      <c r="G29" s="32">
        <f t="shared" si="9"/>
        <v>6.2111801242236024E-2</v>
      </c>
      <c r="H29" s="32">
        <f t="shared" si="9"/>
        <v>0.15254237288135594</v>
      </c>
      <c r="I29" s="32">
        <f t="shared" si="9"/>
        <v>9.4339622641509441E-2</v>
      </c>
      <c r="O29" s="37"/>
      <c r="P29" s="197" t="s">
        <v>102</v>
      </c>
      <c r="Q29" s="197"/>
      <c r="R29" s="198" t="s">
        <v>103</v>
      </c>
      <c r="S29" s="198"/>
      <c r="T29" s="38">
        <v>12.3</v>
      </c>
      <c r="U29" s="198" t="s">
        <v>104</v>
      </c>
      <c r="V29" s="198"/>
      <c r="W29" s="186"/>
      <c r="X29" s="186"/>
    </row>
    <row r="30" spans="1:24">
      <c r="O30" s="37"/>
      <c r="P30" s="202" t="s">
        <v>105</v>
      </c>
      <c r="Q30" s="202"/>
      <c r="R30" s="203" t="s">
        <v>106</v>
      </c>
      <c r="S30" s="203"/>
      <c r="T30" s="38">
        <v>17.8</v>
      </c>
      <c r="U30" s="203" t="s">
        <v>107</v>
      </c>
      <c r="V30" s="203"/>
      <c r="W30" s="186"/>
      <c r="X30" s="186"/>
    </row>
    <row r="31" spans="1:24">
      <c r="O31" s="37"/>
      <c r="P31" s="202" t="s">
        <v>108</v>
      </c>
      <c r="Q31" s="202"/>
      <c r="R31" s="203" t="s">
        <v>109</v>
      </c>
      <c r="S31" s="203"/>
      <c r="T31" s="38">
        <v>18.5</v>
      </c>
      <c r="U31" s="203" t="s">
        <v>110</v>
      </c>
      <c r="V31" s="203"/>
      <c r="W31" s="186"/>
      <c r="X31" s="186"/>
    </row>
    <row r="32" spans="1:24">
      <c r="O32" s="37"/>
      <c r="P32" s="202" t="s">
        <v>111</v>
      </c>
      <c r="Q32" s="202"/>
      <c r="R32" s="203" t="s">
        <v>103</v>
      </c>
      <c r="S32" s="203"/>
      <c r="T32" s="38">
        <v>9</v>
      </c>
      <c r="U32" s="203" t="s">
        <v>112</v>
      </c>
      <c r="V32" s="203"/>
      <c r="W32" s="186"/>
      <c r="X32" s="186"/>
    </row>
    <row r="33" spans="15:24">
      <c r="O33" s="37"/>
      <c r="P33" s="202" t="s">
        <v>113</v>
      </c>
      <c r="Q33" s="202"/>
      <c r="R33" s="203" t="s">
        <v>93</v>
      </c>
      <c r="S33" s="203"/>
      <c r="T33" s="38">
        <v>12.1</v>
      </c>
      <c r="U33" s="203" t="s">
        <v>114</v>
      </c>
      <c r="V33" s="203"/>
      <c r="W33" s="186"/>
      <c r="X33" s="186"/>
    </row>
    <row r="34" spans="15:24">
      <c r="O34" s="37"/>
      <c r="P34" s="202" t="s">
        <v>115</v>
      </c>
      <c r="Q34" s="202"/>
      <c r="R34" s="203" t="s">
        <v>32</v>
      </c>
      <c r="S34" s="203"/>
      <c r="T34" s="38">
        <v>9.9</v>
      </c>
      <c r="U34" s="203" t="s">
        <v>116</v>
      </c>
      <c r="V34" s="203"/>
      <c r="W34" s="186"/>
      <c r="X34" s="186"/>
    </row>
    <row r="35" spans="15:24">
      <c r="O35" s="37"/>
      <c r="P35" s="202" t="s">
        <v>117</v>
      </c>
      <c r="Q35" s="202"/>
      <c r="R35" s="203" t="s">
        <v>118</v>
      </c>
      <c r="S35" s="203"/>
      <c r="T35" s="38">
        <v>13.2</v>
      </c>
      <c r="U35" s="203" t="s">
        <v>119</v>
      </c>
      <c r="V35" s="203"/>
      <c r="W35" s="186"/>
      <c r="X35" s="186"/>
    </row>
    <row r="36" spans="15:24">
      <c r="O36" s="37"/>
      <c r="P36" s="202" t="s">
        <v>120</v>
      </c>
      <c r="Q36" s="202"/>
      <c r="R36" s="203" t="s">
        <v>109</v>
      </c>
      <c r="S36" s="203"/>
      <c r="T36" s="38">
        <v>11</v>
      </c>
      <c r="U36" s="203" t="s">
        <v>121</v>
      </c>
      <c r="V36" s="203"/>
      <c r="W36" s="186"/>
      <c r="X36" s="186"/>
    </row>
    <row r="37" spans="15:24">
      <c r="O37" s="37"/>
      <c r="P37" s="202" t="s">
        <v>122</v>
      </c>
      <c r="Q37" s="202"/>
      <c r="R37" s="203" t="s">
        <v>106</v>
      </c>
      <c r="S37" s="203"/>
      <c r="T37" s="38">
        <v>12.9</v>
      </c>
      <c r="U37" s="203" t="s">
        <v>123</v>
      </c>
      <c r="V37" s="203"/>
      <c r="W37" s="186"/>
      <c r="X37" s="186"/>
    </row>
    <row r="38" spans="15:24">
      <c r="O38" s="37"/>
      <c r="P38" s="189" t="s">
        <v>30</v>
      </c>
      <c r="Q38" s="189"/>
      <c r="R38" s="190" t="s">
        <v>124</v>
      </c>
      <c r="S38" s="190"/>
      <c r="T38" s="17">
        <v>17</v>
      </c>
      <c r="U38" s="190" t="s">
        <v>125</v>
      </c>
      <c r="V38" s="190"/>
      <c r="W38" s="186"/>
      <c r="X38" s="186"/>
    </row>
    <row r="39" spans="15:24">
      <c r="O39" s="37"/>
      <c r="P39" s="202" t="s">
        <v>67</v>
      </c>
      <c r="Q39" s="202"/>
      <c r="R39" s="203" t="s">
        <v>54</v>
      </c>
      <c r="S39" s="203"/>
      <c r="T39" s="38">
        <v>27.1</v>
      </c>
      <c r="U39" s="203" t="s">
        <v>126</v>
      </c>
      <c r="V39" s="203"/>
      <c r="W39" s="186"/>
      <c r="X39" s="186"/>
    </row>
    <row r="40" spans="15:24">
      <c r="O40" s="37"/>
      <c r="P40" s="202" t="s">
        <v>78</v>
      </c>
      <c r="Q40" s="202"/>
      <c r="R40" s="203" t="s">
        <v>44</v>
      </c>
      <c r="S40" s="203"/>
      <c r="T40" s="38">
        <v>38.9</v>
      </c>
      <c r="U40" s="203" t="s">
        <v>127</v>
      </c>
      <c r="V40" s="203"/>
      <c r="W40" s="186"/>
      <c r="X40" s="186"/>
    </row>
    <row r="41" spans="15:24">
      <c r="O41" s="37"/>
      <c r="P41" s="202" t="s">
        <v>128</v>
      </c>
      <c r="Q41" s="202"/>
      <c r="R41" s="203" t="s">
        <v>129</v>
      </c>
      <c r="S41" s="203"/>
      <c r="T41" s="38">
        <v>19</v>
      </c>
      <c r="U41" s="203" t="s">
        <v>130</v>
      </c>
      <c r="V41" s="203"/>
      <c r="W41" s="186"/>
      <c r="X41" s="186"/>
    </row>
    <row r="42" spans="15:24">
      <c r="O42" s="37"/>
      <c r="P42" s="202" t="s">
        <v>131</v>
      </c>
      <c r="Q42" s="202"/>
      <c r="R42" s="203" t="s">
        <v>124</v>
      </c>
      <c r="S42" s="203"/>
      <c r="T42" s="38">
        <v>15.3</v>
      </c>
      <c r="U42" s="203" t="s">
        <v>132</v>
      </c>
      <c r="V42" s="203"/>
      <c r="W42" s="186"/>
      <c r="X42" s="186"/>
    </row>
    <row r="43" spans="15:24">
      <c r="O43" s="37"/>
      <c r="P43" s="202" t="s">
        <v>133</v>
      </c>
      <c r="Q43" s="202"/>
      <c r="R43" s="203" t="s">
        <v>23</v>
      </c>
      <c r="S43" s="203"/>
      <c r="T43" s="38">
        <v>17.3</v>
      </c>
      <c r="U43" s="203" t="s">
        <v>134</v>
      </c>
      <c r="V43" s="203"/>
      <c r="W43" s="186"/>
      <c r="X43" s="186"/>
    </row>
    <row r="44" spans="15:24">
      <c r="O44" s="37"/>
      <c r="P44" s="202" t="s">
        <v>135</v>
      </c>
      <c r="Q44" s="202"/>
      <c r="R44" s="203" t="s">
        <v>32</v>
      </c>
      <c r="S44" s="203"/>
      <c r="T44" s="38">
        <v>19.100000000000001</v>
      </c>
      <c r="U44" s="203" t="s">
        <v>112</v>
      </c>
      <c r="V44" s="203"/>
      <c r="W44" s="186"/>
      <c r="X44" s="186"/>
    </row>
    <row r="45" spans="15:24">
      <c r="O45" s="37"/>
      <c r="P45" s="202" t="s">
        <v>136</v>
      </c>
      <c r="Q45" s="202"/>
      <c r="R45" s="203" t="s">
        <v>44</v>
      </c>
      <c r="S45" s="203"/>
      <c r="T45" s="38">
        <v>20.5</v>
      </c>
      <c r="U45" s="203" t="s">
        <v>137</v>
      </c>
      <c r="V45" s="203"/>
      <c r="W45" s="186"/>
      <c r="X45" s="186"/>
    </row>
    <row r="46" spans="15:24">
      <c r="O46" s="34"/>
      <c r="P46" s="34"/>
      <c r="Q46" s="34"/>
      <c r="R46" s="34"/>
      <c r="S46" s="34"/>
      <c r="T46" s="34"/>
      <c r="U46" s="34"/>
      <c r="V46" s="34"/>
      <c r="W46" s="34"/>
      <c r="X46" s="34"/>
    </row>
    <row r="48" spans="15:24">
      <c r="O48" s="39"/>
    </row>
  </sheetData>
  <mergeCells count="169">
    <mergeCell ref="P44:Q44"/>
    <mergeCell ref="R44:S44"/>
    <mergeCell ref="U44:V44"/>
    <mergeCell ref="W44:X44"/>
    <mergeCell ref="P45:Q45"/>
    <mergeCell ref="R45:S45"/>
    <mergeCell ref="U45:V45"/>
    <mergeCell ref="W45:X45"/>
    <mergeCell ref="P42:Q42"/>
    <mergeCell ref="R42:S42"/>
    <mergeCell ref="U42:V42"/>
    <mergeCell ref="W42:X42"/>
    <mergeCell ref="P43:Q43"/>
    <mergeCell ref="R43:S43"/>
    <mergeCell ref="U43:V43"/>
    <mergeCell ref="W43:X43"/>
    <mergeCell ref="P40:Q40"/>
    <mergeCell ref="R40:S40"/>
    <mergeCell ref="U40:V40"/>
    <mergeCell ref="W40:X40"/>
    <mergeCell ref="P41:Q41"/>
    <mergeCell ref="R41:S41"/>
    <mergeCell ref="U41:V41"/>
    <mergeCell ref="W41:X41"/>
    <mergeCell ref="P38:Q38"/>
    <mergeCell ref="R38:S38"/>
    <mergeCell ref="U38:V38"/>
    <mergeCell ref="W38:X38"/>
    <mergeCell ref="P39:Q39"/>
    <mergeCell ref="R39:S39"/>
    <mergeCell ref="U39:V39"/>
    <mergeCell ref="W39:X39"/>
    <mergeCell ref="P36:Q36"/>
    <mergeCell ref="R36:S36"/>
    <mergeCell ref="U36:V36"/>
    <mergeCell ref="W36:X36"/>
    <mergeCell ref="P37:Q37"/>
    <mergeCell ref="R37:S37"/>
    <mergeCell ref="U37:V37"/>
    <mergeCell ref="W37:X37"/>
    <mergeCell ref="P34:Q34"/>
    <mergeCell ref="R34:S34"/>
    <mergeCell ref="U34:V34"/>
    <mergeCell ref="W34:X34"/>
    <mergeCell ref="P35:Q35"/>
    <mergeCell ref="R35:S35"/>
    <mergeCell ref="U35:V35"/>
    <mergeCell ref="W35:X35"/>
    <mergeCell ref="P32:Q32"/>
    <mergeCell ref="R32:S32"/>
    <mergeCell ref="U32:V32"/>
    <mergeCell ref="W32:X32"/>
    <mergeCell ref="P33:Q33"/>
    <mergeCell ref="R33:S33"/>
    <mergeCell ref="U33:V33"/>
    <mergeCell ref="W33:X33"/>
    <mergeCell ref="P30:Q30"/>
    <mergeCell ref="R30:S30"/>
    <mergeCell ref="U30:V30"/>
    <mergeCell ref="W30:X30"/>
    <mergeCell ref="P31:Q31"/>
    <mergeCell ref="R31:S31"/>
    <mergeCell ref="U31:V31"/>
    <mergeCell ref="W31:X31"/>
    <mergeCell ref="P28:Q28"/>
    <mergeCell ref="R28:S28"/>
    <mergeCell ref="U28:V28"/>
    <mergeCell ref="W28:X28"/>
    <mergeCell ref="P29:Q29"/>
    <mergeCell ref="R29:S29"/>
    <mergeCell ref="U29:V29"/>
    <mergeCell ref="W29:X29"/>
    <mergeCell ref="P26:Q26"/>
    <mergeCell ref="R26:S26"/>
    <mergeCell ref="U26:V26"/>
    <mergeCell ref="W26:X26"/>
    <mergeCell ref="P27:Q27"/>
    <mergeCell ref="R27:S27"/>
    <mergeCell ref="U27:V27"/>
    <mergeCell ref="W27:X27"/>
    <mergeCell ref="P24:Q24"/>
    <mergeCell ref="R24:S24"/>
    <mergeCell ref="U24:V24"/>
    <mergeCell ref="W24:X24"/>
    <mergeCell ref="P25:Q25"/>
    <mergeCell ref="R25:S25"/>
    <mergeCell ref="U25:V25"/>
    <mergeCell ref="W25:X25"/>
    <mergeCell ref="P22:Q22"/>
    <mergeCell ref="R22:S22"/>
    <mergeCell ref="U22:V22"/>
    <mergeCell ref="W22:X22"/>
    <mergeCell ref="P23:Q23"/>
    <mergeCell ref="R23:S23"/>
    <mergeCell ref="U23:V23"/>
    <mergeCell ref="W23:X23"/>
    <mergeCell ref="P20:Q20"/>
    <mergeCell ref="R20:S20"/>
    <mergeCell ref="U20:V20"/>
    <mergeCell ref="W20:X20"/>
    <mergeCell ref="P21:Q21"/>
    <mergeCell ref="R21:S21"/>
    <mergeCell ref="U21:V21"/>
    <mergeCell ref="W21:X21"/>
    <mergeCell ref="P18:Q18"/>
    <mergeCell ref="R18:S18"/>
    <mergeCell ref="U18:V18"/>
    <mergeCell ref="W18:X18"/>
    <mergeCell ref="P19:Q19"/>
    <mergeCell ref="R19:S19"/>
    <mergeCell ref="U19:V19"/>
    <mergeCell ref="W19:X19"/>
    <mergeCell ref="P16:Q16"/>
    <mergeCell ref="R16:S16"/>
    <mergeCell ref="U16:V16"/>
    <mergeCell ref="W16:X16"/>
    <mergeCell ref="P17:Q17"/>
    <mergeCell ref="R17:S17"/>
    <mergeCell ref="U17:V17"/>
    <mergeCell ref="W17:X17"/>
    <mergeCell ref="P14:Q14"/>
    <mergeCell ref="R14:S14"/>
    <mergeCell ref="U14:V14"/>
    <mergeCell ref="W14:X14"/>
    <mergeCell ref="P15:Q15"/>
    <mergeCell ref="R15:S15"/>
    <mergeCell ref="U15:V15"/>
    <mergeCell ref="W15:X15"/>
    <mergeCell ref="P12:Q12"/>
    <mergeCell ref="R12:S12"/>
    <mergeCell ref="U12:V12"/>
    <mergeCell ref="W12:X12"/>
    <mergeCell ref="P13:Q13"/>
    <mergeCell ref="R13:S13"/>
    <mergeCell ref="U13:V13"/>
    <mergeCell ref="W13:X13"/>
    <mergeCell ref="P10:Q10"/>
    <mergeCell ref="R10:S10"/>
    <mergeCell ref="U10:V10"/>
    <mergeCell ref="W10:X10"/>
    <mergeCell ref="P11:Q11"/>
    <mergeCell ref="R11:S11"/>
    <mergeCell ref="U11:V11"/>
    <mergeCell ref="W11:X11"/>
    <mergeCell ref="P8:Q8"/>
    <mergeCell ref="R8:S8"/>
    <mergeCell ref="U8:V8"/>
    <mergeCell ref="W8:X8"/>
    <mergeCell ref="P9:Q9"/>
    <mergeCell ref="R9:S9"/>
    <mergeCell ref="U9:V9"/>
    <mergeCell ref="W9:X9"/>
    <mergeCell ref="P6:Q6"/>
    <mergeCell ref="R6:S6"/>
    <mergeCell ref="U6:V6"/>
    <mergeCell ref="W6:X6"/>
    <mergeCell ref="P7:Q7"/>
    <mergeCell ref="R7:S7"/>
    <mergeCell ref="U7:V7"/>
    <mergeCell ref="W7:X7"/>
    <mergeCell ref="O2:P4"/>
    <mergeCell ref="Q2:R4"/>
    <mergeCell ref="S2:U4"/>
    <mergeCell ref="V2:W4"/>
    <mergeCell ref="X2:X4"/>
    <mergeCell ref="P5:Q5"/>
    <mergeCell ref="R5:S5"/>
    <mergeCell ref="U5:V5"/>
    <mergeCell ref="W5:X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workbookViewId="0">
      <pane xSplit="1" ySplit="1" topLeftCell="B2" activePane="bottomRight" state="frozen"/>
      <selection pane="topRight" activeCell="B1" sqref="B1"/>
      <selection pane="bottomLeft" activeCell="A2" sqref="A2"/>
      <selection pane="bottomRight" activeCell="A106" sqref="A106"/>
    </sheetView>
  </sheetViews>
  <sheetFormatPr defaultRowHeight="15"/>
  <cols>
    <col min="1" max="1" width="32.7109375" bestFit="1" customWidth="1"/>
    <col min="9" max="9" width="11.140625" bestFit="1" customWidth="1"/>
    <col min="10" max="10" width="16" bestFit="1" customWidth="1"/>
  </cols>
  <sheetData>
    <row r="1" spans="1:10">
      <c r="A1" s="204" t="s">
        <v>14</v>
      </c>
      <c r="B1" s="161"/>
      <c r="C1" s="161"/>
      <c r="D1" s="161"/>
      <c r="E1" s="161"/>
      <c r="F1" s="161"/>
      <c r="G1" s="161"/>
      <c r="H1" s="161"/>
      <c r="I1" s="161"/>
      <c r="J1" s="161"/>
    </row>
    <row r="2" spans="1:10">
      <c r="A2" s="204"/>
      <c r="B2" s="162"/>
      <c r="C2" s="162"/>
      <c r="D2" s="162"/>
      <c r="E2" s="162"/>
      <c r="F2" s="162"/>
      <c r="G2" s="162"/>
      <c r="H2" s="162"/>
      <c r="I2" s="162"/>
      <c r="J2" s="162"/>
    </row>
    <row r="3" spans="1:10" ht="25.5">
      <c r="A3" s="204"/>
      <c r="B3" s="160" t="s">
        <v>198</v>
      </c>
      <c r="C3" s="161"/>
      <c r="D3" s="161"/>
      <c r="E3" s="161"/>
      <c r="F3" s="160" t="s">
        <v>202</v>
      </c>
      <c r="G3" s="161"/>
      <c r="H3" s="161"/>
      <c r="I3" s="161"/>
      <c r="J3" s="161"/>
    </row>
    <row r="4" spans="1:10">
      <c r="A4" s="204"/>
      <c r="B4" s="163"/>
      <c r="C4" s="162"/>
      <c r="D4" s="162"/>
      <c r="E4" s="162"/>
      <c r="F4" s="163"/>
      <c r="G4" s="162"/>
      <c r="H4" s="162"/>
      <c r="I4" s="162"/>
      <c r="J4" s="162"/>
    </row>
    <row r="5" spans="1:10" ht="15.75" thickBot="1">
      <c r="A5" s="205"/>
      <c r="B5" s="163"/>
      <c r="C5" s="160" t="s">
        <v>199</v>
      </c>
      <c r="D5" s="160" t="s">
        <v>200</v>
      </c>
      <c r="E5" s="160" t="s">
        <v>201</v>
      </c>
      <c r="F5" s="163"/>
      <c r="G5" s="160" t="s">
        <v>203</v>
      </c>
      <c r="H5" s="160" t="s">
        <v>204</v>
      </c>
      <c r="I5" s="160" t="s">
        <v>205</v>
      </c>
      <c r="J5" s="160" t="s">
        <v>206</v>
      </c>
    </row>
    <row r="6" spans="1:10" ht="26.25" thickBot="1">
      <c r="A6" s="216" t="s">
        <v>450</v>
      </c>
      <c r="B6" s="217" t="s">
        <v>198</v>
      </c>
      <c r="C6" s="217" t="s">
        <v>199</v>
      </c>
      <c r="D6" s="217" t="s">
        <v>200</v>
      </c>
      <c r="E6" s="217" t="s">
        <v>201</v>
      </c>
      <c r="F6" s="217" t="s">
        <v>202</v>
      </c>
      <c r="G6" s="217" t="s">
        <v>203</v>
      </c>
      <c r="H6" s="217" t="s">
        <v>204</v>
      </c>
      <c r="I6" s="217" t="s">
        <v>205</v>
      </c>
      <c r="J6" s="217" t="s">
        <v>206</v>
      </c>
    </row>
    <row r="7" spans="1:10" ht="15.75" thickBot="1">
      <c r="A7" s="218" t="s">
        <v>207</v>
      </c>
      <c r="B7" s="219">
        <v>7.9</v>
      </c>
      <c r="C7" s="219">
        <v>7.9</v>
      </c>
      <c r="D7" s="219">
        <v>7.9</v>
      </c>
      <c r="E7" s="219">
        <v>7.8</v>
      </c>
      <c r="F7" s="220">
        <v>7.8</v>
      </c>
      <c r="G7" s="221">
        <v>-0.1</v>
      </c>
      <c r="H7" s="222">
        <v>-1.27</v>
      </c>
      <c r="I7" s="223">
        <v>2428722</v>
      </c>
      <c r="J7" s="224" t="s">
        <v>349</v>
      </c>
    </row>
    <row r="8" spans="1:10" ht="15.75" thickBot="1">
      <c r="A8" s="225" t="s">
        <v>208</v>
      </c>
      <c r="B8" s="226">
        <v>3.83</v>
      </c>
      <c r="C8" s="226">
        <v>3.83</v>
      </c>
      <c r="D8" s="226">
        <v>3.75</v>
      </c>
      <c r="E8" s="226">
        <v>3.75</v>
      </c>
      <c r="F8" s="227">
        <v>3.75</v>
      </c>
      <c r="G8" s="228">
        <v>-0.08</v>
      </c>
      <c r="H8" s="229">
        <v>-2.09</v>
      </c>
      <c r="I8" s="230">
        <v>1334741</v>
      </c>
      <c r="J8" s="231" t="s">
        <v>350</v>
      </c>
    </row>
    <row r="9" spans="1:10" ht="15.75" thickBot="1">
      <c r="A9" s="225" t="s">
        <v>209</v>
      </c>
      <c r="B9" s="226">
        <v>0.36</v>
      </c>
      <c r="C9" s="226">
        <v>0.36</v>
      </c>
      <c r="D9" s="226">
        <v>0.36</v>
      </c>
      <c r="E9" s="226">
        <v>0.36</v>
      </c>
      <c r="F9" s="227">
        <v>0.36</v>
      </c>
      <c r="G9" s="232">
        <v>0</v>
      </c>
      <c r="H9" s="233">
        <v>0</v>
      </c>
      <c r="I9" s="231" t="s">
        <v>351</v>
      </c>
      <c r="J9" s="234">
        <v>2179.23</v>
      </c>
    </row>
    <row r="10" spans="1:10" ht="15.75" thickBot="1">
      <c r="A10" s="225" t="s">
        <v>210</v>
      </c>
      <c r="B10" s="226">
        <v>0.66</v>
      </c>
      <c r="C10" s="226">
        <v>0.66</v>
      </c>
      <c r="D10" s="226">
        <v>0.66</v>
      </c>
      <c r="E10" s="226">
        <v>0.64</v>
      </c>
      <c r="F10" s="227">
        <v>0.64</v>
      </c>
      <c r="G10" s="228">
        <v>-0.02</v>
      </c>
      <c r="H10" s="229">
        <v>-3.03</v>
      </c>
      <c r="I10" s="230">
        <v>3831968</v>
      </c>
      <c r="J10" s="231" t="s">
        <v>352</v>
      </c>
    </row>
    <row r="11" spans="1:10" ht="15.75" thickBot="1">
      <c r="A11" s="225" t="s">
        <v>211</v>
      </c>
      <c r="B11" s="226">
        <v>7</v>
      </c>
      <c r="C11" s="226">
        <v>7</v>
      </c>
      <c r="D11" s="226">
        <v>7</v>
      </c>
      <c r="E11" s="226">
        <v>7</v>
      </c>
      <c r="F11" s="227">
        <v>7</v>
      </c>
      <c r="G11" s="232">
        <v>0</v>
      </c>
      <c r="H11" s="233">
        <v>0</v>
      </c>
      <c r="I11" s="231" t="s">
        <v>353</v>
      </c>
      <c r="J11" s="231" t="s">
        <v>354</v>
      </c>
    </row>
    <row r="12" spans="1:10" ht="15.75" thickBot="1">
      <c r="A12" s="225" t="s">
        <v>212</v>
      </c>
      <c r="B12" s="226">
        <v>6.6</v>
      </c>
      <c r="C12" s="226">
        <v>6.6</v>
      </c>
      <c r="D12" s="226">
        <v>6.6</v>
      </c>
      <c r="E12" s="226">
        <v>6.6</v>
      </c>
      <c r="F12" s="227">
        <v>6.6</v>
      </c>
      <c r="G12" s="232">
        <v>0</v>
      </c>
      <c r="H12" s="233">
        <v>0</v>
      </c>
      <c r="I12" s="230">
        <v>25500</v>
      </c>
      <c r="J12" s="231" t="s">
        <v>355</v>
      </c>
    </row>
    <row r="13" spans="1:10" ht="15.75" thickBot="1">
      <c r="A13" s="225" t="s">
        <v>213</v>
      </c>
      <c r="B13" s="226">
        <v>62.1</v>
      </c>
      <c r="C13" s="226">
        <v>62.1</v>
      </c>
      <c r="D13" s="226">
        <v>62.1</v>
      </c>
      <c r="E13" s="226">
        <v>62.1</v>
      </c>
      <c r="F13" s="227">
        <v>62.1</v>
      </c>
      <c r="G13" s="232">
        <v>0</v>
      </c>
      <c r="H13" s="233">
        <v>0</v>
      </c>
      <c r="I13" s="230">
        <v>11874</v>
      </c>
      <c r="J13" s="231" t="s">
        <v>356</v>
      </c>
    </row>
    <row r="14" spans="1:10" ht="15.75" thickBot="1">
      <c r="A14" s="225" t="s">
        <v>214</v>
      </c>
      <c r="B14" s="226">
        <v>9.35</v>
      </c>
      <c r="C14" s="226">
        <v>9.35</v>
      </c>
      <c r="D14" s="226">
        <v>9.35</v>
      </c>
      <c r="E14" s="226">
        <v>9.1999999999999993</v>
      </c>
      <c r="F14" s="227">
        <v>9.1999999999999993</v>
      </c>
      <c r="G14" s="228">
        <v>-0.15</v>
      </c>
      <c r="H14" s="229">
        <v>-1.6</v>
      </c>
      <c r="I14" s="230">
        <v>286721</v>
      </c>
      <c r="J14" s="231" t="s">
        <v>357</v>
      </c>
    </row>
    <row r="15" spans="1:10" ht="15.75" thickBot="1">
      <c r="A15" s="225" t="s">
        <v>215</v>
      </c>
      <c r="B15" s="226">
        <v>26.6</v>
      </c>
      <c r="C15" s="226">
        <v>26.6</v>
      </c>
      <c r="D15" s="226">
        <v>26.6</v>
      </c>
      <c r="E15" s="226">
        <v>26.6</v>
      </c>
      <c r="F15" s="227">
        <v>26.6</v>
      </c>
      <c r="G15" s="232">
        <v>0</v>
      </c>
      <c r="H15" s="233">
        <v>0</v>
      </c>
      <c r="I15" s="231" t="s">
        <v>358</v>
      </c>
      <c r="J15" s="231" t="s">
        <v>359</v>
      </c>
    </row>
    <row r="16" spans="1:10" ht="15.75" thickBot="1">
      <c r="A16" s="225" t="s">
        <v>216</v>
      </c>
      <c r="B16" s="226">
        <v>1.85</v>
      </c>
      <c r="C16" s="226">
        <v>1.85</v>
      </c>
      <c r="D16" s="226">
        <v>1.85</v>
      </c>
      <c r="E16" s="226">
        <v>1.85</v>
      </c>
      <c r="F16" s="227">
        <v>1.85</v>
      </c>
      <c r="G16" s="232">
        <v>0</v>
      </c>
      <c r="H16" s="233">
        <v>0</v>
      </c>
      <c r="I16" s="230">
        <v>122200</v>
      </c>
      <c r="J16" s="231" t="s">
        <v>360</v>
      </c>
    </row>
    <row r="17" spans="1:10" ht="15.75" thickBot="1">
      <c r="A17" s="225" t="s">
        <v>361</v>
      </c>
      <c r="B17" s="226">
        <v>18</v>
      </c>
      <c r="C17" s="226">
        <v>18</v>
      </c>
      <c r="D17" s="226">
        <v>18.5</v>
      </c>
      <c r="E17" s="226">
        <v>18</v>
      </c>
      <c r="F17" s="227">
        <v>18.5</v>
      </c>
      <c r="G17" s="235">
        <v>0.5</v>
      </c>
      <c r="H17" s="236">
        <v>2.78</v>
      </c>
      <c r="I17" s="230">
        <v>857464</v>
      </c>
      <c r="J17" s="231" t="s">
        <v>362</v>
      </c>
    </row>
    <row r="18" spans="1:10" ht="15.75" thickBot="1">
      <c r="A18" s="225" t="s">
        <v>363</v>
      </c>
      <c r="B18" s="226">
        <v>0.33</v>
      </c>
      <c r="C18" s="226">
        <v>0.33</v>
      </c>
      <c r="D18" s="226">
        <v>0.33</v>
      </c>
      <c r="E18" s="226">
        <v>0.33</v>
      </c>
      <c r="F18" s="227">
        <v>0.33</v>
      </c>
      <c r="G18" s="232">
        <v>0</v>
      </c>
      <c r="H18" s="233">
        <v>0</v>
      </c>
      <c r="I18" s="231">
        <v>330</v>
      </c>
      <c r="J18" s="231">
        <v>99</v>
      </c>
    </row>
    <row r="19" spans="1:10" ht="15.75" thickBot="1">
      <c r="A19" s="225" t="s">
        <v>217</v>
      </c>
      <c r="B19" s="226">
        <v>2.52</v>
      </c>
      <c r="C19" s="226">
        <v>2.52</v>
      </c>
      <c r="D19" s="226">
        <v>2.27</v>
      </c>
      <c r="E19" s="226">
        <v>2.27</v>
      </c>
      <c r="F19" s="227">
        <v>2.27</v>
      </c>
      <c r="G19" s="228">
        <v>-0.25</v>
      </c>
      <c r="H19" s="229">
        <v>-9.92</v>
      </c>
      <c r="I19" s="230">
        <v>379593</v>
      </c>
      <c r="J19" s="231" t="s">
        <v>364</v>
      </c>
    </row>
    <row r="20" spans="1:10" ht="15.75" thickBot="1">
      <c r="A20" s="225" t="s">
        <v>218</v>
      </c>
      <c r="B20" s="226">
        <v>22.5</v>
      </c>
      <c r="C20" s="226">
        <v>22.5</v>
      </c>
      <c r="D20" s="226">
        <v>22.5</v>
      </c>
      <c r="E20" s="226">
        <v>22.5</v>
      </c>
      <c r="F20" s="227">
        <v>22.5</v>
      </c>
      <c r="G20" s="232">
        <v>0</v>
      </c>
      <c r="H20" s="233">
        <v>0</v>
      </c>
      <c r="I20" s="230">
        <v>74410</v>
      </c>
      <c r="J20" s="231" t="s">
        <v>365</v>
      </c>
    </row>
    <row r="21" spans="1:10" ht="15.75" thickBot="1">
      <c r="A21" s="225" t="s">
        <v>219</v>
      </c>
      <c r="B21" s="226">
        <v>1.41</v>
      </c>
      <c r="C21" s="226">
        <v>1.41</v>
      </c>
      <c r="D21" s="226">
        <v>1.41</v>
      </c>
      <c r="E21" s="226">
        <v>1.41</v>
      </c>
      <c r="F21" s="227">
        <v>1.41</v>
      </c>
      <c r="G21" s="232">
        <v>0</v>
      </c>
      <c r="H21" s="233">
        <v>0</v>
      </c>
      <c r="I21" s="231">
        <v>200</v>
      </c>
      <c r="J21" s="231" t="s">
        <v>366</v>
      </c>
    </row>
    <row r="22" spans="1:10" ht="15.75" thickBot="1">
      <c r="A22" s="225" t="s">
        <v>220</v>
      </c>
      <c r="B22" s="226">
        <v>0.22</v>
      </c>
      <c r="C22" s="226">
        <v>0.22</v>
      </c>
      <c r="D22" s="226">
        <v>0.22</v>
      </c>
      <c r="E22" s="226">
        <v>0.22</v>
      </c>
      <c r="F22" s="227">
        <v>0.22</v>
      </c>
      <c r="G22" s="232">
        <v>0</v>
      </c>
      <c r="H22" s="233">
        <v>0</v>
      </c>
      <c r="I22" s="231">
        <v>200</v>
      </c>
      <c r="J22" s="231">
        <v>40</v>
      </c>
    </row>
    <row r="23" spans="1:10" ht="15.75" thickBot="1">
      <c r="A23" s="225" t="s">
        <v>221</v>
      </c>
      <c r="B23" s="226">
        <v>5.15</v>
      </c>
      <c r="C23" s="226">
        <v>5.15</v>
      </c>
      <c r="D23" s="226">
        <v>5.15</v>
      </c>
      <c r="E23" s="226">
        <v>5.15</v>
      </c>
      <c r="F23" s="227">
        <v>5.15</v>
      </c>
      <c r="G23" s="232">
        <v>0</v>
      </c>
      <c r="H23" s="233">
        <v>0</v>
      </c>
      <c r="I23" s="230">
        <v>10000</v>
      </c>
      <c r="J23" s="231" t="s">
        <v>367</v>
      </c>
    </row>
    <row r="24" spans="1:10" ht="15.75" thickBot="1">
      <c r="A24" s="225" t="s">
        <v>222</v>
      </c>
      <c r="B24" s="226">
        <v>1.83</v>
      </c>
      <c r="C24" s="226">
        <v>1.83</v>
      </c>
      <c r="D24" s="226">
        <v>1.66</v>
      </c>
      <c r="E24" s="226">
        <v>1.66</v>
      </c>
      <c r="F24" s="227">
        <v>1.66</v>
      </c>
      <c r="G24" s="228">
        <v>-0.17</v>
      </c>
      <c r="H24" s="229">
        <v>-9.2899999999999991</v>
      </c>
      <c r="I24" s="230">
        <v>275900</v>
      </c>
      <c r="J24" s="231" t="s">
        <v>368</v>
      </c>
    </row>
    <row r="25" spans="1:10" ht="15.75" thickBot="1">
      <c r="A25" s="225" t="s">
        <v>369</v>
      </c>
      <c r="B25" s="226">
        <v>2.54</v>
      </c>
      <c r="C25" s="226">
        <v>2.54</v>
      </c>
      <c r="D25" s="226">
        <v>2.54</v>
      </c>
      <c r="E25" s="226">
        <v>2.54</v>
      </c>
      <c r="F25" s="227">
        <v>2.54</v>
      </c>
      <c r="G25" s="232">
        <v>0</v>
      </c>
      <c r="H25" s="233">
        <v>0</v>
      </c>
      <c r="I25" s="231" t="s">
        <v>370</v>
      </c>
      <c r="J25" s="231" t="s">
        <v>371</v>
      </c>
    </row>
    <row r="26" spans="1:10" ht="15.75" thickBot="1">
      <c r="A26" s="225" t="s">
        <v>372</v>
      </c>
      <c r="B26" s="226">
        <v>0.44</v>
      </c>
      <c r="C26" s="226">
        <v>0.44</v>
      </c>
      <c r="D26" s="226">
        <v>0.44</v>
      </c>
      <c r="E26" s="226">
        <v>0.44</v>
      </c>
      <c r="F26" s="227">
        <v>0.44</v>
      </c>
      <c r="G26" s="232">
        <v>0</v>
      </c>
      <c r="H26" s="233">
        <v>0</v>
      </c>
      <c r="I26" s="231" t="s">
        <v>353</v>
      </c>
      <c r="J26" s="234">
        <v>2000</v>
      </c>
    </row>
    <row r="27" spans="1:10" ht="15.75" thickBot="1">
      <c r="A27" s="225" t="s">
        <v>223</v>
      </c>
      <c r="B27" s="226">
        <v>205</v>
      </c>
      <c r="C27" s="226">
        <v>205</v>
      </c>
      <c r="D27" s="226">
        <v>205</v>
      </c>
      <c r="E27" s="226">
        <v>205</v>
      </c>
      <c r="F27" s="227">
        <v>205</v>
      </c>
      <c r="G27" s="232">
        <v>0</v>
      </c>
      <c r="H27" s="233">
        <v>0</v>
      </c>
      <c r="I27" s="230">
        <v>146967</v>
      </c>
      <c r="J27" s="231" t="s">
        <v>373</v>
      </c>
    </row>
    <row r="28" spans="1:10" ht="15.75" thickBot="1">
      <c r="A28" s="225" t="s">
        <v>224</v>
      </c>
      <c r="B28" s="226">
        <v>6</v>
      </c>
      <c r="C28" s="226">
        <v>6</v>
      </c>
      <c r="D28" s="226">
        <v>6</v>
      </c>
      <c r="E28" s="226">
        <v>5.5</v>
      </c>
      <c r="F28" s="227">
        <v>6</v>
      </c>
      <c r="G28" s="232">
        <v>0</v>
      </c>
      <c r="H28" s="233">
        <v>0</v>
      </c>
      <c r="I28" s="230">
        <v>3530278</v>
      </c>
      <c r="J28" s="231" t="s">
        <v>374</v>
      </c>
    </row>
    <row r="29" spans="1:10" ht="15.75" thickBot="1">
      <c r="A29" s="225" t="s">
        <v>225</v>
      </c>
      <c r="B29" s="226">
        <v>12.45</v>
      </c>
      <c r="C29" s="226">
        <v>12.45</v>
      </c>
      <c r="D29" s="226">
        <v>12.5</v>
      </c>
      <c r="E29" s="226">
        <v>12.5</v>
      </c>
      <c r="F29" s="227">
        <v>12.5</v>
      </c>
      <c r="G29" s="235">
        <v>0.05</v>
      </c>
      <c r="H29" s="236">
        <v>0.4</v>
      </c>
      <c r="I29" s="230">
        <v>524102</v>
      </c>
      <c r="J29" s="231" t="s">
        <v>375</v>
      </c>
    </row>
    <row r="30" spans="1:10" ht="15.75" thickBot="1">
      <c r="A30" s="225" t="s">
        <v>226</v>
      </c>
      <c r="B30" s="226">
        <v>0.95</v>
      </c>
      <c r="C30" s="226">
        <v>0.95</v>
      </c>
      <c r="D30" s="226">
        <v>0.95</v>
      </c>
      <c r="E30" s="226">
        <v>0.86</v>
      </c>
      <c r="F30" s="227">
        <v>0.95</v>
      </c>
      <c r="G30" s="232">
        <v>0</v>
      </c>
      <c r="H30" s="233">
        <v>0</v>
      </c>
      <c r="I30" s="230">
        <v>208676112</v>
      </c>
      <c r="J30" s="231" t="s">
        <v>376</v>
      </c>
    </row>
    <row r="31" spans="1:10" ht="15.75" thickBot="1">
      <c r="A31" s="225" t="s">
        <v>377</v>
      </c>
      <c r="B31" s="226">
        <v>3.37</v>
      </c>
      <c r="C31" s="226">
        <v>3.37</v>
      </c>
      <c r="D31" s="226">
        <v>3.37</v>
      </c>
      <c r="E31" s="226">
        <v>3.37</v>
      </c>
      <c r="F31" s="227">
        <v>3.37</v>
      </c>
      <c r="G31" s="232">
        <v>0</v>
      </c>
      <c r="H31" s="233">
        <v>0</v>
      </c>
      <c r="I31" s="230">
        <v>28002</v>
      </c>
      <c r="J31" s="231" t="s">
        <v>378</v>
      </c>
    </row>
    <row r="32" spans="1:10" ht="15.75" thickBot="1">
      <c r="A32" s="225" t="s">
        <v>227</v>
      </c>
      <c r="B32" s="226">
        <v>4.95</v>
      </c>
      <c r="C32" s="226">
        <v>4.95</v>
      </c>
      <c r="D32" s="226">
        <v>4.95</v>
      </c>
      <c r="E32" s="226">
        <v>4.95</v>
      </c>
      <c r="F32" s="227">
        <v>4.95</v>
      </c>
      <c r="G32" s="232">
        <v>0</v>
      </c>
      <c r="H32" s="233">
        <v>0</v>
      </c>
      <c r="I32" s="230">
        <v>1085470</v>
      </c>
      <c r="J32" s="231" t="s">
        <v>379</v>
      </c>
    </row>
    <row r="33" spans="1:10" ht="15.75" thickBot="1">
      <c r="A33" s="225" t="s">
        <v>60</v>
      </c>
      <c r="B33" s="226">
        <v>15.7</v>
      </c>
      <c r="C33" s="226">
        <v>15.7</v>
      </c>
      <c r="D33" s="226">
        <v>15.75</v>
      </c>
      <c r="E33" s="226">
        <v>15.75</v>
      </c>
      <c r="F33" s="227">
        <v>15.75</v>
      </c>
      <c r="G33" s="235">
        <v>0.05</v>
      </c>
      <c r="H33" s="236">
        <v>0.32</v>
      </c>
      <c r="I33" s="230">
        <v>2174213</v>
      </c>
      <c r="J33" s="231" t="s">
        <v>380</v>
      </c>
    </row>
    <row r="34" spans="1:10" ht="15.75" thickBot="1">
      <c r="A34" s="225" t="s">
        <v>328</v>
      </c>
      <c r="B34" s="226">
        <v>3.95</v>
      </c>
      <c r="C34" s="226">
        <v>3.95</v>
      </c>
      <c r="D34" s="226">
        <v>3.95</v>
      </c>
      <c r="E34" s="226">
        <v>3.95</v>
      </c>
      <c r="F34" s="227">
        <v>3.95</v>
      </c>
      <c r="G34" s="232">
        <v>0</v>
      </c>
      <c r="H34" s="233">
        <v>0</v>
      </c>
      <c r="I34" s="231">
        <v>200</v>
      </c>
      <c r="J34" s="231" t="s">
        <v>381</v>
      </c>
    </row>
    <row r="35" spans="1:10" ht="15.75" thickBot="1">
      <c r="A35" s="225" t="s">
        <v>139</v>
      </c>
      <c r="B35" s="226">
        <v>7.5</v>
      </c>
      <c r="C35" s="226">
        <v>7.5</v>
      </c>
      <c r="D35" s="226">
        <v>7.6</v>
      </c>
      <c r="E35" s="226">
        <v>7.5</v>
      </c>
      <c r="F35" s="227">
        <v>7.5</v>
      </c>
      <c r="G35" s="232">
        <v>0</v>
      </c>
      <c r="H35" s="233">
        <v>0</v>
      </c>
      <c r="I35" s="230">
        <v>1661334</v>
      </c>
      <c r="J35" s="231" t="s">
        <v>382</v>
      </c>
    </row>
    <row r="36" spans="1:10" ht="15.75" thickBot="1">
      <c r="A36" s="225" t="s">
        <v>4</v>
      </c>
      <c r="B36" s="226">
        <v>1.6</v>
      </c>
      <c r="C36" s="226">
        <v>1.6</v>
      </c>
      <c r="D36" s="226">
        <v>1.6</v>
      </c>
      <c r="E36" s="226">
        <v>1.53</v>
      </c>
      <c r="F36" s="227">
        <v>1.55</v>
      </c>
      <c r="G36" s="228">
        <v>-0.05</v>
      </c>
      <c r="H36" s="229">
        <v>-3.13</v>
      </c>
      <c r="I36" s="230">
        <v>34676780</v>
      </c>
      <c r="J36" s="231" t="s">
        <v>383</v>
      </c>
    </row>
    <row r="37" spans="1:10" ht="15.75" thickBot="1">
      <c r="A37" s="225" t="s">
        <v>228</v>
      </c>
      <c r="B37" s="226">
        <v>2</v>
      </c>
      <c r="C37" s="226">
        <v>2</v>
      </c>
      <c r="D37" s="226">
        <v>2</v>
      </c>
      <c r="E37" s="226">
        <v>1.97</v>
      </c>
      <c r="F37" s="227">
        <v>1.98</v>
      </c>
      <c r="G37" s="228">
        <v>-0.02</v>
      </c>
      <c r="H37" s="229">
        <v>-1</v>
      </c>
      <c r="I37" s="230">
        <v>3726505</v>
      </c>
      <c r="J37" s="231" t="s">
        <v>384</v>
      </c>
    </row>
    <row r="38" spans="1:10" ht="15.75" thickBot="1">
      <c r="A38" s="225" t="s">
        <v>229</v>
      </c>
      <c r="B38" s="226">
        <v>0.32</v>
      </c>
      <c r="C38" s="226">
        <v>0.32</v>
      </c>
      <c r="D38" s="226">
        <v>0.32</v>
      </c>
      <c r="E38" s="226">
        <v>0.32</v>
      </c>
      <c r="F38" s="227">
        <v>0.32</v>
      </c>
      <c r="G38" s="232">
        <v>0</v>
      </c>
      <c r="H38" s="233">
        <v>0</v>
      </c>
      <c r="I38" s="231" t="s">
        <v>385</v>
      </c>
      <c r="J38" s="234">
        <v>2711.5</v>
      </c>
    </row>
    <row r="39" spans="1:10" ht="15.75" thickBot="1">
      <c r="A39" s="225" t="s">
        <v>230</v>
      </c>
      <c r="B39" s="226">
        <v>16.5</v>
      </c>
      <c r="C39" s="226">
        <v>16.5</v>
      </c>
      <c r="D39" s="226">
        <v>16.5</v>
      </c>
      <c r="E39" s="226">
        <v>16.5</v>
      </c>
      <c r="F39" s="227">
        <v>16.5</v>
      </c>
      <c r="G39" s="232">
        <v>0</v>
      </c>
      <c r="H39" s="233">
        <v>0</v>
      </c>
      <c r="I39" s="230">
        <v>681720</v>
      </c>
      <c r="J39" s="231" t="s">
        <v>386</v>
      </c>
    </row>
    <row r="40" spans="1:10" ht="15.75" thickBot="1">
      <c r="A40" s="225" t="s">
        <v>231</v>
      </c>
      <c r="B40" s="226">
        <v>20.6</v>
      </c>
      <c r="C40" s="226">
        <v>20.6</v>
      </c>
      <c r="D40" s="226">
        <v>20.6</v>
      </c>
      <c r="E40" s="226">
        <v>20.6</v>
      </c>
      <c r="F40" s="227">
        <v>20.6</v>
      </c>
      <c r="G40" s="232">
        <v>0</v>
      </c>
      <c r="H40" s="233">
        <v>0</v>
      </c>
      <c r="I40" s="230">
        <v>329681</v>
      </c>
      <c r="J40" s="231" t="s">
        <v>387</v>
      </c>
    </row>
    <row r="41" spans="1:10" ht="15.75" thickBot="1">
      <c r="A41" s="225" t="s">
        <v>232</v>
      </c>
      <c r="B41" s="226">
        <v>12.05</v>
      </c>
      <c r="C41" s="226">
        <v>12.05</v>
      </c>
      <c r="D41" s="226">
        <v>12.1</v>
      </c>
      <c r="E41" s="226">
        <v>12.05</v>
      </c>
      <c r="F41" s="227">
        <v>12.05</v>
      </c>
      <c r="G41" s="232">
        <v>0</v>
      </c>
      <c r="H41" s="233">
        <v>0</v>
      </c>
      <c r="I41" s="230">
        <v>474156</v>
      </c>
      <c r="J41" s="231" t="s">
        <v>388</v>
      </c>
    </row>
    <row r="42" spans="1:10" ht="15.75" thickBot="1">
      <c r="A42" s="225" t="s">
        <v>233</v>
      </c>
      <c r="B42" s="226">
        <v>36.4</v>
      </c>
      <c r="C42" s="226">
        <v>36.4</v>
      </c>
      <c r="D42" s="226">
        <v>36.049999999999997</v>
      </c>
      <c r="E42" s="226">
        <v>34</v>
      </c>
      <c r="F42" s="227">
        <v>34</v>
      </c>
      <c r="G42" s="228">
        <v>-2.4</v>
      </c>
      <c r="H42" s="229">
        <v>-6.59</v>
      </c>
      <c r="I42" s="230">
        <v>11926838</v>
      </c>
      <c r="J42" s="231" t="s">
        <v>389</v>
      </c>
    </row>
    <row r="43" spans="1:10" ht="15.75" thickBot="1">
      <c r="A43" s="225" t="s">
        <v>234</v>
      </c>
      <c r="B43" s="226">
        <v>74</v>
      </c>
      <c r="C43" s="226">
        <v>74</v>
      </c>
      <c r="D43" s="226">
        <v>74</v>
      </c>
      <c r="E43" s="226">
        <v>74</v>
      </c>
      <c r="F43" s="227">
        <v>74</v>
      </c>
      <c r="G43" s="232">
        <v>0</v>
      </c>
      <c r="H43" s="233">
        <v>0</v>
      </c>
      <c r="I43" s="230">
        <v>16425</v>
      </c>
      <c r="J43" s="231" t="s">
        <v>390</v>
      </c>
    </row>
    <row r="44" spans="1:10" ht="15.75" thickBot="1">
      <c r="A44" s="225" t="s">
        <v>235</v>
      </c>
      <c r="B44" s="226">
        <v>1.06</v>
      </c>
      <c r="C44" s="226">
        <v>1.06</v>
      </c>
      <c r="D44" s="226">
        <v>1.04</v>
      </c>
      <c r="E44" s="226">
        <v>1.04</v>
      </c>
      <c r="F44" s="227">
        <v>1.04</v>
      </c>
      <c r="G44" s="228">
        <v>-0.02</v>
      </c>
      <c r="H44" s="229">
        <v>-1.89</v>
      </c>
      <c r="I44" s="230">
        <v>1169750</v>
      </c>
      <c r="J44" s="231" t="s">
        <v>391</v>
      </c>
    </row>
    <row r="45" spans="1:10" ht="15.75" thickBot="1">
      <c r="A45" s="225" t="s">
        <v>236</v>
      </c>
      <c r="B45" s="226">
        <v>2.0499999999999998</v>
      </c>
      <c r="C45" s="226">
        <v>2.0499999999999998</v>
      </c>
      <c r="D45" s="226">
        <v>2.0499999999999998</v>
      </c>
      <c r="E45" s="226">
        <v>2.0499999999999998</v>
      </c>
      <c r="F45" s="227">
        <v>2.0499999999999998</v>
      </c>
      <c r="G45" s="232">
        <v>0</v>
      </c>
      <c r="H45" s="233">
        <v>0</v>
      </c>
      <c r="I45" s="231">
        <v>150</v>
      </c>
      <c r="J45" s="231" t="s">
        <v>392</v>
      </c>
    </row>
    <row r="46" spans="1:10" ht="15.75" thickBot="1">
      <c r="A46" s="225" t="s">
        <v>237</v>
      </c>
      <c r="B46" s="226">
        <v>33.549999999999997</v>
      </c>
      <c r="C46" s="226">
        <v>33.549999999999997</v>
      </c>
      <c r="D46" s="226">
        <v>30.2</v>
      </c>
      <c r="E46" s="226">
        <v>30.2</v>
      </c>
      <c r="F46" s="227">
        <v>30.2</v>
      </c>
      <c r="G46" s="228">
        <v>-3.35</v>
      </c>
      <c r="H46" s="229">
        <v>-9.99</v>
      </c>
      <c r="I46" s="230">
        <v>388526</v>
      </c>
      <c r="J46" s="231" t="s">
        <v>393</v>
      </c>
    </row>
    <row r="47" spans="1:10" ht="15.75" thickBot="1">
      <c r="A47" s="225" t="s">
        <v>238</v>
      </c>
      <c r="B47" s="226">
        <v>0.4</v>
      </c>
      <c r="C47" s="226">
        <v>0.4</v>
      </c>
      <c r="D47" s="226">
        <v>0.43</v>
      </c>
      <c r="E47" s="226">
        <v>0.41</v>
      </c>
      <c r="F47" s="227">
        <v>0.43</v>
      </c>
      <c r="G47" s="235">
        <v>0.03</v>
      </c>
      <c r="H47" s="236">
        <v>7.5</v>
      </c>
      <c r="I47" s="230">
        <v>1851617</v>
      </c>
      <c r="J47" s="231" t="s">
        <v>394</v>
      </c>
    </row>
    <row r="48" spans="1:10" ht="15.75" thickBot="1">
      <c r="A48" s="225" t="s">
        <v>239</v>
      </c>
      <c r="B48" s="226">
        <v>0.2</v>
      </c>
      <c r="C48" s="226">
        <v>0.2</v>
      </c>
      <c r="D48" s="226">
        <v>0.21</v>
      </c>
      <c r="E48" s="226">
        <v>0.2</v>
      </c>
      <c r="F48" s="227">
        <v>0.21</v>
      </c>
      <c r="G48" s="235">
        <v>0.01</v>
      </c>
      <c r="H48" s="236">
        <v>5</v>
      </c>
      <c r="I48" s="230">
        <v>1692967</v>
      </c>
      <c r="J48" s="231" t="s">
        <v>395</v>
      </c>
    </row>
    <row r="49" spans="1:10" ht="15.75" thickBot="1">
      <c r="A49" s="225" t="s">
        <v>240</v>
      </c>
      <c r="B49" s="226">
        <v>21.35</v>
      </c>
      <c r="C49" s="226">
        <v>21.35</v>
      </c>
      <c r="D49" s="226">
        <v>21.35</v>
      </c>
      <c r="E49" s="226">
        <v>21.35</v>
      </c>
      <c r="F49" s="227">
        <v>21.35</v>
      </c>
      <c r="G49" s="232">
        <v>0</v>
      </c>
      <c r="H49" s="233">
        <v>0</v>
      </c>
      <c r="I49" s="231" t="s">
        <v>396</v>
      </c>
      <c r="J49" s="231" t="s">
        <v>397</v>
      </c>
    </row>
    <row r="50" spans="1:10" ht="15.75" thickBot="1">
      <c r="A50" s="225" t="s">
        <v>398</v>
      </c>
      <c r="B50" s="226">
        <v>0.44</v>
      </c>
      <c r="C50" s="226">
        <v>0.44</v>
      </c>
      <c r="D50" s="226">
        <v>0.44</v>
      </c>
      <c r="E50" s="226">
        <v>0.44</v>
      </c>
      <c r="F50" s="227">
        <v>0.44</v>
      </c>
      <c r="G50" s="232">
        <v>0</v>
      </c>
      <c r="H50" s="233">
        <v>0</v>
      </c>
      <c r="I50" s="231" t="s">
        <v>399</v>
      </c>
      <c r="J50" s="234">
        <v>1644.3</v>
      </c>
    </row>
    <row r="51" spans="1:10" ht="15.75" thickBot="1">
      <c r="A51" s="225" t="s">
        <v>241</v>
      </c>
      <c r="B51" s="226">
        <v>0.27</v>
      </c>
      <c r="C51" s="226">
        <v>0.27</v>
      </c>
      <c r="D51" s="226">
        <v>0.27</v>
      </c>
      <c r="E51" s="226">
        <v>0.27</v>
      </c>
      <c r="F51" s="227">
        <v>0.27</v>
      </c>
      <c r="G51" s="232">
        <v>0</v>
      </c>
      <c r="H51" s="233">
        <v>0</v>
      </c>
      <c r="I51" s="230">
        <v>90000</v>
      </c>
      <c r="J51" s="231" t="s">
        <v>400</v>
      </c>
    </row>
    <row r="52" spans="1:10" ht="15.75" thickBot="1">
      <c r="A52" s="225" t="s">
        <v>242</v>
      </c>
      <c r="B52" s="226">
        <v>0.55000000000000004</v>
      </c>
      <c r="C52" s="226">
        <v>0.55000000000000004</v>
      </c>
      <c r="D52" s="226">
        <v>0.56999999999999995</v>
      </c>
      <c r="E52" s="226">
        <v>0.56999999999999995</v>
      </c>
      <c r="F52" s="227">
        <v>0.56999999999999995</v>
      </c>
      <c r="G52" s="235">
        <v>0.02</v>
      </c>
      <c r="H52" s="236">
        <v>3.64</v>
      </c>
      <c r="I52" s="230">
        <v>501000</v>
      </c>
      <c r="J52" s="231" t="s">
        <v>401</v>
      </c>
    </row>
    <row r="53" spans="1:10" ht="15.75" thickBot="1">
      <c r="A53" s="225" t="s">
        <v>243</v>
      </c>
      <c r="B53" s="226">
        <v>1.1599999999999999</v>
      </c>
      <c r="C53" s="226">
        <v>1.1599999999999999</v>
      </c>
      <c r="D53" s="226">
        <v>1.1599999999999999</v>
      </c>
      <c r="E53" s="226">
        <v>1.1599999999999999</v>
      </c>
      <c r="F53" s="227">
        <v>1.1599999999999999</v>
      </c>
      <c r="G53" s="232">
        <v>0</v>
      </c>
      <c r="H53" s="233">
        <v>0</v>
      </c>
      <c r="I53" s="230">
        <v>20000</v>
      </c>
      <c r="J53" s="231" t="s">
        <v>402</v>
      </c>
    </row>
    <row r="54" spans="1:10" ht="15.75" thickBot="1">
      <c r="A54" s="225" t="s">
        <v>244</v>
      </c>
      <c r="B54" s="226">
        <v>0.62</v>
      </c>
      <c r="C54" s="226">
        <v>0.62</v>
      </c>
      <c r="D54" s="226">
        <v>0.62</v>
      </c>
      <c r="E54" s="226">
        <v>0.62</v>
      </c>
      <c r="F54" s="227">
        <v>0.62</v>
      </c>
      <c r="G54" s="232">
        <v>0</v>
      </c>
      <c r="H54" s="233">
        <v>0</v>
      </c>
      <c r="I54" s="230">
        <v>39337</v>
      </c>
      <c r="J54" s="231" t="s">
        <v>403</v>
      </c>
    </row>
    <row r="55" spans="1:10" ht="15.75" thickBot="1">
      <c r="A55" s="225" t="s">
        <v>245</v>
      </c>
      <c r="B55" s="226">
        <v>0.52</v>
      </c>
      <c r="C55" s="226">
        <v>0.52</v>
      </c>
      <c r="D55" s="226">
        <v>0.52</v>
      </c>
      <c r="E55" s="226">
        <v>0.52</v>
      </c>
      <c r="F55" s="227">
        <v>0.52</v>
      </c>
      <c r="G55" s="232">
        <v>0</v>
      </c>
      <c r="H55" s="233">
        <v>0</v>
      </c>
      <c r="I55" s="230">
        <v>83017</v>
      </c>
      <c r="J55" s="231" t="s">
        <v>404</v>
      </c>
    </row>
    <row r="56" spans="1:10" ht="15.75" thickBot="1">
      <c r="A56" s="225" t="s">
        <v>246</v>
      </c>
      <c r="B56" s="226">
        <v>2.4</v>
      </c>
      <c r="C56" s="226">
        <v>2.4</v>
      </c>
      <c r="D56" s="226">
        <v>2.4</v>
      </c>
      <c r="E56" s="226">
        <v>2.4</v>
      </c>
      <c r="F56" s="227">
        <v>2.4</v>
      </c>
      <c r="G56" s="232">
        <v>0</v>
      </c>
      <c r="H56" s="233">
        <v>0</v>
      </c>
      <c r="I56" s="230">
        <v>251625</v>
      </c>
      <c r="J56" s="231" t="s">
        <v>405</v>
      </c>
    </row>
    <row r="57" spans="1:10" ht="15.75" thickBot="1">
      <c r="A57" s="225" t="s">
        <v>406</v>
      </c>
      <c r="B57" s="226">
        <v>0.6</v>
      </c>
      <c r="C57" s="226">
        <v>0.6</v>
      </c>
      <c r="D57" s="226">
        <v>0.54</v>
      </c>
      <c r="E57" s="226">
        <v>0.54</v>
      </c>
      <c r="F57" s="227">
        <v>0.54</v>
      </c>
      <c r="G57" s="228">
        <v>-0.06</v>
      </c>
      <c r="H57" s="229">
        <v>-10</v>
      </c>
      <c r="I57" s="230">
        <v>100000</v>
      </c>
      <c r="J57" s="231" t="s">
        <v>407</v>
      </c>
    </row>
    <row r="58" spans="1:10" ht="15.75" thickBot="1">
      <c r="A58" s="225" t="s">
        <v>247</v>
      </c>
      <c r="B58" s="226">
        <v>151</v>
      </c>
      <c r="C58" s="226">
        <v>151</v>
      </c>
      <c r="D58" s="226">
        <v>150.1</v>
      </c>
      <c r="E58" s="226">
        <v>150</v>
      </c>
      <c r="F58" s="227">
        <v>150</v>
      </c>
      <c r="G58" s="228">
        <v>-1</v>
      </c>
      <c r="H58" s="229">
        <v>-0.66</v>
      </c>
      <c r="I58" s="230">
        <v>42102</v>
      </c>
      <c r="J58" s="231" t="s">
        <v>408</v>
      </c>
    </row>
    <row r="59" spans="1:10" ht="15.75" thickBot="1">
      <c r="A59" s="225" t="s">
        <v>248</v>
      </c>
      <c r="B59" s="226">
        <v>3.55</v>
      </c>
      <c r="C59" s="226">
        <v>3.55</v>
      </c>
      <c r="D59" s="226">
        <v>3.55</v>
      </c>
      <c r="E59" s="226">
        <v>3.55</v>
      </c>
      <c r="F59" s="227">
        <v>3.55</v>
      </c>
      <c r="G59" s="232">
        <v>0</v>
      </c>
      <c r="H59" s="233">
        <v>0</v>
      </c>
      <c r="I59" s="230">
        <v>118119</v>
      </c>
      <c r="J59" s="231" t="s">
        <v>409</v>
      </c>
    </row>
    <row r="60" spans="1:10" ht="15.75" thickBot="1">
      <c r="A60" s="225" t="s">
        <v>249</v>
      </c>
      <c r="B60" s="226">
        <v>18</v>
      </c>
      <c r="C60" s="226">
        <v>18</v>
      </c>
      <c r="D60" s="226">
        <v>18</v>
      </c>
      <c r="E60" s="226">
        <v>18</v>
      </c>
      <c r="F60" s="227">
        <v>18</v>
      </c>
      <c r="G60" s="232">
        <v>0</v>
      </c>
      <c r="H60" s="233">
        <v>0</v>
      </c>
      <c r="I60" s="230">
        <v>60961</v>
      </c>
      <c r="J60" s="231" t="s">
        <v>410</v>
      </c>
    </row>
    <row r="61" spans="1:10" ht="15.75" thickBot="1">
      <c r="A61" s="225" t="s">
        <v>250</v>
      </c>
      <c r="B61" s="226">
        <v>82.5</v>
      </c>
      <c r="C61" s="226">
        <v>82.5</v>
      </c>
      <c r="D61" s="226">
        <v>83</v>
      </c>
      <c r="E61" s="226">
        <v>82.5</v>
      </c>
      <c r="F61" s="227">
        <v>83</v>
      </c>
      <c r="G61" s="235">
        <v>0.5</v>
      </c>
      <c r="H61" s="236">
        <v>0.61</v>
      </c>
      <c r="I61" s="230">
        <v>2322117</v>
      </c>
      <c r="J61" s="231" t="s">
        <v>411</v>
      </c>
    </row>
    <row r="62" spans="1:10" ht="15.75" thickBot="1">
      <c r="A62" s="225" t="s">
        <v>412</v>
      </c>
      <c r="B62" s="226">
        <v>6.3</v>
      </c>
      <c r="C62" s="226">
        <v>6.3</v>
      </c>
      <c r="D62" s="226">
        <v>6.3</v>
      </c>
      <c r="E62" s="226">
        <v>6.3</v>
      </c>
      <c r="F62" s="227">
        <v>6.3</v>
      </c>
      <c r="G62" s="232">
        <v>0</v>
      </c>
      <c r="H62" s="233">
        <v>0</v>
      </c>
      <c r="I62" s="231" t="s">
        <v>413</v>
      </c>
      <c r="J62" s="231" t="s">
        <v>414</v>
      </c>
    </row>
    <row r="63" spans="1:10" ht="15.75" thickBot="1">
      <c r="A63" s="225" t="s">
        <v>251</v>
      </c>
      <c r="B63" s="226">
        <v>2.67</v>
      </c>
      <c r="C63" s="226">
        <v>2.67</v>
      </c>
      <c r="D63" s="226">
        <v>2.67</v>
      </c>
      <c r="E63" s="226">
        <v>2.67</v>
      </c>
      <c r="F63" s="227">
        <v>2.67</v>
      </c>
      <c r="G63" s="232">
        <v>0</v>
      </c>
      <c r="H63" s="233">
        <v>0</v>
      </c>
      <c r="I63" s="230">
        <v>188401</v>
      </c>
      <c r="J63" s="231" t="s">
        <v>415</v>
      </c>
    </row>
    <row r="64" spans="1:10" ht="15.75" thickBot="1">
      <c r="A64" s="225" t="s">
        <v>252</v>
      </c>
      <c r="B64" s="237">
        <v>1450</v>
      </c>
      <c r="C64" s="237">
        <v>1450</v>
      </c>
      <c r="D64" s="237">
        <v>1500</v>
      </c>
      <c r="E64" s="237">
        <v>1450</v>
      </c>
      <c r="F64" s="227">
        <v>1500</v>
      </c>
      <c r="G64" s="235">
        <v>50</v>
      </c>
      <c r="H64" s="236">
        <v>3.45</v>
      </c>
      <c r="I64" s="230">
        <v>87343</v>
      </c>
      <c r="J64" s="231" t="s">
        <v>416</v>
      </c>
    </row>
    <row r="65" spans="1:10" ht="15.75" thickBot="1">
      <c r="A65" s="225" t="s">
        <v>253</v>
      </c>
      <c r="B65" s="226">
        <v>0.22</v>
      </c>
      <c r="C65" s="226">
        <v>0.22</v>
      </c>
      <c r="D65" s="226">
        <v>0.22</v>
      </c>
      <c r="E65" s="226">
        <v>0.22</v>
      </c>
      <c r="F65" s="227">
        <v>0.22</v>
      </c>
      <c r="G65" s="232">
        <v>0</v>
      </c>
      <c r="H65" s="233">
        <v>0</v>
      </c>
      <c r="I65" s="231">
        <v>489</v>
      </c>
      <c r="J65" s="231" t="s">
        <v>417</v>
      </c>
    </row>
    <row r="66" spans="1:10" ht="15.75" thickBot="1">
      <c r="A66" s="225" t="s">
        <v>418</v>
      </c>
      <c r="B66" s="226">
        <v>5</v>
      </c>
      <c r="C66" s="226">
        <v>5</v>
      </c>
      <c r="D66" s="226">
        <v>5</v>
      </c>
      <c r="E66" s="226">
        <v>5</v>
      </c>
      <c r="F66" s="227">
        <v>5</v>
      </c>
      <c r="G66" s="232">
        <v>0</v>
      </c>
      <c r="H66" s="233">
        <v>0</v>
      </c>
      <c r="I66" s="230">
        <v>200000</v>
      </c>
      <c r="J66" s="231" t="s">
        <v>419</v>
      </c>
    </row>
    <row r="67" spans="1:10" ht="15.75" thickBot="1">
      <c r="A67" s="225" t="s">
        <v>254</v>
      </c>
      <c r="B67" s="226">
        <v>1.36</v>
      </c>
      <c r="C67" s="226">
        <v>1.36</v>
      </c>
      <c r="D67" s="226">
        <v>1.36</v>
      </c>
      <c r="E67" s="226">
        <v>1.36</v>
      </c>
      <c r="F67" s="227">
        <v>1.36</v>
      </c>
      <c r="G67" s="232">
        <v>0</v>
      </c>
      <c r="H67" s="233">
        <v>0</v>
      </c>
      <c r="I67" s="230">
        <v>81524</v>
      </c>
      <c r="J67" s="231" t="s">
        <v>420</v>
      </c>
    </row>
    <row r="68" spans="1:10" ht="15.75" thickBot="1">
      <c r="A68" s="225" t="s">
        <v>255</v>
      </c>
      <c r="B68" s="226">
        <v>5.05</v>
      </c>
      <c r="C68" s="226">
        <v>5.05</v>
      </c>
      <c r="D68" s="226">
        <v>5.05</v>
      </c>
      <c r="E68" s="226">
        <v>5</v>
      </c>
      <c r="F68" s="227">
        <v>5.05</v>
      </c>
      <c r="G68" s="232">
        <v>0</v>
      </c>
      <c r="H68" s="233">
        <v>0</v>
      </c>
      <c r="I68" s="230">
        <v>911622</v>
      </c>
      <c r="J68" s="231" t="s">
        <v>421</v>
      </c>
    </row>
    <row r="69" spans="1:10" ht="15.75" thickBot="1">
      <c r="A69" s="225" t="s">
        <v>256</v>
      </c>
      <c r="B69" s="226">
        <v>75.75</v>
      </c>
      <c r="C69" s="226">
        <v>75.75</v>
      </c>
      <c r="D69" s="226">
        <v>75.75</v>
      </c>
      <c r="E69" s="226">
        <v>75.75</v>
      </c>
      <c r="F69" s="227">
        <v>75.75</v>
      </c>
      <c r="G69" s="232">
        <v>0</v>
      </c>
      <c r="H69" s="233">
        <v>0</v>
      </c>
      <c r="I69" s="231" t="s">
        <v>422</v>
      </c>
      <c r="J69" s="231" t="s">
        <v>423</v>
      </c>
    </row>
    <row r="70" spans="1:10" ht="15.75" thickBot="1">
      <c r="A70" s="225" t="s">
        <v>257</v>
      </c>
      <c r="B70" s="226">
        <v>66.25</v>
      </c>
      <c r="C70" s="226">
        <v>66.25</v>
      </c>
      <c r="D70" s="226">
        <v>66.25</v>
      </c>
      <c r="E70" s="226">
        <v>66.25</v>
      </c>
      <c r="F70" s="227">
        <v>66.25</v>
      </c>
      <c r="G70" s="232">
        <v>0</v>
      </c>
      <c r="H70" s="233">
        <v>0</v>
      </c>
      <c r="I70" s="231" t="s">
        <v>424</v>
      </c>
      <c r="J70" s="231" t="s">
        <v>425</v>
      </c>
    </row>
    <row r="71" spans="1:10" ht="15.75" thickBot="1">
      <c r="A71" s="225" t="s">
        <v>258</v>
      </c>
      <c r="B71" s="226">
        <v>0.51</v>
      </c>
      <c r="C71" s="226">
        <v>0.51</v>
      </c>
      <c r="D71" s="226">
        <v>0.51</v>
      </c>
      <c r="E71" s="226">
        <v>0.51</v>
      </c>
      <c r="F71" s="227">
        <v>0.51</v>
      </c>
      <c r="G71" s="232">
        <v>0</v>
      </c>
      <c r="H71" s="233">
        <v>0</v>
      </c>
      <c r="I71" s="231" t="s">
        <v>426</v>
      </c>
      <c r="J71" s="231" t="s">
        <v>427</v>
      </c>
    </row>
    <row r="72" spans="1:10" ht="15.75" thickBot="1">
      <c r="A72" s="225" t="s">
        <v>259</v>
      </c>
      <c r="B72" s="226">
        <v>9.15</v>
      </c>
      <c r="C72" s="226">
        <v>9.15</v>
      </c>
      <c r="D72" s="226">
        <v>9.1999999999999993</v>
      </c>
      <c r="E72" s="226">
        <v>9</v>
      </c>
      <c r="F72" s="227">
        <v>9</v>
      </c>
      <c r="G72" s="228">
        <v>-0.15</v>
      </c>
      <c r="H72" s="229">
        <v>-1.64</v>
      </c>
      <c r="I72" s="230">
        <v>708168</v>
      </c>
      <c r="J72" s="231" t="s">
        <v>428</v>
      </c>
    </row>
    <row r="73" spans="1:10" ht="15.75" thickBot="1">
      <c r="A73" s="225" t="s">
        <v>260</v>
      </c>
      <c r="B73" s="226">
        <v>0.21</v>
      </c>
      <c r="C73" s="226">
        <v>0.21</v>
      </c>
      <c r="D73" s="226">
        <v>0.21</v>
      </c>
      <c r="E73" s="226">
        <v>0.2</v>
      </c>
      <c r="F73" s="227">
        <v>0.21</v>
      </c>
      <c r="G73" s="232">
        <v>0</v>
      </c>
      <c r="H73" s="233">
        <v>0</v>
      </c>
      <c r="I73" s="230">
        <v>247813</v>
      </c>
      <c r="J73" s="231" t="s">
        <v>429</v>
      </c>
    </row>
    <row r="74" spans="1:10" ht="15.75" thickBot="1">
      <c r="A74" s="225" t="s">
        <v>261</v>
      </c>
      <c r="B74" s="226">
        <v>652.70000000000005</v>
      </c>
      <c r="C74" s="226">
        <v>652.70000000000005</v>
      </c>
      <c r="D74" s="226">
        <v>652.70000000000005</v>
      </c>
      <c r="E74" s="226">
        <v>652.70000000000005</v>
      </c>
      <c r="F74" s="227">
        <v>652.70000000000005</v>
      </c>
      <c r="G74" s="232">
        <v>0</v>
      </c>
      <c r="H74" s="233">
        <v>0</v>
      </c>
      <c r="I74" s="230">
        <v>13149</v>
      </c>
      <c r="J74" s="231" t="s">
        <v>430</v>
      </c>
    </row>
    <row r="75" spans="1:10" ht="15.75" thickBot="1">
      <c r="A75" s="225" t="s">
        <v>262</v>
      </c>
      <c r="B75" s="226">
        <v>0.2</v>
      </c>
      <c r="C75" s="226">
        <v>0.2</v>
      </c>
      <c r="D75" s="226">
        <v>0.2</v>
      </c>
      <c r="E75" s="226">
        <v>0.2</v>
      </c>
      <c r="F75" s="227">
        <v>0.2</v>
      </c>
      <c r="G75" s="232">
        <v>0</v>
      </c>
      <c r="H75" s="233">
        <v>0</v>
      </c>
      <c r="I75" s="231">
        <v>200</v>
      </c>
      <c r="J75" s="231">
        <v>40</v>
      </c>
    </row>
    <row r="76" spans="1:10" ht="15.75" thickBot="1">
      <c r="A76" s="225" t="s">
        <v>263</v>
      </c>
      <c r="B76" s="226">
        <v>48</v>
      </c>
      <c r="C76" s="226">
        <v>48</v>
      </c>
      <c r="D76" s="226">
        <v>48</v>
      </c>
      <c r="E76" s="226">
        <v>48</v>
      </c>
      <c r="F76" s="227">
        <v>48</v>
      </c>
      <c r="G76" s="232">
        <v>0</v>
      </c>
      <c r="H76" s="233">
        <v>0</v>
      </c>
      <c r="I76" s="230">
        <v>15098940</v>
      </c>
      <c r="J76" s="231" t="s">
        <v>431</v>
      </c>
    </row>
    <row r="77" spans="1:10" ht="15.75" thickBot="1">
      <c r="A77" s="225" t="s">
        <v>264</v>
      </c>
      <c r="B77" s="226">
        <v>1.6</v>
      </c>
      <c r="C77" s="226">
        <v>1.6</v>
      </c>
      <c r="D77" s="226">
        <v>1.6</v>
      </c>
      <c r="E77" s="226">
        <v>1.6</v>
      </c>
      <c r="F77" s="227">
        <v>1.6</v>
      </c>
      <c r="G77" s="232">
        <v>0</v>
      </c>
      <c r="H77" s="233">
        <v>0</v>
      </c>
      <c r="I77" s="230">
        <v>598597</v>
      </c>
      <c r="J77" s="231" t="s">
        <v>432</v>
      </c>
    </row>
    <row r="78" spans="1:10" ht="15.75" thickBot="1">
      <c r="A78" s="225" t="s">
        <v>265</v>
      </c>
      <c r="B78" s="226">
        <v>200</v>
      </c>
      <c r="C78" s="226">
        <v>200</v>
      </c>
      <c r="D78" s="226">
        <v>200</v>
      </c>
      <c r="E78" s="226">
        <v>199</v>
      </c>
      <c r="F78" s="227">
        <v>200</v>
      </c>
      <c r="G78" s="232">
        <v>0</v>
      </c>
      <c r="H78" s="233">
        <v>0</v>
      </c>
      <c r="I78" s="230">
        <v>39433</v>
      </c>
      <c r="J78" s="231" t="s">
        <v>433</v>
      </c>
    </row>
    <row r="79" spans="1:10" ht="15.75" thickBot="1">
      <c r="A79" s="225" t="s">
        <v>266</v>
      </c>
      <c r="B79" s="226">
        <v>1.19</v>
      </c>
      <c r="C79" s="226">
        <v>1.19</v>
      </c>
      <c r="D79" s="226">
        <v>1.2</v>
      </c>
      <c r="E79" s="226">
        <v>1.17</v>
      </c>
      <c r="F79" s="227">
        <v>1.17</v>
      </c>
      <c r="G79" s="228">
        <v>-0.02</v>
      </c>
      <c r="H79" s="229">
        <v>-1.68</v>
      </c>
      <c r="I79" s="230">
        <v>6754620</v>
      </c>
      <c r="J79" s="231" t="s">
        <v>434</v>
      </c>
    </row>
    <row r="80" spans="1:10" ht="15.75" thickBot="1">
      <c r="A80" s="225" t="s">
        <v>435</v>
      </c>
      <c r="B80" s="226">
        <v>0.65</v>
      </c>
      <c r="C80" s="226">
        <v>0.65</v>
      </c>
      <c r="D80" s="226">
        <v>0.65</v>
      </c>
      <c r="E80" s="226">
        <v>0.65</v>
      </c>
      <c r="F80" s="227">
        <v>0.65</v>
      </c>
      <c r="G80" s="232">
        <v>0</v>
      </c>
      <c r="H80" s="233">
        <v>0</v>
      </c>
      <c r="I80" s="230">
        <v>10130</v>
      </c>
      <c r="J80" s="234">
        <v>6584.5</v>
      </c>
    </row>
    <row r="81" spans="1:10" ht="15.75" thickBot="1">
      <c r="A81" s="225" t="s">
        <v>267</v>
      </c>
      <c r="B81" s="226">
        <v>10</v>
      </c>
      <c r="C81" s="226">
        <v>10</v>
      </c>
      <c r="D81" s="226">
        <v>9.5</v>
      </c>
      <c r="E81" s="226">
        <v>9.25</v>
      </c>
      <c r="F81" s="227">
        <v>9.5</v>
      </c>
      <c r="G81" s="228">
        <v>-0.5</v>
      </c>
      <c r="H81" s="229">
        <v>-5</v>
      </c>
      <c r="I81" s="230">
        <v>3323387</v>
      </c>
      <c r="J81" s="231" t="s">
        <v>436</v>
      </c>
    </row>
    <row r="82" spans="1:10" ht="15.75" thickBot="1">
      <c r="A82" s="225" t="s">
        <v>268</v>
      </c>
      <c r="B82" s="226">
        <v>1.6</v>
      </c>
      <c r="C82" s="226">
        <v>1.6</v>
      </c>
      <c r="D82" s="226">
        <v>1.44</v>
      </c>
      <c r="E82" s="226">
        <v>1.44</v>
      </c>
      <c r="F82" s="227">
        <v>1.44</v>
      </c>
      <c r="G82" s="228">
        <v>-0.16</v>
      </c>
      <c r="H82" s="229">
        <v>-10</v>
      </c>
      <c r="I82" s="230">
        <v>2000000</v>
      </c>
      <c r="J82" s="231" t="s">
        <v>437</v>
      </c>
    </row>
    <row r="83" spans="1:10" ht="15.75" thickBot="1">
      <c r="A83" s="225" t="s">
        <v>5</v>
      </c>
      <c r="B83" s="226">
        <v>7.95</v>
      </c>
      <c r="C83" s="226">
        <v>7.95</v>
      </c>
      <c r="D83" s="226">
        <v>8</v>
      </c>
      <c r="E83" s="226">
        <v>7.75</v>
      </c>
      <c r="F83" s="227">
        <v>7.75</v>
      </c>
      <c r="G83" s="228">
        <v>-0.2</v>
      </c>
      <c r="H83" s="229">
        <v>-2.52</v>
      </c>
      <c r="I83" s="230">
        <v>13619778</v>
      </c>
      <c r="J83" s="231" t="s">
        <v>438</v>
      </c>
    </row>
    <row r="84" spans="1:10" ht="15.75" thickBot="1">
      <c r="A84" s="225" t="s">
        <v>269</v>
      </c>
      <c r="B84" s="226">
        <v>4.8499999999999996</v>
      </c>
      <c r="C84" s="226">
        <v>4.8499999999999996</v>
      </c>
      <c r="D84" s="226">
        <v>5.05</v>
      </c>
      <c r="E84" s="226">
        <v>5.05</v>
      </c>
      <c r="F84" s="227">
        <v>5.05</v>
      </c>
      <c r="G84" s="235">
        <v>0.2</v>
      </c>
      <c r="H84" s="236">
        <v>4.12</v>
      </c>
      <c r="I84" s="230">
        <v>293917</v>
      </c>
      <c r="J84" s="231" t="s">
        <v>439</v>
      </c>
    </row>
    <row r="85" spans="1:10" ht="15.75" thickBot="1">
      <c r="A85" s="225" t="s">
        <v>270</v>
      </c>
      <c r="B85" s="226">
        <v>2.93</v>
      </c>
      <c r="C85" s="226">
        <v>2.93</v>
      </c>
      <c r="D85" s="226">
        <v>2.9</v>
      </c>
      <c r="E85" s="226">
        <v>2.85</v>
      </c>
      <c r="F85" s="227">
        <v>2.85</v>
      </c>
      <c r="G85" s="228">
        <v>-0.08</v>
      </c>
      <c r="H85" s="229">
        <v>-2.73</v>
      </c>
      <c r="I85" s="230">
        <v>1614336</v>
      </c>
      <c r="J85" s="231" t="s">
        <v>440</v>
      </c>
    </row>
    <row r="86" spans="1:10" ht="15.75" thickBot="1">
      <c r="A86" s="225" t="s">
        <v>271</v>
      </c>
      <c r="B86" s="226">
        <v>39.5</v>
      </c>
      <c r="C86" s="226">
        <v>39.5</v>
      </c>
      <c r="D86" s="226">
        <v>39.5</v>
      </c>
      <c r="E86" s="226">
        <v>39.5</v>
      </c>
      <c r="F86" s="227">
        <v>39.5</v>
      </c>
      <c r="G86" s="232">
        <v>0</v>
      </c>
      <c r="H86" s="233">
        <v>0</v>
      </c>
      <c r="I86" s="230">
        <v>2889363</v>
      </c>
      <c r="J86" s="231" t="s">
        <v>441</v>
      </c>
    </row>
    <row r="87" spans="1:10" ht="15.75" thickBot="1">
      <c r="A87" s="225" t="s">
        <v>272</v>
      </c>
      <c r="B87" s="226">
        <v>0.25</v>
      </c>
      <c r="C87" s="226">
        <v>0.25</v>
      </c>
      <c r="D87" s="226">
        <v>0.25</v>
      </c>
      <c r="E87" s="226">
        <v>0.25</v>
      </c>
      <c r="F87" s="227">
        <v>0.25</v>
      </c>
      <c r="G87" s="232">
        <v>0</v>
      </c>
      <c r="H87" s="233">
        <v>0</v>
      </c>
      <c r="I87" s="230">
        <v>200000</v>
      </c>
      <c r="J87" s="231" t="s">
        <v>442</v>
      </c>
    </row>
    <row r="88" spans="1:10" ht="15.75" thickBot="1">
      <c r="A88" s="225" t="s">
        <v>273</v>
      </c>
      <c r="B88" s="226">
        <v>0.85</v>
      </c>
      <c r="C88" s="226">
        <v>0.85</v>
      </c>
      <c r="D88" s="226">
        <v>0.85</v>
      </c>
      <c r="E88" s="226">
        <v>0.85</v>
      </c>
      <c r="F88" s="227">
        <v>0.85</v>
      </c>
      <c r="G88" s="232">
        <v>0</v>
      </c>
      <c r="H88" s="233">
        <v>0</v>
      </c>
      <c r="I88" s="230">
        <v>451063</v>
      </c>
      <c r="J88" s="231" t="s">
        <v>443</v>
      </c>
    </row>
    <row r="89" spans="1:10" ht="15.75" thickBot="1">
      <c r="A89" s="225" t="s">
        <v>274</v>
      </c>
      <c r="B89" s="226">
        <v>2.12</v>
      </c>
      <c r="C89" s="226">
        <v>2.12</v>
      </c>
      <c r="D89" s="226">
        <v>2.12</v>
      </c>
      <c r="E89" s="226">
        <v>2.12</v>
      </c>
      <c r="F89" s="227">
        <v>2.12</v>
      </c>
      <c r="G89" s="232">
        <v>0</v>
      </c>
      <c r="H89" s="233">
        <v>0</v>
      </c>
      <c r="I89" s="231" t="s">
        <v>444</v>
      </c>
      <c r="J89" s="234">
        <v>6090.7</v>
      </c>
    </row>
    <row r="90" spans="1:10" ht="15.75" thickBot="1">
      <c r="A90" s="225" t="s">
        <v>275</v>
      </c>
      <c r="B90" s="226">
        <v>3.35</v>
      </c>
      <c r="C90" s="226">
        <v>3.35</v>
      </c>
      <c r="D90" s="226">
        <v>3.35</v>
      </c>
      <c r="E90" s="226">
        <v>3.35</v>
      </c>
      <c r="F90" s="227">
        <v>3.35</v>
      </c>
      <c r="G90" s="232">
        <v>0</v>
      </c>
      <c r="H90" s="233">
        <v>0</v>
      </c>
      <c r="I90" s="230">
        <v>377154</v>
      </c>
      <c r="J90" s="231" t="s">
        <v>445</v>
      </c>
    </row>
    <row r="91" spans="1:10" ht="15.75" thickBot="1">
      <c r="A91" s="225" t="s">
        <v>276</v>
      </c>
      <c r="B91" s="226">
        <v>16.3</v>
      </c>
      <c r="C91" s="226">
        <v>16.3</v>
      </c>
      <c r="D91" s="226">
        <v>16</v>
      </c>
      <c r="E91" s="226">
        <v>16</v>
      </c>
      <c r="F91" s="227">
        <v>16</v>
      </c>
      <c r="G91" s="228">
        <v>-0.3</v>
      </c>
      <c r="H91" s="229">
        <v>-1.84</v>
      </c>
      <c r="I91" s="230">
        <v>698383</v>
      </c>
      <c r="J91" s="231" t="s">
        <v>446</v>
      </c>
    </row>
    <row r="92" spans="1:10" ht="15.75" thickBot="1">
      <c r="A92" s="225" t="s">
        <v>277</v>
      </c>
      <c r="B92" s="226">
        <v>0.4</v>
      </c>
      <c r="C92" s="226">
        <v>0.4</v>
      </c>
      <c r="D92" s="226">
        <v>0.4</v>
      </c>
      <c r="E92" s="226">
        <v>0.4</v>
      </c>
      <c r="F92" s="227">
        <v>0.4</v>
      </c>
      <c r="G92" s="232">
        <v>0</v>
      </c>
      <c r="H92" s="233">
        <v>0</v>
      </c>
      <c r="I92" s="230">
        <v>405941</v>
      </c>
      <c r="J92" s="231" t="s">
        <v>447</v>
      </c>
    </row>
    <row r="93" spans="1:10" ht="15.75" thickBot="1">
      <c r="A93" s="225" t="s">
        <v>278</v>
      </c>
      <c r="B93" s="226">
        <v>0.53</v>
      </c>
      <c r="C93" s="226">
        <v>0.53</v>
      </c>
      <c r="D93" s="226">
        <v>0.56999999999999995</v>
      </c>
      <c r="E93" s="226">
        <v>0.51</v>
      </c>
      <c r="F93" s="227">
        <v>0.55000000000000004</v>
      </c>
      <c r="G93" s="235">
        <v>0.02</v>
      </c>
      <c r="H93" s="236">
        <v>3.77</v>
      </c>
      <c r="I93" s="230">
        <v>1107936</v>
      </c>
      <c r="J93" s="231" t="s">
        <v>448</v>
      </c>
    </row>
    <row r="94" spans="1:10" ht="15.75" thickBot="1">
      <c r="A94" s="225" t="s">
        <v>279</v>
      </c>
      <c r="B94" s="226">
        <v>24.05</v>
      </c>
      <c r="C94" s="226">
        <v>24.05</v>
      </c>
      <c r="D94" s="226">
        <v>24</v>
      </c>
      <c r="E94" s="226">
        <v>23.2</v>
      </c>
      <c r="F94" s="227">
        <v>23.3</v>
      </c>
      <c r="G94" s="228">
        <v>-0.75</v>
      </c>
      <c r="H94" s="229">
        <v>-3.12</v>
      </c>
      <c r="I94" s="230">
        <v>9244962</v>
      </c>
      <c r="J94" s="231" t="s">
        <v>449</v>
      </c>
    </row>
    <row r="95" spans="1:10" ht="15.75" thickBot="1">
      <c r="A95" s="164"/>
      <c r="B95" s="165"/>
      <c r="C95" s="165"/>
      <c r="D95" s="165"/>
      <c r="E95" s="165"/>
      <c r="F95" s="166"/>
      <c r="G95" s="170"/>
      <c r="H95" s="171"/>
      <c r="I95" s="168"/>
      <c r="J95" s="169"/>
    </row>
    <row r="96" spans="1:10">
      <c r="A96" s="238"/>
      <c r="B96" s="215"/>
      <c r="C96" s="215"/>
      <c r="D96" s="215"/>
      <c r="E96" s="215"/>
      <c r="F96" s="215"/>
      <c r="G96" s="215"/>
      <c r="H96" s="215"/>
      <c r="I96" s="215"/>
      <c r="J96" s="215"/>
    </row>
    <row r="97" spans="1:10" ht="15.75" thickBot="1">
      <c r="A97" s="164"/>
      <c r="B97" s="165"/>
      <c r="C97" s="165"/>
      <c r="D97" s="165"/>
      <c r="E97" s="165"/>
      <c r="F97" s="166"/>
      <c r="G97" s="167"/>
      <c r="H97" s="165"/>
      <c r="I97" s="168"/>
      <c r="J97" s="169"/>
    </row>
    <row r="98" spans="1:10" ht="15.75" thickBot="1">
      <c r="A98" s="164"/>
      <c r="B98" s="165"/>
      <c r="C98" s="165"/>
      <c r="D98" s="165"/>
      <c r="E98" s="165"/>
      <c r="F98" s="166"/>
      <c r="G98" s="167"/>
      <c r="H98" s="165"/>
      <c r="I98" s="168"/>
      <c r="J98" s="169"/>
    </row>
    <row r="99" spans="1:10" ht="15.75" thickBot="1">
      <c r="A99" s="164"/>
      <c r="B99" s="165"/>
      <c r="C99" s="165"/>
      <c r="D99" s="165"/>
      <c r="E99" s="165"/>
      <c r="F99" s="166"/>
      <c r="G99" s="167"/>
      <c r="H99" s="165"/>
      <c r="I99" s="169"/>
      <c r="J99" s="169"/>
    </row>
    <row r="100" spans="1:10" ht="15.75" thickBot="1">
      <c r="A100" s="164"/>
      <c r="B100" s="165"/>
      <c r="C100" s="165"/>
      <c r="D100" s="165"/>
      <c r="E100" s="165"/>
      <c r="F100" s="166"/>
      <c r="G100" s="172"/>
      <c r="H100" s="173"/>
      <c r="I100" s="168"/>
      <c r="J100" s="169"/>
    </row>
    <row r="101" spans="1:10" ht="15.75" thickBot="1">
      <c r="A101" s="164"/>
      <c r="B101" s="165"/>
      <c r="C101" s="165"/>
      <c r="D101" s="165"/>
      <c r="E101" s="165"/>
      <c r="F101" s="166"/>
      <c r="G101" s="170"/>
      <c r="H101" s="171"/>
      <c r="I101" s="168"/>
      <c r="J101" s="169"/>
    </row>
    <row r="102" spans="1:10" ht="15.75" thickBot="1">
      <c r="A102" s="164"/>
      <c r="B102" s="165"/>
      <c r="C102" s="165"/>
      <c r="D102" s="165"/>
      <c r="E102" s="165"/>
      <c r="F102" s="166"/>
      <c r="G102" s="172"/>
      <c r="H102" s="173"/>
      <c r="I102" s="168"/>
      <c r="J102" s="169"/>
    </row>
    <row r="103" spans="1:10" ht="15.75" thickBot="1">
      <c r="A103" s="164"/>
      <c r="B103" s="165"/>
      <c r="C103" s="165"/>
      <c r="D103" s="165"/>
      <c r="E103" s="165"/>
      <c r="F103" s="166"/>
      <c r="G103" s="172"/>
      <c r="H103" s="173"/>
      <c r="I103" s="168"/>
      <c r="J103" s="169"/>
    </row>
    <row r="104" spans="1:10">
      <c r="A104" s="89"/>
    </row>
    <row r="105" spans="1:10">
      <c r="A105" s="72"/>
    </row>
    <row r="108" spans="1:10">
      <c r="A108" s="90" t="s">
        <v>280</v>
      </c>
    </row>
    <row r="111" spans="1:10">
      <c r="A111" s="91" t="s">
        <v>281</v>
      </c>
    </row>
    <row r="112" spans="1:10">
      <c r="A112" s="92" t="s">
        <v>282</v>
      </c>
    </row>
    <row r="113" spans="1:1">
      <c r="A113" s="93"/>
    </row>
    <row r="114" spans="1:1">
      <c r="A114" s="94"/>
    </row>
    <row r="115" spans="1:1">
      <c r="A115" s="94"/>
    </row>
    <row r="117" spans="1:1">
      <c r="A117" s="95" t="s">
        <v>283</v>
      </c>
    </row>
    <row r="118" spans="1:1">
      <c r="A118" s="96"/>
    </row>
    <row r="119" spans="1:1">
      <c r="A119" s="93" t="s">
        <v>284</v>
      </c>
    </row>
    <row r="120" spans="1:1">
      <c r="A120" s="93" t="s">
        <v>284</v>
      </c>
    </row>
    <row r="121" spans="1:1">
      <c r="A121" s="93" t="s">
        <v>284</v>
      </c>
    </row>
    <row r="122" spans="1:1">
      <c r="A122" s="93" t="s">
        <v>284</v>
      </c>
    </row>
    <row r="123" spans="1:1">
      <c r="A123" s="92" t="s">
        <v>284</v>
      </c>
    </row>
    <row r="124" spans="1:1">
      <c r="A124" s="92" t="s">
        <v>284</v>
      </c>
    </row>
    <row r="125" spans="1:1">
      <c r="A125" s="97" t="s">
        <v>285</v>
      </c>
    </row>
    <row r="126" spans="1:1" ht="255">
      <c r="A126" s="98" t="s">
        <v>286</v>
      </c>
    </row>
  </sheetData>
  <mergeCells count="1">
    <mergeCell ref="A1:A5"/>
  </mergeCells>
  <hyperlinks>
    <hyperlink ref="A126" r:id="rId1" display="mailto:technology@investment-one.com"/>
    <hyperlink ref="A123:A124" r:id="rId2" display="https://investment-one.us10.list-manage.com/track/click?u=553125ff2350f347ebe476a4e&amp;id=5d024b58c6&amp;e=1367687b61"/>
    <hyperlink ref="A112" r:id="rId3" display="mailto:Research@investment-one.com"/>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BroadStreet</vt:lpstr>
      <vt:lpstr>2017_FundamentalCheck</vt:lpstr>
      <vt:lpstr>2018_FundamentalCheck</vt:lpstr>
      <vt:lpstr>Research2018</vt:lpstr>
      <vt:lpstr>Research 2016</vt:lpstr>
      <vt:lpstr>Research 2015</vt:lpstr>
      <vt:lpstr>Research 2014</vt:lpstr>
      <vt:lpstr>PriceList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2018-09-01T21:11:29Z</dcterms:created>
  <dcterms:modified xsi:type="dcterms:W3CDTF">2018-11-18T21:59:00Z</dcterms:modified>
</cp:coreProperties>
</file>