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F:\00VideoClassStorage\0000BusinessIntellegenceStudy\Data Analysis BI Class\00-348\SyllabusAndStuff\2021-02-Spring\Weeks7-10\Excel Data Analysis in Four Videos\Download Files\"/>
    </mc:Choice>
  </mc:AlternateContent>
  <xr:revisionPtr revIDLastSave="0" documentId="8_{27659A25-F7A6-4021-A3D8-760A2EEEC648}" xr6:coauthVersionLast="47" xr6:coauthVersionMax="47" xr10:uidLastSave="{00000000-0000-0000-0000-000000000000}"/>
  <bookViews>
    <workbookView xWindow="-120" yWindow="-120" windowWidth="29040" windowHeight="15840" xr2:uid="{2CD93E9D-D810-48DB-97DB-4DC9ED7F9FBE}"/>
  </bookViews>
  <sheets>
    <sheet name="DataSets" sheetId="1" r:id="rId1"/>
    <sheet name="Year Month Sales" sheetId="2" r:id="rId2"/>
    <sheet name="Region Year Sales" sheetId="3" r:id="rId3"/>
    <sheet name="Ave Monthly Sales by Product" sheetId="4" r:id="rId4"/>
    <sheet name="Total Sales by Supplier &amp; Year" sheetId="5" r:id="rId5"/>
  </sheets>
  <definedNames>
    <definedName name="ExternalData_1" localSheetId="0" hidden="1">DataSets!$A$9:$D$867</definedName>
    <definedName name="Slicer_Product">#N/A</definedName>
  </definedNames>
  <calcPr calcId="191028"/>
  <pivotCaches>
    <pivotCache cacheId="3641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0" i="1" l="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AB6" i="4" l="1"/>
  <c r="AB7" i="4"/>
  <c r="AB8" i="4"/>
  <c r="AB9" i="4"/>
  <c r="AB10" i="4"/>
  <c r="AB11" i="4"/>
  <c r="AB12" i="4"/>
  <c r="AB13" i="4"/>
  <c r="AB14" i="4"/>
  <c r="AB15" i="4"/>
  <c r="AB16" i="4"/>
  <c r="AB17" i="4"/>
  <c r="AB18" i="4"/>
  <c r="AB19" i="4"/>
  <c r="AB20" i="4"/>
  <c r="AB21" i="4"/>
  <c r="AB22" i="4"/>
  <c r="AB23" i="4"/>
  <c r="AB24" i="4"/>
  <c r="AB25" i="4"/>
  <c r="AB26" i="4"/>
  <c r="AB27" i="4"/>
  <c r="AB28" i="4"/>
  <c r="AB29" i="4"/>
  <c r="AB30" i="4"/>
  <c r="AB31" i="4"/>
  <c r="AB32" i="4"/>
  <c r="AB33" i="4"/>
  <c r="AB34" i="4"/>
  <c r="AB35" i="4"/>
  <c r="AB36" i="4"/>
  <c r="AB37" i="4"/>
  <c r="AB38" i="4"/>
  <c r="AB39" i="4"/>
  <c r="AB40" i="4"/>
  <c r="AB41" i="4"/>
  <c r="AB42" i="4"/>
  <c r="AB43" i="4"/>
  <c r="AB44" i="4"/>
  <c r="AB45" i="4"/>
  <c r="AB46" i="4"/>
  <c r="AB47" i="4"/>
  <c r="AB48" i="4"/>
  <c r="AB49" i="4"/>
  <c r="AB50" i="4"/>
  <c r="AB51" i="4"/>
  <c r="AB52" i="4"/>
  <c r="AB53" i="4"/>
  <c r="AB54" i="4"/>
  <c r="AB55" i="4"/>
  <c r="AB56" i="4"/>
  <c r="AB57" i="4"/>
  <c r="AB58" i="4"/>
  <c r="AB59" i="4"/>
  <c r="AB60" i="4"/>
  <c r="AB61" i="4"/>
  <c r="AB62" i="4"/>
  <c r="AB63" i="4"/>
  <c r="AB64" i="4"/>
  <c r="AB65" i="4"/>
  <c r="AB66" i="4"/>
  <c r="AB67" i="4"/>
  <c r="AB68" i="4"/>
  <c r="AB69" i="4"/>
  <c r="AB70" i="4"/>
  <c r="AB71" i="4"/>
  <c r="AB72" i="4"/>
  <c r="AB73" i="4"/>
  <c r="AB74" i="4"/>
  <c r="AB75" i="4"/>
  <c r="AB76" i="4"/>
  <c r="AB77" i="4"/>
  <c r="AB78" i="4"/>
  <c r="AB79" i="4"/>
  <c r="AB80" i="4"/>
  <c r="AB81" i="4"/>
  <c r="AB82" i="4"/>
  <c r="AB83" i="4"/>
  <c r="AB84" i="4"/>
  <c r="AB85" i="4"/>
  <c r="AB86" i="4"/>
  <c r="AB87" i="4"/>
  <c r="AB88" i="4"/>
  <c r="AB89" i="4"/>
  <c r="AB90" i="4"/>
  <c r="AB91" i="4"/>
  <c r="AB92" i="4"/>
  <c r="AB93" i="4"/>
  <c r="AB94" i="4"/>
  <c r="AB95" i="4"/>
  <c r="AB96" i="4"/>
  <c r="AB97" i="4"/>
  <c r="AB98" i="4"/>
  <c r="AB99" i="4"/>
  <c r="AB100" i="4"/>
  <c r="AB101" i="4"/>
  <c r="AB102" i="4"/>
  <c r="AB103" i="4"/>
  <c r="AB104" i="4"/>
  <c r="AB105" i="4"/>
  <c r="AB106" i="4"/>
  <c r="AB107" i="4"/>
  <c r="AB108" i="4"/>
  <c r="AB109" i="4"/>
  <c r="AB110" i="4"/>
  <c r="AB111" i="4"/>
  <c r="AB112" i="4"/>
  <c r="AB113" i="4"/>
  <c r="AB114" i="4"/>
  <c r="AB115" i="4"/>
  <c r="AB116" i="4"/>
  <c r="AB117" i="4"/>
  <c r="AB118" i="4"/>
  <c r="AB119" i="4"/>
  <c r="AB120" i="4"/>
  <c r="AB121" i="4"/>
  <c r="AB122" i="4"/>
  <c r="AB123" i="4"/>
  <c r="AB124" i="4"/>
  <c r="AB125" i="4"/>
  <c r="AB126" i="4"/>
  <c r="AB127" i="4"/>
  <c r="AB128" i="4"/>
  <c r="AB129" i="4"/>
  <c r="AB130" i="4"/>
  <c r="AB131" i="4"/>
  <c r="AB132" i="4"/>
  <c r="AB133" i="4"/>
  <c r="AB134" i="4"/>
  <c r="AB135" i="4"/>
  <c r="AB136" i="4"/>
  <c r="AB137" i="4"/>
  <c r="AB138" i="4"/>
  <c r="AB139" i="4"/>
  <c r="AB140" i="4"/>
  <c r="AB141" i="4"/>
  <c r="AB142" i="4"/>
  <c r="AB143" i="4"/>
  <c r="AB144" i="4"/>
  <c r="AB145" i="4"/>
  <c r="AB146" i="4"/>
  <c r="AB147" i="4"/>
  <c r="AB148" i="4"/>
  <c r="AB5" i="4"/>
  <c r="U40" i="4"/>
  <c r="U39" i="4"/>
  <c r="U38" i="4"/>
  <c r="U37" i="4"/>
  <c r="U36" i="4"/>
  <c r="U35" i="4"/>
  <c r="U34" i="4"/>
  <c r="U33" i="4"/>
  <c r="U32" i="4"/>
  <c r="U31" i="4"/>
  <c r="U30" i="4"/>
  <c r="U29" i="4"/>
  <c r="U28" i="4"/>
  <c r="U27" i="4"/>
  <c r="U26" i="4"/>
  <c r="U25" i="4"/>
  <c r="U24" i="4"/>
  <c r="U23" i="4"/>
  <c r="U22" i="4"/>
  <c r="U21" i="4"/>
  <c r="U20" i="4"/>
  <c r="U19" i="4"/>
  <c r="U18" i="4"/>
  <c r="U17" i="4"/>
  <c r="U16" i="4"/>
  <c r="U15" i="4"/>
  <c r="U14" i="4"/>
  <c r="U13" i="4"/>
  <c r="U12" i="4"/>
  <c r="U11" i="4"/>
  <c r="U10" i="4"/>
  <c r="U9" i="4"/>
  <c r="U8" i="4"/>
  <c r="U7" i="4"/>
  <c r="U6" i="4"/>
  <c r="U5" i="4"/>
  <c r="W4" i="4"/>
  <c r="O40" i="4"/>
  <c r="O39" i="4"/>
  <c r="O38" i="4"/>
  <c r="O37" i="4"/>
  <c r="O36" i="4"/>
  <c r="O35" i="4"/>
  <c r="O34" i="4"/>
  <c r="O33" i="4"/>
  <c r="O32" i="4"/>
  <c r="O31" i="4"/>
  <c r="O30" i="4"/>
  <c r="O29" i="4"/>
  <c r="O28" i="4"/>
  <c r="O27" i="4"/>
  <c r="O26" i="4"/>
  <c r="O25" i="4"/>
  <c r="O24" i="4"/>
  <c r="O23" i="4"/>
  <c r="O22" i="4"/>
  <c r="O21" i="4"/>
  <c r="O20" i="4"/>
  <c r="O19" i="4"/>
  <c r="O18" i="4"/>
  <c r="O17" i="4"/>
  <c r="O16" i="4"/>
  <c r="O15" i="4"/>
  <c r="O14" i="4"/>
  <c r="O13" i="4"/>
  <c r="O12" i="4"/>
  <c r="O11" i="4"/>
  <c r="O10" i="4"/>
  <c r="O9" i="4"/>
  <c r="O8" i="4"/>
  <c r="O7" i="4"/>
  <c r="O6" i="4"/>
  <c r="O5" i="4"/>
  <c r="Q4" i="4"/>
  <c r="J40" i="4"/>
  <c r="J39" i="4"/>
  <c r="J38" i="4"/>
  <c r="J37" i="4"/>
  <c r="J36" i="4"/>
  <c r="J35" i="4"/>
  <c r="J34" i="4"/>
  <c r="J33" i="4"/>
  <c r="J32" i="4"/>
  <c r="J31" i="4"/>
  <c r="J30" i="4"/>
  <c r="J29" i="4"/>
  <c r="J28" i="4"/>
  <c r="J27" i="4"/>
  <c r="J26" i="4"/>
  <c r="J25" i="4"/>
  <c r="J24" i="4"/>
  <c r="J23" i="4"/>
  <c r="J22" i="4"/>
  <c r="J21" i="4"/>
  <c r="J20" i="4"/>
  <c r="J19" i="4"/>
  <c r="J18" i="4"/>
  <c r="J17" i="4"/>
  <c r="J16" i="4"/>
  <c r="J15" i="4"/>
  <c r="J14" i="4"/>
  <c r="J13" i="4"/>
  <c r="J12" i="4"/>
  <c r="J11" i="4"/>
  <c r="J10" i="4"/>
  <c r="J9" i="4"/>
  <c r="J8" i="4"/>
  <c r="J7" i="4"/>
  <c r="J6" i="4"/>
  <c r="J5" i="4"/>
  <c r="L4" i="4"/>
  <c r="H29" i="3" a="1"/>
  <c r="H29" i="3" s="1"/>
  <c r="H30" i="3" a="1"/>
  <c r="H30" i="3" s="1"/>
  <c r="H28" i="3" a="1"/>
  <c r="H28" i="3" s="1"/>
  <c r="G25" i="3"/>
  <c r="AE5" i="4" l="1"/>
  <c r="I30" i="3"/>
  <c r="Q5" i="4"/>
  <c r="W5" i="4"/>
  <c r="AE8" i="4"/>
  <c r="AE7" i="4"/>
  <c r="AE6" i="4"/>
  <c r="L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5" i="4"/>
  <c r="G4" i="4"/>
  <c r="G5" i="4" l="1"/>
  <c r="B5" i="4" a="1"/>
  <c r="B5" i="4" s="1"/>
  <c r="AK7" i="1" l="1"/>
  <c r="AJ7" i="1"/>
  <c r="AI7" i="1"/>
  <c r="AH7"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15524EB-F904-4CD0-9849-8C4382E753E6}" keepAlive="1" name="Query - fSales" description="Connection to the 'fSales' query in the workbook." type="5" refreshedVersion="7" background="1" saveData="1">
    <dbPr connection="Provider=Microsoft.Mashup.OleDb.1;Data Source=$Workbook$;Location=fSales;Extended Properties=&quot;&quot;" command="SELECT * FROM [f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<sst xmlns="http://schemas.openxmlformats.org/spreadsheetml/2006/main" count="326" uniqueCount="69">
  <si>
    <t>Goals:</t>
  </si>
  <si>
    <t>Use Power Query to import data</t>
  </si>
  <si>
    <t>Year / Month Sales Trends Visualization</t>
  </si>
  <si>
    <t>Use Formulas to create Data Model</t>
  </si>
  <si>
    <t>Region Sales Totals by Year and % Change</t>
  </si>
  <si>
    <t>Use Standard PivotTable to create reports</t>
  </si>
  <si>
    <t>Average Month Sales by Product</t>
  </si>
  <si>
    <t>Use Excel Line Chart</t>
  </si>
  <si>
    <t>Year by Supplier Sales Cross Tab</t>
  </si>
  <si>
    <t>Date</t>
  </si>
  <si>
    <t>ProductID</t>
  </si>
  <si>
    <t>SalesRepID</t>
  </si>
  <si>
    <t>Units</t>
  </si>
  <si>
    <t>fSales</t>
  </si>
  <si>
    <t>Fact Table = table with data we need to summarize (make calculations)</t>
  </si>
  <si>
    <t>dProduct</t>
  </si>
  <si>
    <t>Lookup or Dimension Table</t>
  </si>
  <si>
    <t>dSalesRep</t>
  </si>
  <si>
    <t>Sale</t>
  </si>
  <si>
    <t>Product</t>
  </si>
  <si>
    <t>Supplier</t>
  </si>
  <si>
    <t>Region</t>
  </si>
  <si>
    <t>Cost</t>
  </si>
  <si>
    <t>Price</t>
  </si>
  <si>
    <t>SalesRep</t>
  </si>
  <si>
    <t>Quad</t>
  </si>
  <si>
    <t>Gel Booms</t>
  </si>
  <si>
    <t>Siox</t>
  </si>
  <si>
    <t>CA</t>
  </si>
  <si>
    <t>Carlota</t>
  </si>
  <si>
    <t>Chantel</t>
  </si>
  <si>
    <t>Aspen</t>
  </si>
  <si>
    <t>Colorado Booms</t>
  </si>
  <si>
    <t>Gigi</t>
  </si>
  <si>
    <t>WA</t>
  </si>
  <si>
    <t>Yanaki</t>
  </si>
  <si>
    <t>Mo</t>
  </si>
  <si>
    <t>Years</t>
  </si>
  <si>
    <t>Month</t>
  </si>
  <si>
    <t>Sum of Sale ($)</t>
  </si>
  <si>
    <t>2021</t>
  </si>
  <si>
    <t>Jan</t>
  </si>
  <si>
    <t>Feb</t>
  </si>
  <si>
    <t>Mar</t>
  </si>
  <si>
    <t>Apr</t>
  </si>
  <si>
    <t>May</t>
  </si>
  <si>
    <t>Jun</t>
  </si>
  <si>
    <t>Jul</t>
  </si>
  <si>
    <t>Aug</t>
  </si>
  <si>
    <t>Sep</t>
  </si>
  <si>
    <t>Oct</t>
  </si>
  <si>
    <t>Nov</t>
  </si>
  <si>
    <t>Dec</t>
  </si>
  <si>
    <t>2021 Total</t>
  </si>
  <si>
    <t>2022</t>
  </si>
  <si>
    <t>2022 Total</t>
  </si>
  <si>
    <t>2023</t>
  </si>
  <si>
    <t>2023 Total</t>
  </si>
  <si>
    <t>2024</t>
  </si>
  <si>
    <t>2024 Total</t>
  </si>
  <si>
    <t>Grand Total</t>
  </si>
  <si>
    <t>% Change</t>
  </si>
  <si>
    <t>Number of Transactions</t>
  </si>
  <si>
    <t>CA Total</t>
  </si>
  <si>
    <t>WA Total</t>
  </si>
  <si>
    <t>Products</t>
  </si>
  <si>
    <t>Months</t>
  </si>
  <si>
    <t>Total Sales</t>
  </si>
  <si>
    <t>Ave. Monthly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</si>
</sst>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5">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CCFFCC"/>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2" borderId="1"/>
  </cellStyleXfs>
  <cellXfs count="15">
    <xf numFmtId="0" fontId="0" fillId="0" borderId="0" xfId="0"/>
    <xf numFmtId="0" fontId="2" fillId="0" borderId="0" xfId="0" applyFont="1"/>
    <xf numFmtId="0" fontId="0" fillId="0" borderId="1" xfId="0" applyBorder="1"/>
    <xf numFmtId="14" fontId="0" fillId="0" borderId="0" xfId="0" applyNumberFormat="1"/>
    <xf numFmtId="0" fontId="1" fillId="4" borderId="1" xfId="0" applyFont="1" applyFill="1" applyBorder="1"/>
    <xf numFmtId="0" fontId="3" fillId="2" borderId="1" xfId="0" applyFont="1" applyFill="1" applyBorder="1" applyAlignment="1">
      <alignment wrapText="1"/>
    </xf>
    <xf numFmtId="0" fontId="1" fillId="2" borderId="1" xfId="0" applyFont="1" applyFill="1" applyBorder="1"/>
    <xf numFmtId="0" fontId="0" fillId="3" borderId="1" xfId="0" applyFill="1" applyBorder="1"/>
    <xf numFmtId="14" fontId="0" fillId="0" borderId="1" xfId="0" applyNumberFormat="1" applyBorder="1"/>
    <xf numFmtId="2" fontId="0" fillId="3" borderId="1" xfId="0" applyNumberFormat="1" applyFill="1" applyBorder="1"/>
    <xf numFmtId="164" fontId="0" fillId="0" borderId="0" xfId="0" applyNumberFormat="1"/>
    <xf numFmtId="0" fontId="0" fillId="0" borderId="0" xfId="0" pivotButton="1"/>
    <xf numFmtId="4" fontId="0" fillId="0" borderId="0" xfId="0" applyNumberFormat="1"/>
    <xf numFmtId="10" fontId="0" fillId="0" borderId="0" xfId="0" applyNumberFormat="1"/>
    <xf numFmtId="0" fontId="1" fillId="2" borderId="2" xfId="0" applyFont="1" applyFill="1" applyBorder="1"/>
  </cellXfs>
  <cellStyles count="2">
    <cellStyle name="BlueField" xfId="1" xr:uid="{510BCF28-28BF-4542-885B-E10C66609BA3}"/>
    <cellStyle name="Normal" xfId="0" builtinId="0"/>
  </cellStyles>
  <dxfs count="15">
    <dxf>
      <numFmt numFmtId="0" formatCode="General"/>
    </dxf>
    <dxf>
      <numFmt numFmtId="0" formatCode="General"/>
    </dxf>
    <dxf>
      <numFmt numFmtId="0" formatCode="General"/>
    </dxf>
    <dxf>
      <numFmt numFmtId="0" formatCode="General"/>
    </dxf>
    <dxf>
      <numFmt numFmtId="165" formatCode="m/d/yy"/>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color theme="1"/>
      </font>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border>
        <top style="double">
          <color theme="4"/>
        </top>
      </border>
    </dxf>
    <dxf>
      <font>
        <color theme="0"/>
      </font>
      <fill>
        <patternFill patternType="solid">
          <fgColor theme="4"/>
          <bgColor rgb="FF002060"/>
        </patternFill>
      </fill>
      <border>
        <left style="thin">
          <color auto="1"/>
        </left>
        <right style="thin">
          <color auto="1"/>
        </right>
        <top style="thin">
          <color auto="1"/>
        </top>
        <bottom style="thin">
          <color auto="1"/>
        </bottom>
        <vertical style="thin">
          <color auto="1"/>
        </vertical>
        <horizontal style="thin">
          <color auto="1"/>
        </horizontal>
      </border>
    </dxf>
    <dxf>
      <font>
        <color theme="1"/>
      </font>
      <border>
        <left style="thin">
          <color theme="1"/>
        </left>
        <right style="thin">
          <color theme="1"/>
        </right>
        <top style="thin">
          <color theme="1"/>
        </top>
        <bottom style="thin">
          <color theme="1"/>
        </bottom>
        <vertical style="thin">
          <color theme="1"/>
        </vertical>
        <horizontal style="thin">
          <color theme="1"/>
        </horizontal>
      </border>
    </dxf>
  </dxfs>
  <tableStyles count="1" defaultTableStyle="TableStyleMedium2" defaultPivotStyle="PivotStyleLight16">
    <tableStyle name="excelisfunDarkBlueTableStyle" pivot="0" count="7" xr9:uid="{63486401-B0BD-4B93-9136-49375B00EC76}">
      <tableStyleElement type="wholeTable" dxfId="14"/>
      <tableStyleElement type="headerRow" dxfId="13"/>
      <tableStyleElement type="totalRow" dxfId="12"/>
      <tableStyleElement type="firstColumn" dxfId="11"/>
      <tableStyleElement type="lastColumn" dxfId="10"/>
      <tableStyleElement type="firstRowStripe" dxfId="9"/>
      <tableStyleElement type="firstColumnStripe" dxfId="8"/>
    </tableStyle>
  </tableStyles>
  <colors>
    <mruColors>
      <color rgb="FF963B3B"/>
      <color rgb="FF750000"/>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Data Analysis - Sales.xlsx]Year Month Sales!PivotTable3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 Month Sales'!$D$3</c:f>
              <c:strCache>
                <c:ptCount val="1"/>
                <c:pt idx="0">
                  <c:v>Total</c:v>
                </c:pt>
              </c:strCache>
            </c:strRef>
          </c:tx>
          <c:spPr>
            <a:ln w="28575" cap="rnd">
              <a:solidFill>
                <a:schemeClr val="accent1"/>
              </a:solidFill>
              <a:round/>
            </a:ln>
            <a:effectLst/>
          </c:spPr>
          <c:marker>
            <c:symbol val="none"/>
          </c:marker>
          <c:cat>
            <c:multiLvlStrRef>
              <c:f>'Year Month Sales'!$B$4:$C$56</c:f>
              <c:multiLvlStrCache>
                <c:ptCount val="48"/>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pt idx="44">
                    <c:v>Sep</c:v>
                  </c:pt>
                  <c:pt idx="45">
                    <c:v>Oct</c:v>
                  </c:pt>
                  <c:pt idx="46">
                    <c:v>Nov</c:v>
                  </c:pt>
                  <c:pt idx="47">
                    <c:v>Dec</c:v>
                  </c:pt>
                </c:lvl>
                <c:lvl>
                  <c:pt idx="0">
                    <c:v>2021</c:v>
                  </c:pt>
                  <c:pt idx="12">
                    <c:v>2022</c:v>
                  </c:pt>
                  <c:pt idx="24">
                    <c:v>2023</c:v>
                  </c:pt>
                  <c:pt idx="36">
                    <c:v>2024</c:v>
                  </c:pt>
                </c:lvl>
              </c:multiLvlStrCache>
            </c:multiLvlStrRef>
          </c:cat>
          <c:val>
            <c:numRef>
              <c:f>'Year Month Sales'!$D$4:$D$56</c:f>
              <c:numCache>
                <c:formatCode>#,##0.00</c:formatCode>
                <c:ptCount val="48"/>
                <c:pt idx="0">
                  <c:v>12245.45</c:v>
                </c:pt>
                <c:pt idx="1">
                  <c:v>29.95</c:v>
                </c:pt>
                <c:pt idx="2">
                  <c:v>11553.05</c:v>
                </c:pt>
                <c:pt idx="3">
                  <c:v>24500</c:v>
                </c:pt>
                <c:pt idx="4">
                  <c:v>16458.3</c:v>
                </c:pt>
                <c:pt idx="5">
                  <c:v>16939.699999999997</c:v>
                </c:pt>
                <c:pt idx="6">
                  <c:v>24588.850000000006</c:v>
                </c:pt>
                <c:pt idx="7">
                  <c:v>27298.25</c:v>
                </c:pt>
                <c:pt idx="8">
                  <c:v>23846.2</c:v>
                </c:pt>
                <c:pt idx="9">
                  <c:v>34787.5</c:v>
                </c:pt>
                <c:pt idx="10">
                  <c:v>92606.45</c:v>
                </c:pt>
                <c:pt idx="11">
                  <c:v>119661.50000000001</c:v>
                </c:pt>
                <c:pt idx="12">
                  <c:v>25847.200000000001</c:v>
                </c:pt>
                <c:pt idx="13">
                  <c:v>16595.8</c:v>
                </c:pt>
                <c:pt idx="14">
                  <c:v>13423.6</c:v>
                </c:pt>
                <c:pt idx="15">
                  <c:v>15105.699999999997</c:v>
                </c:pt>
                <c:pt idx="16">
                  <c:v>44968.950000000004</c:v>
                </c:pt>
                <c:pt idx="17">
                  <c:v>41624.450000000004</c:v>
                </c:pt>
                <c:pt idx="18">
                  <c:v>29849.7</c:v>
                </c:pt>
                <c:pt idx="19">
                  <c:v>36166.999999999993</c:v>
                </c:pt>
                <c:pt idx="20">
                  <c:v>35967.5</c:v>
                </c:pt>
                <c:pt idx="21">
                  <c:v>12572.55</c:v>
                </c:pt>
                <c:pt idx="22">
                  <c:v>106143.84999999998</c:v>
                </c:pt>
                <c:pt idx="23">
                  <c:v>107911</c:v>
                </c:pt>
                <c:pt idx="24">
                  <c:v>19871.099999999999</c:v>
                </c:pt>
                <c:pt idx="25">
                  <c:v>32969.699999999997</c:v>
                </c:pt>
                <c:pt idx="26">
                  <c:v>14772.95</c:v>
                </c:pt>
                <c:pt idx="27">
                  <c:v>47650.500000000007</c:v>
                </c:pt>
                <c:pt idx="28">
                  <c:v>19585</c:v>
                </c:pt>
                <c:pt idx="29">
                  <c:v>5914.3499999999995</c:v>
                </c:pt>
                <c:pt idx="30">
                  <c:v>31612.799999999999</c:v>
                </c:pt>
                <c:pt idx="31">
                  <c:v>36882.9</c:v>
                </c:pt>
                <c:pt idx="32">
                  <c:v>49449.299999999996</c:v>
                </c:pt>
                <c:pt idx="33">
                  <c:v>80379.850000000006</c:v>
                </c:pt>
                <c:pt idx="34">
                  <c:v>124052.69999999998</c:v>
                </c:pt>
                <c:pt idx="35">
                  <c:v>117306.14999999998</c:v>
                </c:pt>
                <c:pt idx="36">
                  <c:v>24940.149999999998</c:v>
                </c:pt>
                <c:pt idx="37">
                  <c:v>15607.100000000002</c:v>
                </c:pt>
                <c:pt idx="38">
                  <c:v>8091.7499999999991</c:v>
                </c:pt>
                <c:pt idx="39">
                  <c:v>46408.899999999994</c:v>
                </c:pt>
                <c:pt idx="40">
                  <c:v>37400.6</c:v>
                </c:pt>
                <c:pt idx="41">
                  <c:v>48865.2</c:v>
                </c:pt>
                <c:pt idx="42">
                  <c:v>61946.2</c:v>
                </c:pt>
                <c:pt idx="43">
                  <c:v>32765.8</c:v>
                </c:pt>
                <c:pt idx="44">
                  <c:v>33820.100000000006</c:v>
                </c:pt>
                <c:pt idx="45">
                  <c:v>64287.799999999988</c:v>
                </c:pt>
                <c:pt idx="46">
                  <c:v>141946.54999999999</c:v>
                </c:pt>
                <c:pt idx="47">
                  <c:v>89602.099999999991</c:v>
                </c:pt>
              </c:numCache>
            </c:numRef>
          </c:val>
          <c:smooth val="0"/>
          <c:extLst>
            <c:ext xmlns:c16="http://schemas.microsoft.com/office/drawing/2014/chart" uri="{C3380CC4-5D6E-409C-BE32-E72D297353CC}">
              <c16:uniqueId val="{00000000-B2CE-424D-9E44-C79C5381B751}"/>
            </c:ext>
          </c:extLst>
        </c:ser>
        <c:dLbls>
          <c:showLegendKey val="0"/>
          <c:showVal val="0"/>
          <c:showCatName val="0"/>
          <c:showSerName val="0"/>
          <c:showPercent val="0"/>
          <c:showBubbleSize val="0"/>
        </c:dLbls>
        <c:smooth val="0"/>
        <c:axId val="1080499616"/>
        <c:axId val="1080497536"/>
      </c:lineChart>
      <c:catAx>
        <c:axId val="1080499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97536"/>
        <c:crosses val="autoZero"/>
        <c:auto val="1"/>
        <c:lblAlgn val="ctr"/>
        <c:lblOffset val="100"/>
        <c:noMultiLvlLbl val="0"/>
      </c:catAx>
      <c:valAx>
        <c:axId val="108049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0499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428625</xdr:colOff>
      <xdr:row>1</xdr:row>
      <xdr:rowOff>152400</xdr:rowOff>
    </xdr:from>
    <xdr:to>
      <xdr:col>2</xdr:col>
      <xdr:colOff>790575</xdr:colOff>
      <xdr:row>4</xdr:row>
      <xdr:rowOff>152400</xdr:rowOff>
    </xdr:to>
    <xdr:pic>
      <xdr:nvPicPr>
        <xdr:cNvPr id="3" name="Picture 2">
          <a:extLst>
            <a:ext uri="{FF2B5EF4-FFF2-40B4-BE49-F238E27FC236}">
              <a16:creationId xmlns:a16="http://schemas.microsoft.com/office/drawing/2014/main" id="{9761FB26-1972-4301-B062-5B52932FD1D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28625" y="342900"/>
          <a:ext cx="2095500" cy="571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590549</xdr:colOff>
      <xdr:row>1</xdr:row>
      <xdr:rowOff>166687</xdr:rowOff>
    </xdr:from>
    <xdr:to>
      <xdr:col>14</xdr:col>
      <xdr:colOff>371474</xdr:colOff>
      <xdr:row>16</xdr:row>
      <xdr:rowOff>52387</xdr:rowOff>
    </xdr:to>
    <xdr:graphicFrame macro="">
      <xdr:nvGraphicFramePr>
        <xdr:cNvPr id="2" name="Chart 1">
          <a:extLst>
            <a:ext uri="{FF2B5EF4-FFF2-40B4-BE49-F238E27FC236}">
              <a16:creationId xmlns:a16="http://schemas.microsoft.com/office/drawing/2014/main" id="{1CE93E38-6B60-406D-BD19-4F9A62C24A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209550</xdr:colOff>
      <xdr:row>17</xdr:row>
      <xdr:rowOff>171451</xdr:rowOff>
    </xdr:from>
    <xdr:to>
      <xdr:col>7</xdr:col>
      <xdr:colOff>428625</xdr:colOff>
      <xdr:row>27</xdr:row>
      <xdr:rowOff>1</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A9D77924-AFF7-4EF7-B8A8-F472A5F1F3F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3895725" y="3409951"/>
              <a:ext cx="1438275"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irvin, Michael" refreshedDate="44292.490362615739" createdVersion="7" refreshedVersion="7" minRefreshableVersion="3" recordCount="858" xr:uid="{4E2E72E4-3341-4DEB-93D1-C4FD428273D5}">
  <cacheSource type="worksheet">
    <worksheetSource name="fSales"/>
  </cacheSource>
  <cacheFields count="9">
    <cacheField name="Date" numFmtId="14">
      <sharedItems containsSemiMixedTypes="0" containsNonDate="0" containsDate="1" containsString="0" minDate="2021-01-17T00:00:00" maxDate="2025-01-01T00:00:00" count="590">
        <d v="2022-08-22T00:00:00"/>
        <d v="2023-05-03T00:00:00"/>
        <d v="2023-11-08T00:00:00"/>
        <d v="2021-11-29T00:00:00"/>
        <d v="2021-08-27T00:00:00"/>
        <d v="2022-12-01T00:00:00"/>
        <d v="2022-08-16T00:00:00"/>
        <d v="2023-08-23T00:00:00"/>
        <d v="2022-01-06T00:00:00"/>
        <d v="2023-06-06T00:00:00"/>
        <d v="2021-03-19T00:00:00"/>
        <d v="2023-02-13T00:00:00"/>
        <d v="2021-11-11T00:00:00"/>
        <d v="2021-12-06T00:00:00"/>
        <d v="2021-10-14T00:00:00"/>
        <d v="2022-11-21T00:00:00"/>
        <d v="2022-04-12T00:00:00"/>
        <d v="2022-01-27T00:00:00"/>
        <d v="2021-08-20T00:00:00"/>
        <d v="2023-11-03T00:00:00"/>
        <d v="2021-12-24T00:00:00"/>
        <d v="2023-11-23T00:00:00"/>
        <d v="2022-05-26T00:00:00"/>
        <d v="2021-11-18T00:00:00"/>
        <d v="2022-06-07T00:00:00"/>
        <d v="2023-09-07T00:00:00"/>
        <d v="2023-02-01T00:00:00"/>
        <d v="2021-05-10T00:00:00"/>
        <d v="2021-04-12T00:00:00"/>
        <d v="2022-11-22T00:00:00"/>
        <d v="2022-11-06T00:00:00"/>
        <d v="2021-12-29T00:00:00"/>
        <d v="2022-12-31T00:00:00"/>
        <d v="2023-12-15T00:00:00"/>
        <d v="2021-06-17T00:00:00"/>
        <d v="2022-08-24T00:00:00"/>
        <d v="2022-08-26T00:00:00"/>
        <d v="2021-08-19T00:00:00"/>
        <d v="2021-08-18T00:00:00"/>
        <d v="2021-10-08T00:00:00"/>
        <d v="2023-12-11T00:00:00"/>
        <d v="2023-04-13T00:00:00"/>
        <d v="2023-11-10T00:00:00"/>
        <d v="2023-07-08T00:00:00"/>
        <d v="2021-12-05T00:00:00"/>
        <d v="2021-12-20T00:00:00"/>
        <d v="2022-05-08T00:00:00"/>
        <d v="2021-11-01T00:00:00"/>
        <d v="2021-12-13T00:00:00"/>
        <d v="2021-08-07T00:00:00"/>
        <d v="2023-12-17T00:00:00"/>
        <d v="2022-06-10T00:00:00"/>
        <d v="2021-07-20T00:00:00"/>
        <d v="2021-09-04T00:00:00"/>
        <d v="2023-01-26T00:00:00"/>
        <d v="2022-11-18T00:00:00"/>
        <d v="2023-12-13T00:00:00"/>
        <d v="2022-12-08T00:00:00"/>
        <d v="2021-12-03T00:00:00"/>
        <d v="2023-10-09T00:00:00"/>
        <d v="2023-09-23T00:00:00"/>
        <d v="2023-12-19T00:00:00"/>
        <d v="2023-06-26T00:00:00"/>
        <d v="2023-10-25T00:00:00"/>
        <d v="2021-09-06T00:00:00"/>
        <d v="2023-10-24T00:00:00"/>
        <d v="2023-10-29T00:00:00"/>
        <d v="2022-12-19T00:00:00"/>
        <d v="2021-10-07T00:00:00"/>
        <d v="2021-08-23T00:00:00"/>
        <d v="2022-12-27T00:00:00"/>
        <d v="2023-07-02T00:00:00"/>
        <d v="2021-09-07T00:00:00"/>
        <d v="2021-12-18T00:00:00"/>
        <d v="2023-09-05T00:00:00"/>
        <d v="2021-11-21T00:00:00"/>
        <d v="2021-11-30T00:00:00"/>
        <d v="2023-09-21T00:00:00"/>
        <d v="2022-01-03T00:00:00"/>
        <d v="2022-07-29T00:00:00"/>
        <d v="2022-12-24T00:00:00"/>
        <d v="2023-10-30T00:00:00"/>
        <d v="2022-09-02T00:00:00"/>
        <d v="2022-07-08T00:00:00"/>
        <d v="2023-05-17T00:00:00"/>
        <d v="2022-12-02T00:00:00"/>
        <d v="2023-08-06T00:00:00"/>
        <d v="2022-03-16T00:00:00"/>
        <d v="2022-04-25T00:00:00"/>
        <d v="2023-01-25T00:00:00"/>
        <d v="2021-10-25T00:00:00"/>
        <d v="2023-10-22T00:00:00"/>
        <d v="2021-10-18T00:00:00"/>
        <d v="2022-05-06T00:00:00"/>
        <d v="2023-12-27T00:00:00"/>
        <d v="2022-02-03T00:00:00"/>
        <d v="2023-06-19T00:00:00"/>
        <d v="2022-03-22T00:00:00"/>
        <d v="2022-10-19T00:00:00"/>
        <d v="2021-05-24T00:00:00"/>
        <d v="2022-05-12T00:00:00"/>
        <d v="2022-12-23T00:00:00"/>
        <d v="2023-01-18T00:00:00"/>
        <d v="2021-12-01T00:00:00"/>
        <d v="2022-05-24T00:00:00"/>
        <d v="2021-02-04T00:00:00"/>
        <d v="2023-08-13T00:00:00"/>
        <d v="2022-11-27T00:00:00"/>
        <d v="2022-11-13T00:00:00"/>
        <d v="2023-11-17T00:00:00"/>
        <d v="2022-04-02T00:00:00"/>
        <d v="2022-09-07T00:00:00"/>
        <d v="2021-06-15T00:00:00"/>
        <d v="2023-07-24T00:00:00"/>
        <d v="2022-03-25T00:00:00"/>
        <d v="2021-08-14T00:00:00"/>
        <d v="2021-12-14T00:00:00"/>
        <d v="2021-12-21T00:00:00"/>
        <d v="2022-12-09T00:00:00"/>
        <d v="2021-12-10T00:00:00"/>
        <d v="2021-11-19T00:00:00"/>
        <d v="2021-07-08T00:00:00"/>
        <d v="2022-09-25T00:00:00"/>
        <d v="2022-10-09T00:00:00"/>
        <d v="2022-12-04T00:00:00"/>
        <d v="2021-11-22T00:00:00"/>
        <d v="2021-11-26T00:00:00"/>
        <d v="2021-12-19T00:00:00"/>
        <d v="2022-09-05T00:00:00"/>
        <d v="2023-02-20T00:00:00"/>
        <d v="2023-11-26T00:00:00"/>
        <d v="2022-07-12T00:00:00"/>
        <d v="2023-10-21T00:00:00"/>
        <d v="2023-10-26T00:00:00"/>
        <d v="2022-11-07T00:00:00"/>
        <d v="2021-10-19T00:00:00"/>
        <d v="2021-08-03T00:00:00"/>
        <d v="2022-10-14T00:00:00"/>
        <d v="2023-10-28T00:00:00"/>
        <d v="2022-12-15T00:00:00"/>
        <d v="2023-11-27T00:00:00"/>
        <d v="2022-08-05T00:00:00"/>
        <d v="2022-12-13T00:00:00"/>
        <d v="2023-12-10T00:00:00"/>
        <d v="2022-12-29T00:00:00"/>
        <d v="2021-07-24T00:00:00"/>
        <d v="2023-12-04T00:00:00"/>
        <d v="2022-09-30T00:00:00"/>
        <d v="2021-07-05T00:00:00"/>
        <d v="2022-02-25T00:00:00"/>
        <d v="2022-07-09T00:00:00"/>
        <d v="2022-09-04T00:00:00"/>
        <d v="2022-11-19T00:00:00"/>
        <d v="2021-12-04T00:00:00"/>
        <d v="2021-11-06T00:00:00"/>
        <d v="2023-10-04T00:00:00"/>
        <d v="2021-06-06T00:00:00"/>
        <d v="2023-06-15T00:00:00"/>
        <d v="2023-02-25T00:00:00"/>
        <d v="2022-11-15T00:00:00"/>
        <d v="2022-03-10T00:00:00"/>
        <d v="2021-11-15T00:00:00"/>
        <d v="2022-05-16T00:00:00"/>
        <d v="2021-11-27T00:00:00"/>
        <d v="2023-11-28T00:00:00"/>
        <d v="2023-12-30T00:00:00"/>
        <d v="2023-11-22T00:00:00"/>
        <d v="2022-11-11T00:00:00"/>
        <d v="2023-08-08T00:00:00"/>
        <d v="2021-10-27T00:00:00"/>
        <d v="2022-03-11T00:00:00"/>
        <d v="2023-12-22T00:00:00"/>
        <d v="2021-09-10T00:00:00"/>
        <d v="2021-11-12T00:00:00"/>
        <d v="2021-07-15T00:00:00"/>
        <d v="2021-06-11T00:00:00"/>
        <d v="2023-04-09T00:00:00"/>
        <d v="2023-11-24T00:00:00"/>
        <d v="2022-05-28T00:00:00"/>
        <d v="2023-04-01T00:00:00"/>
        <d v="2022-06-03T00:00:00"/>
        <d v="2022-12-26T00:00:00"/>
        <d v="2022-11-25T00:00:00"/>
        <d v="2021-01-29T00:00:00"/>
        <d v="2022-10-07T00:00:00"/>
        <d v="2022-12-12T00:00:00"/>
        <d v="2021-11-03T00:00:00"/>
        <d v="2022-11-28T00:00:00"/>
        <d v="2022-06-22T00:00:00"/>
        <d v="2021-11-28T00:00:00"/>
        <d v="2022-11-16T00:00:00"/>
        <d v="2022-06-14T00:00:00"/>
        <d v="2022-11-29T00:00:00"/>
        <d v="2021-12-16T00:00:00"/>
        <d v="2023-09-30T00:00:00"/>
        <d v="2023-10-13T00:00:00"/>
        <d v="2023-04-30T00:00:00"/>
        <d v="2023-05-08T00:00:00"/>
        <d v="2023-07-19T00:00:00"/>
        <d v="2022-03-04T00:00:00"/>
        <d v="2023-05-25T00:00:00"/>
        <d v="2022-08-01T00:00:00"/>
        <d v="2022-04-05T00:00:00"/>
        <d v="2021-04-28T00:00:00"/>
        <d v="2022-11-10T00:00:00"/>
        <d v="2023-12-14T00:00:00"/>
        <d v="2023-09-12T00:00:00"/>
        <d v="2021-09-28T00:00:00"/>
        <d v="2022-02-16T00:00:00"/>
        <d v="2022-03-30T00:00:00"/>
        <d v="2021-03-22T00:00:00"/>
        <d v="2023-11-06T00:00:00"/>
        <d v="2022-11-14T00:00:00"/>
        <d v="2023-04-20T00:00:00"/>
        <d v="2023-11-14T00:00:00"/>
        <d v="2023-02-14T00:00:00"/>
        <d v="2023-10-20T00:00:00"/>
        <d v="2022-08-25T00:00:00"/>
        <d v="2021-10-02T00:00:00"/>
        <d v="2022-05-30T00:00:00"/>
        <d v="2023-05-11T00:00:00"/>
        <d v="2022-11-23T00:00:00"/>
        <d v="2022-07-06T00:00:00"/>
        <d v="2022-06-17T00:00:00"/>
        <d v="2022-05-15T00:00:00"/>
        <d v="2022-04-13T00:00:00"/>
        <d v="2022-09-06T00:00:00"/>
        <d v="2021-11-13T00:00:00"/>
        <d v="2021-12-08T00:00:00"/>
        <d v="2022-07-16T00:00:00"/>
        <d v="2023-12-23T00:00:00"/>
        <d v="2021-07-12T00:00:00"/>
        <d v="2021-10-13T00:00:00"/>
        <d v="2022-05-21T00:00:00"/>
        <d v="2022-09-23T00:00:00"/>
        <d v="2022-06-02T00:00:00"/>
        <d v="2022-10-20T00:00:00"/>
        <d v="2023-11-25T00:00:00"/>
        <d v="2023-08-15T00:00:00"/>
        <d v="2021-06-21T00:00:00"/>
        <d v="2023-12-12T00:00:00"/>
        <d v="2023-07-25T00:00:00"/>
        <d v="2023-11-18T00:00:00"/>
        <d v="2021-12-12T00:00:00"/>
        <d v="2023-05-16T00:00:00"/>
        <d v="2022-12-07T00:00:00"/>
        <d v="2023-12-06T00:00:00"/>
        <d v="2023-11-11T00:00:00"/>
        <d v="2023-12-09T00:00:00"/>
        <d v="2023-04-16T00:00:00"/>
        <d v="2023-10-11T00:00:00"/>
        <d v="2023-07-28T00:00:00"/>
        <d v="2021-11-17T00:00:00"/>
        <d v="2022-12-20T00:00:00"/>
        <d v="2022-11-05T00:00:00"/>
        <d v="2021-05-11T00:00:00"/>
        <d v="2023-08-14T00:00:00"/>
        <d v="2023-05-06T00:00:00"/>
        <d v="2022-05-03T00:00:00"/>
        <d v="2022-06-01T00:00:00"/>
        <d v="2021-10-21T00:00:00"/>
        <d v="2022-04-18T00:00:00"/>
        <d v="2021-08-31T00:00:00"/>
        <d v="2021-07-03T00:00:00"/>
        <d v="2023-08-25T00:00:00"/>
        <d v="2021-11-02T00:00:00"/>
        <d v="2022-06-24T00:00:00"/>
        <d v="2022-12-03T00:00:00"/>
        <d v="2023-12-02T00:00:00"/>
        <d v="2023-03-30T00:00:00"/>
        <d v="2021-04-13T00:00:00"/>
        <d v="2022-11-03T00:00:00"/>
        <d v="2021-04-08T00:00:00"/>
        <d v="2023-07-03T00:00:00"/>
        <d v="2023-12-03T00:00:00"/>
        <d v="2022-08-06T00:00:00"/>
        <d v="2021-07-31T00:00:00"/>
        <d v="2022-02-19T00:00:00"/>
        <d v="2023-07-16T00:00:00"/>
        <d v="2022-09-24T00:00:00"/>
        <d v="2021-12-15T00:00:00"/>
        <d v="2022-12-16T00:00:00"/>
        <d v="2021-12-28T00:00:00"/>
        <d v="2023-12-01T00:00:00"/>
        <d v="2023-11-13T00:00:00"/>
        <d v="2022-12-28T00:00:00"/>
        <d v="2022-07-13T00:00:00"/>
        <d v="2023-10-05T00:00:00"/>
        <d v="2023-12-24T00:00:00"/>
        <d v="2023-11-21T00:00:00"/>
        <d v="2023-05-28T00:00:00"/>
        <d v="2023-04-26T00:00:00"/>
        <d v="2023-01-14T00:00:00"/>
        <d v="2021-11-20T00:00:00"/>
        <d v="2021-12-27T00:00:00"/>
        <d v="2021-08-06T00:00:00"/>
        <d v="2022-12-30T00:00:00"/>
        <d v="2021-07-10T00:00:00"/>
        <d v="2023-09-16T00:00:00"/>
        <d v="2023-10-31T00:00:00"/>
        <d v="2022-05-13T00:00:00"/>
        <d v="2022-11-02T00:00:00"/>
        <d v="2023-07-20T00:00:00"/>
        <d v="2021-03-17T00:00:00"/>
        <d v="2022-05-01T00:00:00"/>
        <d v="2022-11-04T00:00:00"/>
        <d v="2022-12-18T00:00:00"/>
        <d v="2022-02-21T00:00:00"/>
        <d v="2023-04-23T00:00:00"/>
        <d v="2022-07-18T00:00:00"/>
        <d v="2021-12-23T00:00:00"/>
        <d v="2022-06-18T00:00:00"/>
        <d v="2023-04-22T00:00:00"/>
        <d v="2021-04-05T00:00:00"/>
        <d v="2021-10-16T00:00:00"/>
        <d v="2021-07-18T00:00:00"/>
        <d v="2023-08-04T00:00:00"/>
        <d v="2023-06-17T00:00:00"/>
        <d v="2023-12-28T00:00:00"/>
        <d v="2022-11-09T00:00:00"/>
        <d v="2022-09-03T00:00:00"/>
        <d v="2022-11-30T00:00:00"/>
        <d v="2021-10-11T00:00:00"/>
        <d v="2023-11-12T00:00:00"/>
        <d v="2023-08-10T00:00:00"/>
        <d v="2022-05-02T00:00:00"/>
        <d v="2021-04-07T00:00:00"/>
        <d v="2023-09-03T00:00:00"/>
        <d v="2022-08-31T00:00:00"/>
        <d v="2022-07-11T00:00:00"/>
        <d v="2021-07-27T00:00:00"/>
        <d v="2022-12-22T00:00:00"/>
        <d v="2022-03-26T00:00:00"/>
        <d v="2023-02-15T00:00:00"/>
        <d v="2023-09-15T00:00:00"/>
        <d v="2023-08-22T00:00:00"/>
        <d v="2023-11-20T00:00:00"/>
        <d v="2021-09-01T00:00:00"/>
        <d v="2023-12-31T00:00:00"/>
        <d v="2023-09-29T00:00:00"/>
        <d v="2022-04-07T00:00:00"/>
        <d v="2021-11-25T00:00:00"/>
        <d v="2022-05-22T00:00:00"/>
        <d v="2022-11-17T00:00:00"/>
        <d v="2021-05-20T00:00:00"/>
        <d v="2023-08-18T00:00:00"/>
        <d v="2023-03-10T00:00:00"/>
        <d v="2021-12-02T00:00:00"/>
        <d v="2023-01-21T00:00:00"/>
        <d v="2023-02-16T00:00:00"/>
        <d v="2021-12-31T00:00:00"/>
        <d v="2021-11-24T00:00:00"/>
        <d v="2022-12-11T00:00:00"/>
        <d v="2023-10-06T00:00:00"/>
        <d v="2023-09-01T00:00:00"/>
        <d v="2021-12-09T00:00:00"/>
        <d v="2021-10-26T00:00:00"/>
        <d v="2021-11-14T00:00:00"/>
        <d v="2021-10-10T00:00:00"/>
        <d v="2022-08-30T00:00:00"/>
        <d v="2023-12-05T00:00:00"/>
        <d v="2023-12-25T00:00:00"/>
        <d v="2023-05-02T00:00:00"/>
        <d v="2021-12-22T00:00:00"/>
        <d v="2021-04-06T00:00:00"/>
        <d v="2022-11-08T00:00:00"/>
        <d v="2022-05-31T00:00:00"/>
        <d v="2023-04-17T00:00:00"/>
        <d v="2021-10-22T00:00:00"/>
        <d v="2021-05-12T00:00:00"/>
        <d v="2021-09-03T00:00:00"/>
        <d v="2021-05-05T00:00:00"/>
        <d v="2022-06-20T00:00:00"/>
        <d v="2023-12-20T00:00:00"/>
        <d v="2021-08-17T00:00:00"/>
        <d v="2022-04-06T00:00:00"/>
        <d v="2022-08-28T00:00:00"/>
        <d v="2022-08-29T00:00:00"/>
        <d v="2021-03-30T00:00:00"/>
        <d v="2021-12-26T00:00:00"/>
        <d v="2023-03-01T00:00:00"/>
        <d v="2022-12-05T00:00:00"/>
        <d v="2021-08-26T00:00:00"/>
        <d v="2021-05-27T00:00:00"/>
        <d v="2021-10-09T00:00:00"/>
        <d v="2022-01-11T00:00:00"/>
        <d v="2023-10-19T00:00:00"/>
        <d v="2021-01-17T00:00:00"/>
        <d v="2023-03-09T00:00:00"/>
        <d v="2021-04-22T00:00:00"/>
        <d v="2023-07-23T00:00:00"/>
        <d v="2023-11-09T00:00:00"/>
        <d v="2022-11-24T00:00:00"/>
        <d v="2023-02-11T00:00:00"/>
        <d v="2022-01-16T00:00:00"/>
        <d v="2021-01-31T00:00:00"/>
        <d v="2021-04-30T00:00:00"/>
        <d v="2023-04-29T00:00:00"/>
        <d v="2023-11-04T00:00:00"/>
        <d v="2022-12-06T00:00:00"/>
        <d v="2021-04-16T00:00:00"/>
        <d v="2021-11-10T00:00:00"/>
        <d v="2023-07-27T00:00:00"/>
        <d v="2021-04-15T00:00:00"/>
        <d v="2022-10-21T00:00:00"/>
        <d v="2021-12-30T00:00:00"/>
        <d v="2022-12-21T00:00:00"/>
        <d v="2021-06-22T00:00:00"/>
        <d v="2022-07-26T00:00:00"/>
        <d v="2023-11-02T00:00:00"/>
        <d v="2022-07-01T00:00:00"/>
        <d v="2023-04-08T00:00:00"/>
        <d v="2022-07-30T00:00:00"/>
        <d v="2022-10-01T00:00:00"/>
        <d v="2021-09-27T00:00:00"/>
        <d v="2023-04-04T00:00:00"/>
        <d v="2021-11-09T00:00:00"/>
        <d v="2022-10-02T00:00:00"/>
        <d v="2021-08-11T00:00:00"/>
        <d v="2022-09-01T00:00:00"/>
        <d v="2023-07-01T00:00:00"/>
        <d v="2023-05-10T00:00:00"/>
        <d v="2022-07-31T00:00:00"/>
        <d v="2023-07-21T00:00:00"/>
        <d v="2023-09-24T00:00:00"/>
        <d v="2023-07-07T00:00:00"/>
        <d v="2024-10-04T00:00:00"/>
        <d v="2024-04-19T00:00:00"/>
        <d v="2024-11-10T00:00:00"/>
        <d v="2024-12-12T00:00:00"/>
        <d v="2024-12-22T00:00:00"/>
        <d v="2024-09-29T00:00:00"/>
        <d v="2024-10-14T00:00:00"/>
        <d v="2024-10-30T00:00:00"/>
        <d v="2024-11-28T00:00:00"/>
        <d v="2024-05-31T00:00:00"/>
        <d v="2024-06-15T00:00:00"/>
        <d v="2024-08-13T00:00:00"/>
        <d v="2024-03-16T00:00:00"/>
        <d v="2024-06-16T00:00:00"/>
        <d v="2024-08-23T00:00:00"/>
        <d v="2024-11-19T00:00:00"/>
        <d v="2024-09-27T00:00:00"/>
        <d v="2024-07-14T00:00:00"/>
        <d v="2024-11-14T00:00:00"/>
        <d v="2024-11-08T00:00:00"/>
        <d v="2024-08-27T00:00:00"/>
        <d v="2024-10-12T00:00:00"/>
        <d v="2024-09-02T00:00:00"/>
        <d v="2024-11-12T00:00:00"/>
        <d v="2024-06-18T00:00:00"/>
        <d v="2024-09-07T00:00:00"/>
        <d v="2024-10-08T00:00:00"/>
        <d v="2024-10-28T00:00:00"/>
        <d v="2024-05-24T00:00:00"/>
        <d v="2024-04-28T00:00:00"/>
        <d v="2024-12-26T00:00:00"/>
        <d v="2024-12-19T00:00:00"/>
        <d v="2024-10-06T00:00:00"/>
        <d v="2024-07-15T00:00:00"/>
        <d v="2024-10-19T00:00:00"/>
        <d v="2024-08-02T00:00:00"/>
        <d v="2024-10-20T00:00:00"/>
        <d v="2024-06-14T00:00:00"/>
        <d v="2024-07-20T00:00:00"/>
        <d v="2024-11-22T00:00:00"/>
        <d v="2024-11-02T00:00:00"/>
        <d v="2024-09-05T00:00:00"/>
        <d v="2024-12-31T00:00:00"/>
        <d v="2024-02-10T00:00:00"/>
        <d v="2024-11-06T00:00:00"/>
        <d v="2024-10-26T00:00:00"/>
        <d v="2024-02-19T00:00:00"/>
        <d v="2024-08-12T00:00:00"/>
        <d v="2024-04-15T00:00:00"/>
        <d v="2024-12-03T00:00:00"/>
        <d v="2024-07-22T00:00:00"/>
        <d v="2024-08-22T00:00:00"/>
        <d v="2024-06-29T00:00:00"/>
        <d v="2024-10-17T00:00:00"/>
        <d v="2024-02-07T00:00:00"/>
        <d v="2024-12-01T00:00:00"/>
        <d v="2024-07-21T00:00:00"/>
        <d v="2024-08-29T00:00:00"/>
        <d v="2024-06-13T00:00:00"/>
        <d v="2024-10-25T00:00:00"/>
        <d v="2024-11-01T00:00:00"/>
        <d v="2024-07-23T00:00:00"/>
        <d v="2024-07-07T00:00:00"/>
        <d v="2024-06-23T00:00:00"/>
        <d v="2024-12-09T00:00:00"/>
        <d v="2024-08-15T00:00:00"/>
        <d v="2024-10-13T00:00:00"/>
        <d v="2024-12-24T00:00:00"/>
        <d v="2024-12-25T00:00:00"/>
        <d v="2024-09-26T00:00:00"/>
        <d v="2024-12-13T00:00:00"/>
        <d v="2024-10-27T00:00:00"/>
        <d v="2024-09-16T00:00:00"/>
        <d v="2024-09-18T00:00:00"/>
        <d v="2024-11-29T00:00:00"/>
        <d v="2024-01-11T00:00:00"/>
        <d v="2024-04-07T00:00:00"/>
        <d v="2024-12-18T00:00:00"/>
        <d v="2024-10-03T00:00:00"/>
        <d v="2024-12-29T00:00:00"/>
        <d v="2024-04-16T00:00:00"/>
        <d v="2024-05-13T00:00:00"/>
        <d v="2024-11-21T00:00:00"/>
        <d v="2024-01-08T00:00:00"/>
        <d v="2024-10-10T00:00:00"/>
        <d v="2024-12-28T00:00:00"/>
        <d v="2024-04-21T00:00:00"/>
        <d v="2024-08-16T00:00:00"/>
        <d v="2024-05-12T00:00:00"/>
        <d v="2024-04-29T00:00:00"/>
        <d v="2024-11-13T00:00:00"/>
        <d v="2024-11-16T00:00:00"/>
        <d v="2024-12-04T00:00:00"/>
        <d v="2024-11-04T00:00:00"/>
        <d v="2024-10-24T00:00:00"/>
        <d v="2024-07-29T00:00:00"/>
        <d v="2024-05-22T00:00:00"/>
        <d v="2024-09-01T00:00:00"/>
        <d v="2024-03-28T00:00:00"/>
        <d v="2024-08-08T00:00:00"/>
        <d v="2024-11-11T00:00:00"/>
        <d v="2024-11-15T00:00:00"/>
        <d v="2024-12-06T00:00:00"/>
        <d v="2024-08-28T00:00:00"/>
        <d v="2024-04-17T00:00:00"/>
        <d v="2024-10-01T00:00:00"/>
        <d v="2024-10-31T00:00:00"/>
        <d v="2024-10-29T00:00:00"/>
        <d v="2024-01-16T00:00:00"/>
        <d v="2024-06-08T00:00:00"/>
        <d v="2024-12-23T00:00:00"/>
        <d v="2024-12-30T00:00:00"/>
        <d v="2024-07-25T00:00:00"/>
        <d v="2024-11-20T00:00:00"/>
        <d v="2024-04-23T00:00:00"/>
        <d v="2024-07-11T00:00:00"/>
        <d v="2024-04-05T00:00:00"/>
        <d v="2024-11-18T00:00:00"/>
        <d v="2024-02-08T00:00:00"/>
        <d v="2024-03-02T00:00:00"/>
        <d v="2024-10-22T00:00:00"/>
        <d v="2024-08-09T00:00:00"/>
        <d v="2024-11-30T00:00:00"/>
        <d v="2024-11-07T00:00:00"/>
        <d v="2024-02-26T00:00:00"/>
        <d v="2024-10-09T00:00:00"/>
        <d v="2024-08-04T00:00:00"/>
        <d v="2024-07-05T00:00:00"/>
        <d v="2024-12-15T00:00:00"/>
        <d v="2024-06-30T00:00:00"/>
        <d v="2024-07-12T00:00:00"/>
        <d v="2024-04-20T00:00:00"/>
        <d v="2024-06-02T00:00:00"/>
        <d v="2024-12-14T00:00:00"/>
        <d v="2024-12-16T00:00:00"/>
        <d v="2024-04-30T00:00:00"/>
        <d v="2024-09-28T00:00:00"/>
        <d v="2024-12-27T00:00:00"/>
        <d v="2024-08-07T00:00:00"/>
        <d v="2024-09-08T00:00:00"/>
        <d v="2024-02-14T00:00:00"/>
        <d v="2024-06-20T00:00:00"/>
        <d v="2024-11-17T00:00:00"/>
        <d v="2024-01-19T00:00:00"/>
        <d v="2024-09-19T00:00:00"/>
        <d v="2024-12-02T00:00:00"/>
        <d v="2024-11-24T00:00:00"/>
        <d v="2024-09-13T00:00:00"/>
        <d v="2024-02-18T00:00:00"/>
        <d v="2024-07-19T00:00:00"/>
        <d v="2024-03-14T00:00:00"/>
        <d v="2024-08-06T00:00:00"/>
        <d v="2024-05-26T00:00:00"/>
        <d v="2024-04-04T00:00:00"/>
        <d v="2024-07-04T00:00:00"/>
        <d v="2024-11-25T00:00:00"/>
        <d v="2024-06-28T00:00:00"/>
        <d v="2024-09-17T00:00:00"/>
        <d v="2024-11-03T00:00:00"/>
        <d v="2024-10-11T00:00:00"/>
        <d v="2024-05-03T00:00:00"/>
        <d v="2024-05-02T00:00:00"/>
        <d v="2024-06-01T00:00:00"/>
        <d v="2024-01-18T00:00:00"/>
      </sharedItems>
      <fieldGroup par="8" base="0">
        <rangePr groupBy="months" startDate="2021-01-17T00:00:00" endDate="2025-01-01T00:00:00"/>
        <groupItems count="14">
          <s v="&lt;1/17/21"/>
          <s v="Jan"/>
          <s v="Feb"/>
          <s v="Mar"/>
          <s v="Apr"/>
          <s v="May"/>
          <s v="Jun"/>
          <s v="Jul"/>
          <s v="Aug"/>
          <s v="Sep"/>
          <s v="Oct"/>
          <s v="Nov"/>
          <s v="Dec"/>
          <s v="&gt;1/1/25"/>
        </groupItems>
      </fieldGroup>
    </cacheField>
    <cacheField name="ProductID" numFmtId="0">
      <sharedItems containsSemiMixedTypes="0" containsString="0" containsNumber="1" containsInteger="1" minValue="1" maxValue="4"/>
    </cacheField>
    <cacheField name="SalesRepID" numFmtId="0">
      <sharedItems containsSemiMixedTypes="0" containsString="0" containsNumber="1" containsInteger="1" minValue="1" maxValue="4"/>
    </cacheField>
    <cacheField name="Units" numFmtId="0">
      <sharedItems containsSemiMixedTypes="0" containsString="0" containsNumber="1" containsInteger="1" minValue="1" maxValue="300"/>
    </cacheField>
    <cacheField name="Sale" numFmtId="0">
      <sharedItems containsSemiMixedTypes="0" containsString="0" containsNumber="1" minValue="23.95" maxValue="13185"/>
    </cacheField>
    <cacheField name="Product" numFmtId="0">
      <sharedItems count="4">
        <s v="Carlota"/>
        <s v="Yanaki"/>
        <s v="Quad"/>
        <s v="Aspen"/>
      </sharedItems>
    </cacheField>
    <cacheField name="Supplier" numFmtId="0">
      <sharedItems count="2">
        <s v="Gel Booms"/>
        <s v="Colorado Booms"/>
      </sharedItems>
    </cacheField>
    <cacheField name="Region" numFmtId="0">
      <sharedItems count="2">
        <s v="WA"/>
        <s v="CA"/>
      </sharedItems>
    </cacheField>
    <cacheField name="Years" numFmtId="0" databaseField="0">
      <fieldGroup base="0">
        <rangePr groupBy="years" startDate="2021-01-17T00:00:00" endDate="2025-01-01T00:00:00"/>
        <groupItems count="7">
          <s v="&lt;1/17/21"/>
          <s v="2021"/>
          <s v="2022"/>
          <s v="2023"/>
          <s v="2024"/>
          <s v="2025"/>
          <s v="&gt;1/1/25"/>
        </groupItems>
      </fieldGroup>
    </cacheField>
  </cacheFields>
  <extLst>
    <ext xmlns:x14="http://schemas.microsoft.com/office/spreadsheetml/2009/9/main" uri="{725AE2AE-9491-48be-B2B4-4EB974FC3084}">
      <x14:pivotCacheDefinition pivotCacheId="5572448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8">
  <r>
    <x v="0"/>
    <n v="2"/>
    <n v="4"/>
    <n v="144"/>
    <n v="4312.8"/>
    <x v="0"/>
    <x v="0"/>
    <x v="0"/>
  </r>
  <r>
    <x v="1"/>
    <n v="4"/>
    <n v="4"/>
    <n v="6"/>
    <n v="143.69999999999999"/>
    <x v="1"/>
    <x v="1"/>
    <x v="0"/>
  </r>
  <r>
    <x v="2"/>
    <n v="1"/>
    <n v="2"/>
    <n v="73"/>
    <n v="3208.3500000000004"/>
    <x v="2"/>
    <x v="0"/>
    <x v="1"/>
  </r>
  <r>
    <x v="3"/>
    <n v="2"/>
    <n v="4"/>
    <n v="95"/>
    <n v="2845.25"/>
    <x v="0"/>
    <x v="0"/>
    <x v="0"/>
  </r>
  <r>
    <x v="4"/>
    <n v="2"/>
    <n v="2"/>
    <n v="5"/>
    <n v="149.75"/>
    <x v="0"/>
    <x v="0"/>
    <x v="1"/>
  </r>
  <r>
    <x v="5"/>
    <n v="2"/>
    <n v="2"/>
    <n v="4"/>
    <n v="119.8"/>
    <x v="0"/>
    <x v="0"/>
    <x v="1"/>
  </r>
  <r>
    <x v="6"/>
    <n v="2"/>
    <n v="1"/>
    <n v="91"/>
    <n v="2725.45"/>
    <x v="0"/>
    <x v="0"/>
    <x v="1"/>
  </r>
  <r>
    <x v="7"/>
    <n v="2"/>
    <n v="4"/>
    <n v="1"/>
    <n v="29.95"/>
    <x v="0"/>
    <x v="0"/>
    <x v="0"/>
  </r>
  <r>
    <x v="8"/>
    <n v="1"/>
    <n v="2"/>
    <n v="187"/>
    <n v="8218.65"/>
    <x v="2"/>
    <x v="0"/>
    <x v="1"/>
  </r>
  <r>
    <x v="9"/>
    <n v="2"/>
    <n v="2"/>
    <n v="81"/>
    <n v="2425.9499999999998"/>
    <x v="0"/>
    <x v="0"/>
    <x v="1"/>
  </r>
  <r>
    <x v="10"/>
    <n v="2"/>
    <n v="4"/>
    <n v="80"/>
    <n v="2396"/>
    <x v="0"/>
    <x v="0"/>
    <x v="0"/>
  </r>
  <r>
    <x v="11"/>
    <n v="3"/>
    <n v="2"/>
    <n v="125"/>
    <n v="3243.75"/>
    <x v="3"/>
    <x v="1"/>
    <x v="1"/>
  </r>
  <r>
    <x v="12"/>
    <n v="4"/>
    <n v="2"/>
    <n v="3"/>
    <n v="71.849999999999994"/>
    <x v="1"/>
    <x v="1"/>
    <x v="1"/>
  </r>
  <r>
    <x v="13"/>
    <n v="2"/>
    <n v="1"/>
    <n v="57"/>
    <n v="1707.1499999999999"/>
    <x v="0"/>
    <x v="0"/>
    <x v="1"/>
  </r>
  <r>
    <x v="14"/>
    <n v="1"/>
    <n v="2"/>
    <n v="1"/>
    <n v="43.95"/>
    <x v="2"/>
    <x v="0"/>
    <x v="1"/>
  </r>
  <r>
    <x v="15"/>
    <n v="2"/>
    <n v="4"/>
    <n v="4"/>
    <n v="119.8"/>
    <x v="0"/>
    <x v="0"/>
    <x v="0"/>
  </r>
  <r>
    <x v="16"/>
    <n v="2"/>
    <n v="3"/>
    <n v="2"/>
    <n v="59.9"/>
    <x v="0"/>
    <x v="0"/>
    <x v="0"/>
  </r>
  <r>
    <x v="17"/>
    <n v="2"/>
    <n v="2"/>
    <n v="238"/>
    <n v="7128.0999999999995"/>
    <x v="0"/>
    <x v="0"/>
    <x v="1"/>
  </r>
  <r>
    <x v="18"/>
    <n v="3"/>
    <n v="3"/>
    <n v="102"/>
    <n v="2646.9"/>
    <x v="3"/>
    <x v="1"/>
    <x v="0"/>
  </r>
  <r>
    <x v="19"/>
    <n v="2"/>
    <n v="2"/>
    <n v="242"/>
    <n v="7247.9"/>
    <x v="0"/>
    <x v="0"/>
    <x v="1"/>
  </r>
  <r>
    <x v="20"/>
    <n v="2"/>
    <n v="4"/>
    <n v="150"/>
    <n v="4492.5"/>
    <x v="0"/>
    <x v="0"/>
    <x v="0"/>
  </r>
  <r>
    <x v="21"/>
    <n v="1"/>
    <n v="2"/>
    <n v="6"/>
    <n v="263.70000000000005"/>
    <x v="2"/>
    <x v="0"/>
    <x v="1"/>
  </r>
  <r>
    <x v="22"/>
    <n v="1"/>
    <n v="4"/>
    <n v="78"/>
    <n v="3428.1000000000004"/>
    <x v="2"/>
    <x v="0"/>
    <x v="0"/>
  </r>
  <r>
    <x v="23"/>
    <n v="2"/>
    <n v="4"/>
    <n v="75"/>
    <n v="2246.25"/>
    <x v="0"/>
    <x v="0"/>
    <x v="0"/>
  </r>
  <r>
    <x v="24"/>
    <n v="1"/>
    <n v="1"/>
    <n v="6"/>
    <n v="263.70000000000005"/>
    <x v="2"/>
    <x v="0"/>
    <x v="1"/>
  </r>
  <r>
    <x v="25"/>
    <n v="2"/>
    <n v="4"/>
    <n v="2"/>
    <n v="59.9"/>
    <x v="0"/>
    <x v="0"/>
    <x v="0"/>
  </r>
  <r>
    <x v="26"/>
    <n v="2"/>
    <n v="4"/>
    <n v="71"/>
    <n v="2126.4499999999998"/>
    <x v="0"/>
    <x v="0"/>
    <x v="0"/>
  </r>
  <r>
    <x v="27"/>
    <n v="2"/>
    <n v="1"/>
    <n v="251"/>
    <n v="7517.45"/>
    <x v="0"/>
    <x v="0"/>
    <x v="1"/>
  </r>
  <r>
    <x v="28"/>
    <n v="2"/>
    <n v="4"/>
    <n v="88"/>
    <n v="2635.6"/>
    <x v="0"/>
    <x v="0"/>
    <x v="0"/>
  </r>
  <r>
    <x v="29"/>
    <n v="2"/>
    <n v="2"/>
    <n v="6"/>
    <n v="179.7"/>
    <x v="0"/>
    <x v="0"/>
    <x v="1"/>
  </r>
  <r>
    <x v="30"/>
    <n v="2"/>
    <n v="4"/>
    <n v="230"/>
    <n v="6888.5"/>
    <x v="0"/>
    <x v="0"/>
    <x v="0"/>
  </r>
  <r>
    <x v="31"/>
    <n v="4"/>
    <n v="4"/>
    <n v="185"/>
    <n v="4430.75"/>
    <x v="1"/>
    <x v="1"/>
    <x v="0"/>
  </r>
  <r>
    <x v="32"/>
    <n v="2"/>
    <n v="4"/>
    <n v="75"/>
    <n v="2246.25"/>
    <x v="0"/>
    <x v="0"/>
    <x v="0"/>
  </r>
  <r>
    <x v="33"/>
    <n v="2"/>
    <n v="4"/>
    <n v="3"/>
    <n v="89.85"/>
    <x v="0"/>
    <x v="0"/>
    <x v="0"/>
  </r>
  <r>
    <x v="34"/>
    <n v="2"/>
    <n v="4"/>
    <n v="209"/>
    <n v="6259.55"/>
    <x v="0"/>
    <x v="0"/>
    <x v="0"/>
  </r>
  <r>
    <x v="35"/>
    <n v="4"/>
    <n v="4"/>
    <n v="4"/>
    <n v="95.8"/>
    <x v="1"/>
    <x v="1"/>
    <x v="0"/>
  </r>
  <r>
    <x v="36"/>
    <n v="4"/>
    <n v="1"/>
    <n v="280"/>
    <n v="6706"/>
    <x v="1"/>
    <x v="1"/>
    <x v="1"/>
  </r>
  <r>
    <x v="37"/>
    <n v="4"/>
    <n v="2"/>
    <n v="52"/>
    <n v="1245.3999999999999"/>
    <x v="1"/>
    <x v="1"/>
    <x v="1"/>
  </r>
  <r>
    <x v="38"/>
    <n v="4"/>
    <n v="3"/>
    <n v="101"/>
    <n v="2418.9499999999998"/>
    <x v="1"/>
    <x v="1"/>
    <x v="0"/>
  </r>
  <r>
    <x v="39"/>
    <n v="4"/>
    <n v="4"/>
    <n v="89"/>
    <n v="2131.5499999999997"/>
    <x v="1"/>
    <x v="1"/>
    <x v="0"/>
  </r>
  <r>
    <x v="40"/>
    <n v="2"/>
    <n v="1"/>
    <n v="1"/>
    <n v="29.95"/>
    <x v="0"/>
    <x v="0"/>
    <x v="1"/>
  </r>
  <r>
    <x v="41"/>
    <n v="2"/>
    <n v="4"/>
    <n v="4"/>
    <n v="119.8"/>
    <x v="0"/>
    <x v="0"/>
    <x v="0"/>
  </r>
  <r>
    <x v="42"/>
    <n v="2"/>
    <n v="4"/>
    <n v="6"/>
    <n v="179.7"/>
    <x v="0"/>
    <x v="0"/>
    <x v="0"/>
  </r>
  <r>
    <x v="43"/>
    <n v="2"/>
    <n v="2"/>
    <n v="159"/>
    <n v="4762.05"/>
    <x v="0"/>
    <x v="0"/>
    <x v="1"/>
  </r>
  <r>
    <x v="44"/>
    <n v="3"/>
    <n v="3"/>
    <n v="6"/>
    <n v="155.69999999999999"/>
    <x v="3"/>
    <x v="1"/>
    <x v="0"/>
  </r>
  <r>
    <x v="45"/>
    <n v="1"/>
    <n v="2"/>
    <n v="3"/>
    <n v="131.85000000000002"/>
    <x v="2"/>
    <x v="0"/>
    <x v="1"/>
  </r>
  <r>
    <x v="46"/>
    <n v="3"/>
    <n v="1"/>
    <n v="1"/>
    <n v="25.95"/>
    <x v="3"/>
    <x v="1"/>
    <x v="1"/>
  </r>
  <r>
    <x v="47"/>
    <n v="3"/>
    <n v="4"/>
    <n v="6"/>
    <n v="155.69999999999999"/>
    <x v="3"/>
    <x v="1"/>
    <x v="0"/>
  </r>
  <r>
    <x v="48"/>
    <n v="1"/>
    <n v="2"/>
    <n v="14"/>
    <n v="615.30000000000007"/>
    <x v="2"/>
    <x v="0"/>
    <x v="1"/>
  </r>
  <r>
    <x v="49"/>
    <n v="2"/>
    <n v="3"/>
    <n v="71"/>
    <n v="2126.4499999999998"/>
    <x v="0"/>
    <x v="0"/>
    <x v="0"/>
  </r>
  <r>
    <x v="50"/>
    <n v="3"/>
    <n v="2"/>
    <n v="101"/>
    <n v="2620.9499999999998"/>
    <x v="3"/>
    <x v="1"/>
    <x v="1"/>
  </r>
  <r>
    <x v="51"/>
    <n v="2"/>
    <n v="2"/>
    <n v="27"/>
    <n v="808.65"/>
    <x v="0"/>
    <x v="0"/>
    <x v="1"/>
  </r>
  <r>
    <x v="52"/>
    <n v="2"/>
    <n v="2"/>
    <n v="1"/>
    <n v="29.95"/>
    <x v="0"/>
    <x v="0"/>
    <x v="1"/>
  </r>
  <r>
    <x v="53"/>
    <n v="2"/>
    <n v="2"/>
    <n v="36"/>
    <n v="1078.2"/>
    <x v="0"/>
    <x v="0"/>
    <x v="1"/>
  </r>
  <r>
    <x v="21"/>
    <n v="2"/>
    <n v="4"/>
    <n v="31"/>
    <n v="928.44999999999993"/>
    <x v="0"/>
    <x v="0"/>
    <x v="0"/>
  </r>
  <r>
    <x v="54"/>
    <n v="2"/>
    <n v="1"/>
    <n v="196"/>
    <n v="5870.2"/>
    <x v="0"/>
    <x v="0"/>
    <x v="1"/>
  </r>
  <r>
    <x v="55"/>
    <n v="2"/>
    <n v="1"/>
    <n v="6"/>
    <n v="179.7"/>
    <x v="0"/>
    <x v="0"/>
    <x v="1"/>
  </r>
  <r>
    <x v="56"/>
    <n v="2"/>
    <n v="3"/>
    <n v="110"/>
    <n v="3294.5"/>
    <x v="0"/>
    <x v="0"/>
    <x v="0"/>
  </r>
  <r>
    <x v="57"/>
    <n v="1"/>
    <n v="1"/>
    <n v="26"/>
    <n v="1142.7"/>
    <x v="2"/>
    <x v="0"/>
    <x v="1"/>
  </r>
  <r>
    <x v="58"/>
    <n v="2"/>
    <n v="4"/>
    <n v="80"/>
    <n v="2396"/>
    <x v="0"/>
    <x v="0"/>
    <x v="0"/>
  </r>
  <r>
    <x v="59"/>
    <n v="2"/>
    <n v="2"/>
    <n v="70"/>
    <n v="2096.5"/>
    <x v="0"/>
    <x v="0"/>
    <x v="1"/>
  </r>
  <r>
    <x v="60"/>
    <n v="2"/>
    <n v="4"/>
    <n v="28"/>
    <n v="838.6"/>
    <x v="0"/>
    <x v="0"/>
    <x v="0"/>
  </r>
  <r>
    <x v="61"/>
    <n v="2"/>
    <n v="2"/>
    <n v="80"/>
    <n v="2396"/>
    <x v="0"/>
    <x v="0"/>
    <x v="1"/>
  </r>
  <r>
    <x v="62"/>
    <n v="1"/>
    <n v="4"/>
    <n v="6"/>
    <n v="263.70000000000005"/>
    <x v="2"/>
    <x v="0"/>
    <x v="0"/>
  </r>
  <r>
    <x v="63"/>
    <n v="3"/>
    <n v="4"/>
    <n v="201"/>
    <n v="5215.95"/>
    <x v="3"/>
    <x v="1"/>
    <x v="0"/>
  </r>
  <r>
    <x v="64"/>
    <n v="2"/>
    <n v="2"/>
    <n v="77"/>
    <n v="2306.15"/>
    <x v="0"/>
    <x v="0"/>
    <x v="1"/>
  </r>
  <r>
    <x v="65"/>
    <n v="4"/>
    <n v="2"/>
    <n v="62"/>
    <n v="1484.8999999999999"/>
    <x v="1"/>
    <x v="1"/>
    <x v="1"/>
  </r>
  <r>
    <x v="66"/>
    <n v="2"/>
    <n v="2"/>
    <n v="103"/>
    <n v="3084.85"/>
    <x v="0"/>
    <x v="0"/>
    <x v="1"/>
  </r>
  <r>
    <x v="2"/>
    <n v="2"/>
    <n v="1"/>
    <n v="6"/>
    <n v="179.7"/>
    <x v="0"/>
    <x v="0"/>
    <x v="1"/>
  </r>
  <r>
    <x v="67"/>
    <n v="2"/>
    <n v="2"/>
    <n v="237"/>
    <n v="7098.15"/>
    <x v="0"/>
    <x v="0"/>
    <x v="1"/>
  </r>
  <r>
    <x v="68"/>
    <n v="3"/>
    <n v="3"/>
    <n v="90"/>
    <n v="2335.5"/>
    <x v="3"/>
    <x v="1"/>
    <x v="0"/>
  </r>
  <r>
    <x v="69"/>
    <n v="3"/>
    <n v="2"/>
    <n v="2"/>
    <n v="51.9"/>
    <x v="3"/>
    <x v="1"/>
    <x v="1"/>
  </r>
  <r>
    <x v="50"/>
    <n v="4"/>
    <n v="4"/>
    <n v="6"/>
    <n v="143.69999999999999"/>
    <x v="1"/>
    <x v="1"/>
    <x v="0"/>
  </r>
  <r>
    <x v="70"/>
    <n v="4"/>
    <n v="2"/>
    <n v="61"/>
    <n v="1460.95"/>
    <x v="1"/>
    <x v="1"/>
    <x v="1"/>
  </r>
  <r>
    <x v="71"/>
    <n v="4"/>
    <n v="4"/>
    <n v="74"/>
    <n v="1772.3"/>
    <x v="1"/>
    <x v="1"/>
    <x v="0"/>
  </r>
  <r>
    <x v="72"/>
    <n v="1"/>
    <n v="4"/>
    <n v="116"/>
    <n v="5098.2000000000007"/>
    <x v="2"/>
    <x v="0"/>
    <x v="0"/>
  </r>
  <r>
    <x v="73"/>
    <n v="4"/>
    <n v="3"/>
    <n v="1"/>
    <n v="23.95"/>
    <x v="1"/>
    <x v="1"/>
    <x v="0"/>
  </r>
  <r>
    <x v="74"/>
    <n v="2"/>
    <n v="4"/>
    <n v="119"/>
    <n v="3564.0499999999997"/>
    <x v="0"/>
    <x v="0"/>
    <x v="0"/>
  </r>
  <r>
    <x v="75"/>
    <n v="2"/>
    <n v="2"/>
    <n v="279"/>
    <n v="8356.0499999999993"/>
    <x v="0"/>
    <x v="0"/>
    <x v="1"/>
  </r>
  <r>
    <x v="76"/>
    <n v="2"/>
    <n v="4"/>
    <n v="1"/>
    <n v="29.95"/>
    <x v="0"/>
    <x v="0"/>
    <x v="0"/>
  </r>
  <r>
    <x v="77"/>
    <n v="2"/>
    <n v="4"/>
    <n v="242"/>
    <n v="7247.9"/>
    <x v="0"/>
    <x v="0"/>
    <x v="0"/>
  </r>
  <r>
    <x v="78"/>
    <n v="3"/>
    <n v="1"/>
    <n v="3"/>
    <n v="77.849999999999994"/>
    <x v="3"/>
    <x v="1"/>
    <x v="1"/>
  </r>
  <r>
    <x v="79"/>
    <n v="1"/>
    <n v="4"/>
    <n v="3"/>
    <n v="131.85000000000002"/>
    <x v="2"/>
    <x v="0"/>
    <x v="0"/>
  </r>
  <r>
    <x v="75"/>
    <n v="2"/>
    <n v="1"/>
    <n v="5"/>
    <n v="149.75"/>
    <x v="0"/>
    <x v="0"/>
    <x v="1"/>
  </r>
  <r>
    <x v="80"/>
    <n v="1"/>
    <n v="2"/>
    <n v="3"/>
    <n v="131.85000000000002"/>
    <x v="2"/>
    <x v="0"/>
    <x v="1"/>
  </r>
  <r>
    <x v="81"/>
    <n v="3"/>
    <n v="2"/>
    <n v="54"/>
    <n v="1401.3"/>
    <x v="3"/>
    <x v="1"/>
    <x v="1"/>
  </r>
  <r>
    <x v="82"/>
    <n v="2"/>
    <n v="4"/>
    <n v="5"/>
    <n v="149.75"/>
    <x v="0"/>
    <x v="0"/>
    <x v="0"/>
  </r>
  <r>
    <x v="83"/>
    <n v="2"/>
    <n v="4"/>
    <n v="4"/>
    <n v="119.8"/>
    <x v="0"/>
    <x v="0"/>
    <x v="0"/>
  </r>
  <r>
    <x v="84"/>
    <n v="2"/>
    <n v="4"/>
    <n v="75"/>
    <n v="2246.25"/>
    <x v="0"/>
    <x v="0"/>
    <x v="0"/>
  </r>
  <r>
    <x v="85"/>
    <n v="1"/>
    <n v="2"/>
    <n v="134"/>
    <n v="5889.3"/>
    <x v="2"/>
    <x v="0"/>
    <x v="1"/>
  </r>
  <r>
    <x v="86"/>
    <n v="2"/>
    <n v="2"/>
    <n v="78"/>
    <n v="2336.1"/>
    <x v="0"/>
    <x v="0"/>
    <x v="1"/>
  </r>
  <r>
    <x v="87"/>
    <n v="2"/>
    <n v="4"/>
    <n v="1"/>
    <n v="29.95"/>
    <x v="0"/>
    <x v="0"/>
    <x v="0"/>
  </r>
  <r>
    <x v="88"/>
    <n v="4"/>
    <n v="2"/>
    <n v="146"/>
    <n v="3496.7"/>
    <x v="1"/>
    <x v="1"/>
    <x v="1"/>
  </r>
  <r>
    <x v="89"/>
    <n v="2"/>
    <n v="2"/>
    <n v="3"/>
    <n v="89.85"/>
    <x v="0"/>
    <x v="0"/>
    <x v="1"/>
  </r>
  <r>
    <x v="90"/>
    <n v="2"/>
    <n v="4"/>
    <n v="69"/>
    <n v="2066.5499999999997"/>
    <x v="0"/>
    <x v="0"/>
    <x v="0"/>
  </r>
  <r>
    <x v="91"/>
    <n v="1"/>
    <n v="2"/>
    <n v="4"/>
    <n v="175.8"/>
    <x v="2"/>
    <x v="0"/>
    <x v="1"/>
  </r>
  <r>
    <x v="92"/>
    <n v="2"/>
    <n v="4"/>
    <n v="72"/>
    <n v="2156.4"/>
    <x v="0"/>
    <x v="0"/>
    <x v="0"/>
  </r>
  <r>
    <x v="93"/>
    <n v="2"/>
    <n v="2"/>
    <n v="6"/>
    <n v="179.7"/>
    <x v="0"/>
    <x v="0"/>
    <x v="1"/>
  </r>
  <r>
    <x v="94"/>
    <n v="2"/>
    <n v="2"/>
    <n v="4"/>
    <n v="119.8"/>
    <x v="0"/>
    <x v="0"/>
    <x v="1"/>
  </r>
  <r>
    <x v="95"/>
    <n v="2"/>
    <n v="4"/>
    <n v="64"/>
    <n v="1916.8"/>
    <x v="0"/>
    <x v="0"/>
    <x v="0"/>
  </r>
  <r>
    <x v="96"/>
    <n v="2"/>
    <n v="4"/>
    <n v="101"/>
    <n v="3024.95"/>
    <x v="0"/>
    <x v="0"/>
    <x v="0"/>
  </r>
  <r>
    <x v="97"/>
    <n v="2"/>
    <n v="3"/>
    <n v="1"/>
    <n v="29.95"/>
    <x v="0"/>
    <x v="0"/>
    <x v="0"/>
  </r>
  <r>
    <x v="98"/>
    <n v="2"/>
    <n v="4"/>
    <n v="78"/>
    <n v="2336.1"/>
    <x v="0"/>
    <x v="0"/>
    <x v="0"/>
  </r>
  <r>
    <x v="99"/>
    <n v="2"/>
    <n v="4"/>
    <n v="1"/>
    <n v="29.95"/>
    <x v="0"/>
    <x v="0"/>
    <x v="0"/>
  </r>
  <r>
    <x v="100"/>
    <n v="2"/>
    <n v="4"/>
    <n v="6"/>
    <n v="179.7"/>
    <x v="0"/>
    <x v="0"/>
    <x v="0"/>
  </r>
  <r>
    <x v="101"/>
    <n v="2"/>
    <n v="2"/>
    <n v="101"/>
    <n v="3024.95"/>
    <x v="0"/>
    <x v="0"/>
    <x v="1"/>
  </r>
  <r>
    <x v="102"/>
    <n v="4"/>
    <n v="2"/>
    <n v="101"/>
    <n v="2418.9499999999998"/>
    <x v="1"/>
    <x v="1"/>
    <x v="1"/>
  </r>
  <r>
    <x v="103"/>
    <n v="4"/>
    <n v="4"/>
    <n v="6"/>
    <n v="143.69999999999999"/>
    <x v="1"/>
    <x v="1"/>
    <x v="0"/>
  </r>
  <r>
    <x v="104"/>
    <n v="2"/>
    <n v="2"/>
    <n v="6"/>
    <n v="179.7"/>
    <x v="0"/>
    <x v="0"/>
    <x v="1"/>
  </r>
  <r>
    <x v="105"/>
    <n v="2"/>
    <n v="2"/>
    <n v="1"/>
    <n v="29.95"/>
    <x v="0"/>
    <x v="0"/>
    <x v="1"/>
  </r>
  <r>
    <x v="106"/>
    <n v="2"/>
    <n v="2"/>
    <n v="284"/>
    <n v="8505.7999999999993"/>
    <x v="0"/>
    <x v="0"/>
    <x v="1"/>
  </r>
  <r>
    <x v="74"/>
    <n v="2"/>
    <n v="4"/>
    <n v="6"/>
    <n v="179.7"/>
    <x v="0"/>
    <x v="0"/>
    <x v="0"/>
  </r>
  <r>
    <x v="107"/>
    <n v="2"/>
    <n v="4"/>
    <n v="4"/>
    <n v="119.8"/>
    <x v="0"/>
    <x v="0"/>
    <x v="0"/>
  </r>
  <r>
    <x v="108"/>
    <n v="2"/>
    <n v="2"/>
    <n v="176"/>
    <n v="5271.2"/>
    <x v="0"/>
    <x v="0"/>
    <x v="1"/>
  </r>
  <r>
    <x v="109"/>
    <n v="4"/>
    <n v="2"/>
    <n v="84"/>
    <n v="2011.8"/>
    <x v="1"/>
    <x v="1"/>
    <x v="1"/>
  </r>
  <r>
    <x v="110"/>
    <n v="1"/>
    <n v="4"/>
    <n v="103"/>
    <n v="4526.8500000000004"/>
    <x v="2"/>
    <x v="0"/>
    <x v="0"/>
  </r>
  <r>
    <x v="111"/>
    <n v="1"/>
    <n v="2"/>
    <n v="247"/>
    <n v="10855.650000000001"/>
    <x v="2"/>
    <x v="0"/>
    <x v="1"/>
  </r>
  <r>
    <x v="112"/>
    <n v="2"/>
    <n v="2"/>
    <n v="76"/>
    <n v="2276.1999999999998"/>
    <x v="0"/>
    <x v="0"/>
    <x v="1"/>
  </r>
  <r>
    <x v="113"/>
    <n v="4"/>
    <n v="4"/>
    <n v="131"/>
    <n v="3137.45"/>
    <x v="1"/>
    <x v="1"/>
    <x v="0"/>
  </r>
  <r>
    <x v="114"/>
    <n v="2"/>
    <n v="4"/>
    <n v="118"/>
    <n v="3534.1"/>
    <x v="0"/>
    <x v="0"/>
    <x v="0"/>
  </r>
  <r>
    <x v="115"/>
    <n v="2"/>
    <n v="1"/>
    <n v="4"/>
    <n v="119.8"/>
    <x v="0"/>
    <x v="0"/>
    <x v="1"/>
  </r>
  <r>
    <x v="116"/>
    <n v="2"/>
    <n v="4"/>
    <n v="69"/>
    <n v="2066.5499999999997"/>
    <x v="0"/>
    <x v="0"/>
    <x v="0"/>
  </r>
  <r>
    <x v="117"/>
    <n v="4"/>
    <n v="4"/>
    <n v="5"/>
    <n v="119.75"/>
    <x v="1"/>
    <x v="1"/>
    <x v="0"/>
  </r>
  <r>
    <x v="118"/>
    <n v="2"/>
    <n v="4"/>
    <n v="247"/>
    <n v="7397.65"/>
    <x v="0"/>
    <x v="0"/>
    <x v="0"/>
  </r>
  <r>
    <x v="119"/>
    <n v="2"/>
    <n v="2"/>
    <n v="71"/>
    <n v="2126.4499999999998"/>
    <x v="0"/>
    <x v="0"/>
    <x v="1"/>
  </r>
  <r>
    <x v="120"/>
    <n v="2"/>
    <n v="1"/>
    <n v="96"/>
    <n v="2875.2"/>
    <x v="0"/>
    <x v="0"/>
    <x v="1"/>
  </r>
  <r>
    <x v="121"/>
    <n v="4"/>
    <n v="4"/>
    <n v="76"/>
    <n v="1820.2"/>
    <x v="1"/>
    <x v="1"/>
    <x v="0"/>
  </r>
  <r>
    <x v="122"/>
    <n v="4"/>
    <n v="4"/>
    <n v="81"/>
    <n v="1939.95"/>
    <x v="1"/>
    <x v="1"/>
    <x v="0"/>
  </r>
  <r>
    <x v="123"/>
    <n v="2"/>
    <n v="2"/>
    <n v="106"/>
    <n v="3174.7"/>
    <x v="0"/>
    <x v="0"/>
    <x v="1"/>
  </r>
  <r>
    <x v="124"/>
    <n v="3"/>
    <n v="3"/>
    <n v="246"/>
    <n v="6383.7"/>
    <x v="3"/>
    <x v="1"/>
    <x v="0"/>
  </r>
  <r>
    <x v="125"/>
    <n v="2"/>
    <n v="2"/>
    <n v="138"/>
    <n v="4133.0999999999995"/>
    <x v="0"/>
    <x v="0"/>
    <x v="1"/>
  </r>
  <r>
    <x v="126"/>
    <n v="3"/>
    <n v="2"/>
    <n v="106"/>
    <n v="2750.7"/>
    <x v="3"/>
    <x v="1"/>
    <x v="1"/>
  </r>
  <r>
    <x v="127"/>
    <n v="2"/>
    <n v="4"/>
    <n v="97"/>
    <n v="2905.15"/>
    <x v="0"/>
    <x v="0"/>
    <x v="0"/>
  </r>
  <r>
    <x v="2"/>
    <n v="3"/>
    <n v="4"/>
    <n v="210"/>
    <n v="5449.5"/>
    <x v="3"/>
    <x v="1"/>
    <x v="0"/>
  </r>
  <r>
    <x v="128"/>
    <n v="3"/>
    <n v="4"/>
    <n v="101"/>
    <n v="2620.9499999999998"/>
    <x v="3"/>
    <x v="1"/>
    <x v="0"/>
  </r>
  <r>
    <x v="115"/>
    <n v="1"/>
    <n v="4"/>
    <n v="70"/>
    <n v="3076.5"/>
    <x v="2"/>
    <x v="0"/>
    <x v="0"/>
  </r>
  <r>
    <x v="129"/>
    <n v="4"/>
    <n v="2"/>
    <n v="264"/>
    <n v="6322.8"/>
    <x v="1"/>
    <x v="1"/>
    <x v="1"/>
  </r>
  <r>
    <x v="130"/>
    <n v="2"/>
    <n v="3"/>
    <n v="107"/>
    <n v="3204.65"/>
    <x v="0"/>
    <x v="0"/>
    <x v="0"/>
  </r>
  <r>
    <x v="131"/>
    <n v="3"/>
    <n v="4"/>
    <n v="71"/>
    <n v="1842.45"/>
    <x v="3"/>
    <x v="1"/>
    <x v="0"/>
  </r>
  <r>
    <x v="132"/>
    <n v="2"/>
    <n v="2"/>
    <n v="275"/>
    <n v="8236.25"/>
    <x v="0"/>
    <x v="0"/>
    <x v="1"/>
  </r>
  <r>
    <x v="133"/>
    <n v="1"/>
    <n v="4"/>
    <n v="83"/>
    <n v="3647.8500000000004"/>
    <x v="2"/>
    <x v="0"/>
    <x v="0"/>
  </r>
  <r>
    <x v="134"/>
    <n v="2"/>
    <n v="1"/>
    <n v="63"/>
    <n v="1886.85"/>
    <x v="0"/>
    <x v="0"/>
    <x v="1"/>
  </r>
  <r>
    <x v="135"/>
    <n v="1"/>
    <n v="2"/>
    <n v="3"/>
    <n v="131.85000000000002"/>
    <x v="2"/>
    <x v="0"/>
    <x v="1"/>
  </r>
  <r>
    <x v="136"/>
    <n v="4"/>
    <n v="4"/>
    <n v="93"/>
    <n v="2227.35"/>
    <x v="1"/>
    <x v="1"/>
    <x v="0"/>
  </r>
  <r>
    <x v="33"/>
    <n v="2"/>
    <n v="4"/>
    <n v="289"/>
    <n v="8655.5499999999993"/>
    <x v="0"/>
    <x v="0"/>
    <x v="0"/>
  </r>
  <r>
    <x v="137"/>
    <n v="1"/>
    <n v="4"/>
    <n v="4"/>
    <n v="175.8"/>
    <x v="2"/>
    <x v="0"/>
    <x v="0"/>
  </r>
  <r>
    <x v="138"/>
    <n v="2"/>
    <n v="2"/>
    <n v="78"/>
    <n v="2336.1"/>
    <x v="0"/>
    <x v="0"/>
    <x v="1"/>
  </r>
  <r>
    <x v="139"/>
    <n v="4"/>
    <n v="4"/>
    <n v="155"/>
    <n v="3712.25"/>
    <x v="1"/>
    <x v="1"/>
    <x v="0"/>
  </r>
  <r>
    <x v="118"/>
    <n v="2"/>
    <n v="4"/>
    <n v="247"/>
    <n v="7397.65"/>
    <x v="0"/>
    <x v="0"/>
    <x v="0"/>
  </r>
  <r>
    <x v="140"/>
    <n v="2"/>
    <n v="4"/>
    <n v="89"/>
    <n v="2665.5499999999997"/>
    <x v="0"/>
    <x v="0"/>
    <x v="0"/>
  </r>
  <r>
    <x v="48"/>
    <n v="2"/>
    <n v="4"/>
    <n v="88"/>
    <n v="2635.6"/>
    <x v="0"/>
    <x v="0"/>
    <x v="0"/>
  </r>
  <r>
    <x v="141"/>
    <n v="3"/>
    <n v="4"/>
    <n v="69"/>
    <n v="1790.55"/>
    <x v="3"/>
    <x v="1"/>
    <x v="0"/>
  </r>
  <r>
    <x v="142"/>
    <n v="4"/>
    <n v="2"/>
    <n v="230"/>
    <n v="5508.5"/>
    <x v="1"/>
    <x v="1"/>
    <x v="1"/>
  </r>
  <r>
    <x v="143"/>
    <n v="4"/>
    <n v="2"/>
    <n v="3"/>
    <n v="71.849999999999994"/>
    <x v="1"/>
    <x v="1"/>
    <x v="1"/>
  </r>
  <r>
    <x v="144"/>
    <n v="1"/>
    <n v="4"/>
    <n v="4"/>
    <n v="175.8"/>
    <x v="2"/>
    <x v="0"/>
    <x v="0"/>
  </r>
  <r>
    <x v="145"/>
    <n v="2"/>
    <n v="4"/>
    <n v="4"/>
    <n v="119.8"/>
    <x v="0"/>
    <x v="0"/>
    <x v="0"/>
  </r>
  <r>
    <x v="146"/>
    <n v="2"/>
    <n v="2"/>
    <n v="283"/>
    <n v="8475.85"/>
    <x v="0"/>
    <x v="0"/>
    <x v="1"/>
  </r>
  <r>
    <x v="147"/>
    <n v="2"/>
    <n v="4"/>
    <n v="3"/>
    <n v="89.85"/>
    <x v="0"/>
    <x v="0"/>
    <x v="0"/>
  </r>
  <r>
    <x v="148"/>
    <n v="2"/>
    <n v="4"/>
    <n v="91"/>
    <n v="2725.45"/>
    <x v="0"/>
    <x v="0"/>
    <x v="0"/>
  </r>
  <r>
    <x v="149"/>
    <n v="2"/>
    <n v="2"/>
    <n v="190"/>
    <n v="5690.5"/>
    <x v="0"/>
    <x v="0"/>
    <x v="1"/>
  </r>
  <r>
    <x v="150"/>
    <n v="1"/>
    <n v="2"/>
    <n v="101"/>
    <n v="4438.9500000000007"/>
    <x v="2"/>
    <x v="0"/>
    <x v="1"/>
  </r>
  <r>
    <x v="151"/>
    <n v="4"/>
    <n v="2"/>
    <n v="74"/>
    <n v="1772.3"/>
    <x v="1"/>
    <x v="1"/>
    <x v="1"/>
  </r>
  <r>
    <x v="23"/>
    <n v="2"/>
    <n v="4"/>
    <n v="84"/>
    <n v="2515.7999999999997"/>
    <x v="0"/>
    <x v="0"/>
    <x v="0"/>
  </r>
  <r>
    <x v="152"/>
    <n v="2"/>
    <n v="2"/>
    <n v="5"/>
    <n v="149.75"/>
    <x v="0"/>
    <x v="0"/>
    <x v="1"/>
  </r>
  <r>
    <x v="153"/>
    <n v="2"/>
    <n v="4"/>
    <n v="3"/>
    <n v="89.85"/>
    <x v="0"/>
    <x v="0"/>
    <x v="0"/>
  </r>
  <r>
    <x v="154"/>
    <n v="2"/>
    <n v="2"/>
    <n v="176"/>
    <n v="5271.2"/>
    <x v="0"/>
    <x v="0"/>
    <x v="1"/>
  </r>
  <r>
    <x v="155"/>
    <n v="2"/>
    <n v="2"/>
    <n v="71"/>
    <n v="2126.4499999999998"/>
    <x v="0"/>
    <x v="0"/>
    <x v="1"/>
  </r>
  <r>
    <x v="156"/>
    <n v="2"/>
    <n v="2"/>
    <n v="2"/>
    <n v="59.9"/>
    <x v="0"/>
    <x v="0"/>
    <x v="1"/>
  </r>
  <r>
    <x v="157"/>
    <n v="1"/>
    <n v="1"/>
    <n v="4"/>
    <n v="175.8"/>
    <x v="2"/>
    <x v="0"/>
    <x v="1"/>
  </r>
  <r>
    <x v="2"/>
    <n v="2"/>
    <n v="1"/>
    <n v="89"/>
    <n v="2665.5499999999997"/>
    <x v="0"/>
    <x v="0"/>
    <x v="1"/>
  </r>
  <r>
    <x v="158"/>
    <n v="3"/>
    <n v="3"/>
    <n v="150"/>
    <n v="3892.5"/>
    <x v="3"/>
    <x v="1"/>
    <x v="0"/>
  </r>
  <r>
    <x v="126"/>
    <n v="3"/>
    <n v="2"/>
    <n v="2"/>
    <n v="51.9"/>
    <x v="3"/>
    <x v="1"/>
    <x v="1"/>
  </r>
  <r>
    <x v="159"/>
    <n v="1"/>
    <n v="2"/>
    <n v="277"/>
    <n v="12174.150000000001"/>
    <x v="2"/>
    <x v="0"/>
    <x v="1"/>
  </r>
  <r>
    <x v="143"/>
    <n v="2"/>
    <n v="4"/>
    <n v="194"/>
    <n v="5810.3"/>
    <x v="0"/>
    <x v="0"/>
    <x v="0"/>
  </r>
  <r>
    <x v="160"/>
    <n v="2"/>
    <n v="2"/>
    <n v="112"/>
    <n v="3354.4"/>
    <x v="0"/>
    <x v="0"/>
    <x v="1"/>
  </r>
  <r>
    <x v="161"/>
    <n v="2"/>
    <n v="4"/>
    <n v="223"/>
    <n v="6678.8499999999995"/>
    <x v="0"/>
    <x v="0"/>
    <x v="0"/>
  </r>
  <r>
    <x v="162"/>
    <n v="4"/>
    <n v="3"/>
    <n v="28"/>
    <n v="670.6"/>
    <x v="1"/>
    <x v="1"/>
    <x v="0"/>
  </r>
  <r>
    <x v="163"/>
    <n v="2"/>
    <n v="4"/>
    <n v="89"/>
    <n v="2665.5499999999997"/>
    <x v="0"/>
    <x v="0"/>
    <x v="0"/>
  </r>
  <r>
    <x v="164"/>
    <n v="2"/>
    <n v="1"/>
    <n v="95"/>
    <n v="2845.25"/>
    <x v="0"/>
    <x v="0"/>
    <x v="1"/>
  </r>
  <r>
    <x v="165"/>
    <n v="2"/>
    <n v="2"/>
    <n v="141"/>
    <n v="4222.95"/>
    <x v="0"/>
    <x v="0"/>
    <x v="1"/>
  </r>
  <r>
    <x v="166"/>
    <n v="2"/>
    <n v="4"/>
    <n v="73"/>
    <n v="2186.35"/>
    <x v="0"/>
    <x v="0"/>
    <x v="0"/>
  </r>
  <r>
    <x v="167"/>
    <n v="2"/>
    <n v="4"/>
    <n v="5"/>
    <n v="149.75"/>
    <x v="0"/>
    <x v="0"/>
    <x v="0"/>
  </r>
  <r>
    <x v="163"/>
    <n v="1"/>
    <n v="2"/>
    <n v="83"/>
    <n v="3647.8500000000004"/>
    <x v="2"/>
    <x v="0"/>
    <x v="1"/>
  </r>
  <r>
    <x v="168"/>
    <n v="2"/>
    <n v="4"/>
    <n v="223"/>
    <n v="6678.8499999999995"/>
    <x v="0"/>
    <x v="0"/>
    <x v="0"/>
  </r>
  <r>
    <x v="169"/>
    <n v="2"/>
    <n v="4"/>
    <n v="87"/>
    <n v="2605.65"/>
    <x v="0"/>
    <x v="0"/>
    <x v="0"/>
  </r>
  <r>
    <x v="170"/>
    <n v="2"/>
    <n v="1"/>
    <n v="4"/>
    <n v="119.8"/>
    <x v="0"/>
    <x v="0"/>
    <x v="1"/>
  </r>
  <r>
    <x v="171"/>
    <n v="2"/>
    <n v="4"/>
    <n v="286"/>
    <n v="8565.6999999999989"/>
    <x v="0"/>
    <x v="0"/>
    <x v="0"/>
  </r>
  <r>
    <x v="172"/>
    <n v="1"/>
    <n v="2"/>
    <n v="86"/>
    <n v="3779.7000000000003"/>
    <x v="2"/>
    <x v="0"/>
    <x v="1"/>
  </r>
  <r>
    <x v="173"/>
    <n v="2"/>
    <n v="4"/>
    <n v="6"/>
    <n v="179.7"/>
    <x v="0"/>
    <x v="0"/>
    <x v="0"/>
  </r>
  <r>
    <x v="174"/>
    <n v="2"/>
    <n v="2"/>
    <n v="5"/>
    <n v="149.75"/>
    <x v="0"/>
    <x v="0"/>
    <x v="1"/>
  </r>
  <r>
    <x v="175"/>
    <n v="2"/>
    <n v="4"/>
    <n v="92"/>
    <n v="2755.4"/>
    <x v="0"/>
    <x v="0"/>
    <x v="0"/>
  </r>
  <r>
    <x v="176"/>
    <n v="2"/>
    <n v="2"/>
    <n v="4"/>
    <n v="119.8"/>
    <x v="0"/>
    <x v="0"/>
    <x v="1"/>
  </r>
  <r>
    <x v="177"/>
    <n v="2"/>
    <n v="2"/>
    <n v="6"/>
    <n v="179.7"/>
    <x v="0"/>
    <x v="0"/>
    <x v="1"/>
  </r>
  <r>
    <x v="178"/>
    <n v="3"/>
    <n v="4"/>
    <n v="4"/>
    <n v="103.8"/>
    <x v="3"/>
    <x v="1"/>
    <x v="0"/>
  </r>
  <r>
    <x v="179"/>
    <n v="1"/>
    <n v="1"/>
    <n v="185"/>
    <n v="8130.7500000000009"/>
    <x v="2"/>
    <x v="0"/>
    <x v="1"/>
  </r>
  <r>
    <x v="180"/>
    <n v="3"/>
    <n v="1"/>
    <n v="61"/>
    <n v="1582.95"/>
    <x v="3"/>
    <x v="1"/>
    <x v="1"/>
  </r>
  <r>
    <x v="181"/>
    <n v="3"/>
    <n v="2"/>
    <n v="98"/>
    <n v="2543.1"/>
    <x v="3"/>
    <x v="1"/>
    <x v="1"/>
  </r>
  <r>
    <x v="182"/>
    <n v="2"/>
    <n v="2"/>
    <n v="56"/>
    <n v="1677.2"/>
    <x v="0"/>
    <x v="0"/>
    <x v="1"/>
  </r>
  <r>
    <x v="183"/>
    <n v="1"/>
    <n v="4"/>
    <n v="108"/>
    <n v="4746.6000000000004"/>
    <x v="2"/>
    <x v="0"/>
    <x v="0"/>
  </r>
  <r>
    <x v="184"/>
    <n v="1"/>
    <n v="1"/>
    <n v="6"/>
    <n v="263.70000000000005"/>
    <x v="2"/>
    <x v="0"/>
    <x v="1"/>
  </r>
  <r>
    <x v="185"/>
    <n v="2"/>
    <n v="2"/>
    <n v="5"/>
    <n v="149.75"/>
    <x v="0"/>
    <x v="0"/>
    <x v="1"/>
  </r>
  <r>
    <x v="144"/>
    <n v="2"/>
    <n v="1"/>
    <n v="148"/>
    <n v="4432.5999999999995"/>
    <x v="0"/>
    <x v="0"/>
    <x v="1"/>
  </r>
  <r>
    <x v="186"/>
    <n v="2"/>
    <n v="2"/>
    <n v="251"/>
    <n v="7517.45"/>
    <x v="0"/>
    <x v="0"/>
    <x v="1"/>
  </r>
  <r>
    <x v="187"/>
    <n v="2"/>
    <n v="2"/>
    <n v="82"/>
    <n v="2455.9"/>
    <x v="0"/>
    <x v="0"/>
    <x v="1"/>
  </r>
  <r>
    <x v="188"/>
    <n v="2"/>
    <n v="4"/>
    <n v="100"/>
    <n v="2995"/>
    <x v="0"/>
    <x v="0"/>
    <x v="0"/>
  </r>
  <r>
    <x v="189"/>
    <n v="2"/>
    <n v="2"/>
    <n v="244"/>
    <n v="7307.8"/>
    <x v="0"/>
    <x v="0"/>
    <x v="1"/>
  </r>
  <r>
    <x v="190"/>
    <n v="2"/>
    <n v="4"/>
    <n v="3"/>
    <n v="89.85"/>
    <x v="0"/>
    <x v="0"/>
    <x v="0"/>
  </r>
  <r>
    <x v="191"/>
    <n v="2"/>
    <n v="4"/>
    <n v="1"/>
    <n v="29.95"/>
    <x v="0"/>
    <x v="0"/>
    <x v="0"/>
  </r>
  <r>
    <x v="38"/>
    <n v="2"/>
    <n v="4"/>
    <n v="2"/>
    <n v="59.9"/>
    <x v="0"/>
    <x v="0"/>
    <x v="0"/>
  </r>
  <r>
    <x v="192"/>
    <n v="3"/>
    <n v="4"/>
    <n v="209"/>
    <n v="5423.55"/>
    <x v="3"/>
    <x v="1"/>
    <x v="0"/>
  </r>
  <r>
    <x v="193"/>
    <n v="2"/>
    <n v="2"/>
    <n v="100"/>
    <n v="2995"/>
    <x v="0"/>
    <x v="0"/>
    <x v="1"/>
  </r>
  <r>
    <x v="194"/>
    <n v="2"/>
    <n v="3"/>
    <n v="2"/>
    <n v="59.9"/>
    <x v="0"/>
    <x v="0"/>
    <x v="0"/>
  </r>
  <r>
    <x v="195"/>
    <n v="1"/>
    <n v="1"/>
    <n v="83"/>
    <n v="3647.8500000000004"/>
    <x v="2"/>
    <x v="0"/>
    <x v="1"/>
  </r>
  <r>
    <x v="196"/>
    <n v="2"/>
    <n v="2"/>
    <n v="210"/>
    <n v="6289.5"/>
    <x v="0"/>
    <x v="0"/>
    <x v="1"/>
  </r>
  <r>
    <x v="197"/>
    <n v="2"/>
    <n v="2"/>
    <n v="5"/>
    <n v="149.75"/>
    <x v="0"/>
    <x v="0"/>
    <x v="1"/>
  </r>
  <r>
    <x v="198"/>
    <n v="3"/>
    <n v="3"/>
    <n v="91"/>
    <n v="2361.4499999999998"/>
    <x v="3"/>
    <x v="1"/>
    <x v="0"/>
  </r>
  <r>
    <x v="199"/>
    <n v="3"/>
    <n v="4"/>
    <n v="2"/>
    <n v="51.9"/>
    <x v="3"/>
    <x v="1"/>
    <x v="0"/>
  </r>
  <r>
    <x v="200"/>
    <n v="2"/>
    <n v="2"/>
    <n v="56"/>
    <n v="1677.2"/>
    <x v="0"/>
    <x v="0"/>
    <x v="1"/>
  </r>
  <r>
    <x v="201"/>
    <n v="2"/>
    <n v="2"/>
    <n v="4"/>
    <n v="119.8"/>
    <x v="0"/>
    <x v="0"/>
    <x v="1"/>
  </r>
  <r>
    <x v="202"/>
    <n v="2"/>
    <n v="2"/>
    <n v="2"/>
    <n v="59.9"/>
    <x v="0"/>
    <x v="0"/>
    <x v="1"/>
  </r>
  <r>
    <x v="203"/>
    <n v="3"/>
    <n v="2"/>
    <n v="18"/>
    <n v="467.09999999999997"/>
    <x v="3"/>
    <x v="1"/>
    <x v="1"/>
  </r>
  <r>
    <x v="194"/>
    <n v="2"/>
    <n v="4"/>
    <n v="266"/>
    <n v="7966.7"/>
    <x v="0"/>
    <x v="0"/>
    <x v="0"/>
  </r>
  <r>
    <x v="103"/>
    <n v="2"/>
    <n v="4"/>
    <n v="78"/>
    <n v="2336.1"/>
    <x v="0"/>
    <x v="0"/>
    <x v="0"/>
  </r>
  <r>
    <x v="204"/>
    <n v="2"/>
    <n v="2"/>
    <n v="100"/>
    <n v="2995"/>
    <x v="0"/>
    <x v="0"/>
    <x v="1"/>
  </r>
  <r>
    <x v="67"/>
    <n v="3"/>
    <n v="2"/>
    <n v="2"/>
    <n v="51.9"/>
    <x v="3"/>
    <x v="1"/>
    <x v="1"/>
  </r>
  <r>
    <x v="205"/>
    <n v="1"/>
    <n v="2"/>
    <n v="101"/>
    <n v="4438.9500000000007"/>
    <x v="2"/>
    <x v="0"/>
    <x v="1"/>
  </r>
  <r>
    <x v="60"/>
    <n v="2"/>
    <n v="4"/>
    <n v="115"/>
    <n v="3444.25"/>
    <x v="0"/>
    <x v="0"/>
    <x v="0"/>
  </r>
  <r>
    <x v="206"/>
    <n v="4"/>
    <n v="2"/>
    <n v="292"/>
    <n v="6993.4"/>
    <x v="1"/>
    <x v="1"/>
    <x v="1"/>
  </r>
  <r>
    <x v="207"/>
    <n v="4"/>
    <n v="2"/>
    <n v="31"/>
    <n v="742.44999999999993"/>
    <x v="1"/>
    <x v="1"/>
    <x v="1"/>
  </r>
  <r>
    <x v="208"/>
    <n v="2"/>
    <n v="3"/>
    <n v="73"/>
    <n v="2186.35"/>
    <x v="0"/>
    <x v="0"/>
    <x v="0"/>
  </r>
  <r>
    <x v="20"/>
    <n v="3"/>
    <n v="4"/>
    <n v="1"/>
    <n v="25.95"/>
    <x v="3"/>
    <x v="1"/>
    <x v="0"/>
  </r>
  <r>
    <x v="205"/>
    <n v="2"/>
    <n v="2"/>
    <n v="89"/>
    <n v="2665.5499999999997"/>
    <x v="0"/>
    <x v="0"/>
    <x v="1"/>
  </r>
  <r>
    <x v="209"/>
    <n v="2"/>
    <n v="2"/>
    <n v="209"/>
    <n v="6259.55"/>
    <x v="0"/>
    <x v="0"/>
    <x v="1"/>
  </r>
  <r>
    <x v="210"/>
    <n v="2"/>
    <n v="2"/>
    <n v="90"/>
    <n v="2695.5"/>
    <x v="0"/>
    <x v="0"/>
    <x v="1"/>
  </r>
  <r>
    <x v="211"/>
    <n v="2"/>
    <n v="2"/>
    <n v="75"/>
    <n v="2246.25"/>
    <x v="0"/>
    <x v="0"/>
    <x v="1"/>
  </r>
  <r>
    <x v="212"/>
    <n v="2"/>
    <n v="4"/>
    <n v="2"/>
    <n v="59.9"/>
    <x v="0"/>
    <x v="0"/>
    <x v="0"/>
  </r>
  <r>
    <x v="119"/>
    <n v="1"/>
    <n v="2"/>
    <n v="200"/>
    <n v="8790"/>
    <x v="2"/>
    <x v="0"/>
    <x v="1"/>
  </r>
  <r>
    <x v="168"/>
    <n v="4"/>
    <n v="4"/>
    <n v="18"/>
    <n v="431.09999999999997"/>
    <x v="1"/>
    <x v="1"/>
    <x v="0"/>
  </r>
  <r>
    <x v="213"/>
    <n v="2"/>
    <n v="3"/>
    <n v="63"/>
    <n v="1886.85"/>
    <x v="0"/>
    <x v="0"/>
    <x v="0"/>
  </r>
  <r>
    <x v="214"/>
    <n v="4"/>
    <n v="1"/>
    <n v="6"/>
    <n v="143.69999999999999"/>
    <x v="1"/>
    <x v="1"/>
    <x v="1"/>
  </r>
  <r>
    <x v="215"/>
    <n v="3"/>
    <n v="2"/>
    <n v="89"/>
    <n v="2309.5499999999997"/>
    <x v="3"/>
    <x v="1"/>
    <x v="1"/>
  </r>
  <r>
    <x v="216"/>
    <n v="2"/>
    <n v="2"/>
    <n v="280"/>
    <n v="8386"/>
    <x v="0"/>
    <x v="0"/>
    <x v="1"/>
  </r>
  <r>
    <x v="217"/>
    <n v="2"/>
    <n v="2"/>
    <n v="264"/>
    <n v="7906.8"/>
    <x v="0"/>
    <x v="0"/>
    <x v="1"/>
  </r>
  <r>
    <x v="218"/>
    <n v="2"/>
    <n v="4"/>
    <n v="4"/>
    <n v="119.8"/>
    <x v="0"/>
    <x v="0"/>
    <x v="0"/>
  </r>
  <r>
    <x v="219"/>
    <n v="2"/>
    <n v="2"/>
    <n v="3"/>
    <n v="89.85"/>
    <x v="0"/>
    <x v="0"/>
    <x v="1"/>
  </r>
  <r>
    <x v="131"/>
    <n v="2"/>
    <n v="4"/>
    <n v="4"/>
    <n v="119.8"/>
    <x v="0"/>
    <x v="0"/>
    <x v="0"/>
  </r>
  <r>
    <x v="53"/>
    <n v="2"/>
    <n v="2"/>
    <n v="1"/>
    <n v="29.95"/>
    <x v="0"/>
    <x v="0"/>
    <x v="1"/>
  </r>
  <r>
    <x v="220"/>
    <n v="1"/>
    <n v="4"/>
    <n v="1"/>
    <n v="43.95"/>
    <x v="2"/>
    <x v="0"/>
    <x v="0"/>
  </r>
  <r>
    <x v="221"/>
    <n v="1"/>
    <n v="4"/>
    <n v="5"/>
    <n v="219.75"/>
    <x v="2"/>
    <x v="0"/>
    <x v="0"/>
  </r>
  <r>
    <x v="222"/>
    <n v="3"/>
    <n v="4"/>
    <n v="224"/>
    <n v="5812.8"/>
    <x v="3"/>
    <x v="1"/>
    <x v="0"/>
  </r>
  <r>
    <x v="223"/>
    <n v="2"/>
    <n v="2"/>
    <n v="5"/>
    <n v="149.75"/>
    <x v="0"/>
    <x v="0"/>
    <x v="1"/>
  </r>
  <r>
    <x v="224"/>
    <n v="3"/>
    <n v="3"/>
    <n v="4"/>
    <n v="103.8"/>
    <x v="3"/>
    <x v="1"/>
    <x v="0"/>
  </r>
  <r>
    <x v="225"/>
    <n v="3"/>
    <n v="4"/>
    <n v="4"/>
    <n v="103.8"/>
    <x v="3"/>
    <x v="1"/>
    <x v="0"/>
  </r>
  <r>
    <x v="226"/>
    <n v="2"/>
    <n v="2"/>
    <n v="168"/>
    <n v="5031.5999999999995"/>
    <x v="0"/>
    <x v="0"/>
    <x v="1"/>
  </r>
  <r>
    <x v="15"/>
    <n v="2"/>
    <n v="4"/>
    <n v="64"/>
    <n v="1916.8"/>
    <x v="0"/>
    <x v="0"/>
    <x v="0"/>
  </r>
  <r>
    <x v="227"/>
    <n v="2"/>
    <n v="2"/>
    <n v="3"/>
    <n v="89.85"/>
    <x v="0"/>
    <x v="0"/>
    <x v="1"/>
  </r>
  <r>
    <x v="228"/>
    <n v="3"/>
    <n v="3"/>
    <n v="79"/>
    <n v="2050.0499999999997"/>
    <x v="3"/>
    <x v="1"/>
    <x v="0"/>
  </r>
  <r>
    <x v="229"/>
    <n v="2"/>
    <n v="2"/>
    <n v="4"/>
    <n v="119.8"/>
    <x v="0"/>
    <x v="0"/>
    <x v="1"/>
  </r>
  <r>
    <x v="230"/>
    <n v="4"/>
    <n v="3"/>
    <n v="147"/>
    <n v="3520.65"/>
    <x v="1"/>
    <x v="1"/>
    <x v="0"/>
  </r>
  <r>
    <x v="42"/>
    <n v="2"/>
    <n v="3"/>
    <n v="107"/>
    <n v="3204.65"/>
    <x v="0"/>
    <x v="0"/>
    <x v="0"/>
  </r>
  <r>
    <x v="231"/>
    <n v="1"/>
    <n v="3"/>
    <n v="99"/>
    <n v="4351.05"/>
    <x v="2"/>
    <x v="0"/>
    <x v="0"/>
  </r>
  <r>
    <x v="232"/>
    <n v="1"/>
    <n v="2"/>
    <n v="3"/>
    <n v="131.85000000000002"/>
    <x v="2"/>
    <x v="0"/>
    <x v="1"/>
  </r>
  <r>
    <x v="200"/>
    <n v="2"/>
    <n v="2"/>
    <n v="109"/>
    <n v="3264.5499999999997"/>
    <x v="0"/>
    <x v="0"/>
    <x v="1"/>
  </r>
  <r>
    <x v="233"/>
    <n v="1"/>
    <n v="2"/>
    <n v="97"/>
    <n v="4263.1500000000005"/>
    <x v="2"/>
    <x v="0"/>
    <x v="1"/>
  </r>
  <r>
    <x v="234"/>
    <n v="2"/>
    <n v="4"/>
    <n v="100"/>
    <n v="2995"/>
    <x v="0"/>
    <x v="0"/>
    <x v="0"/>
  </r>
  <r>
    <x v="204"/>
    <n v="2"/>
    <n v="2"/>
    <n v="2"/>
    <n v="59.9"/>
    <x v="0"/>
    <x v="0"/>
    <x v="1"/>
  </r>
  <r>
    <x v="55"/>
    <n v="2"/>
    <n v="2"/>
    <n v="6"/>
    <n v="179.7"/>
    <x v="0"/>
    <x v="0"/>
    <x v="1"/>
  </r>
  <r>
    <x v="235"/>
    <n v="2"/>
    <n v="2"/>
    <n v="61"/>
    <n v="1826.95"/>
    <x v="0"/>
    <x v="0"/>
    <x v="1"/>
  </r>
  <r>
    <x v="236"/>
    <n v="3"/>
    <n v="2"/>
    <n v="104"/>
    <n v="2698.7999999999997"/>
    <x v="3"/>
    <x v="1"/>
    <x v="1"/>
  </r>
  <r>
    <x v="56"/>
    <n v="2"/>
    <n v="2"/>
    <n v="280"/>
    <n v="8386"/>
    <x v="0"/>
    <x v="0"/>
    <x v="1"/>
  </r>
  <r>
    <x v="237"/>
    <n v="3"/>
    <n v="2"/>
    <n v="48"/>
    <n v="1245.5999999999999"/>
    <x v="3"/>
    <x v="1"/>
    <x v="1"/>
  </r>
  <r>
    <x v="238"/>
    <n v="1"/>
    <n v="2"/>
    <n v="6"/>
    <n v="263.70000000000005"/>
    <x v="2"/>
    <x v="0"/>
    <x v="1"/>
  </r>
  <r>
    <x v="239"/>
    <n v="2"/>
    <n v="2"/>
    <n v="3"/>
    <n v="89.85"/>
    <x v="0"/>
    <x v="0"/>
    <x v="1"/>
  </r>
  <r>
    <x v="240"/>
    <n v="1"/>
    <n v="4"/>
    <n v="94"/>
    <n v="4131.3"/>
    <x v="2"/>
    <x v="0"/>
    <x v="0"/>
  </r>
  <r>
    <x v="159"/>
    <n v="2"/>
    <n v="1"/>
    <n v="1"/>
    <n v="29.95"/>
    <x v="0"/>
    <x v="0"/>
    <x v="1"/>
  </r>
  <r>
    <x v="241"/>
    <n v="3"/>
    <n v="2"/>
    <n v="144"/>
    <n v="3736.7999999999997"/>
    <x v="3"/>
    <x v="1"/>
    <x v="1"/>
  </r>
  <r>
    <x v="143"/>
    <n v="2"/>
    <n v="1"/>
    <n v="3"/>
    <n v="89.85"/>
    <x v="0"/>
    <x v="0"/>
    <x v="1"/>
  </r>
  <r>
    <x v="242"/>
    <n v="2"/>
    <n v="4"/>
    <n v="183"/>
    <n v="5480.8499999999995"/>
    <x v="0"/>
    <x v="0"/>
    <x v="0"/>
  </r>
  <r>
    <x v="243"/>
    <n v="4"/>
    <n v="2"/>
    <n v="6"/>
    <n v="143.69999999999999"/>
    <x v="1"/>
    <x v="1"/>
    <x v="1"/>
  </r>
  <r>
    <x v="187"/>
    <n v="4"/>
    <n v="1"/>
    <n v="5"/>
    <n v="119.75"/>
    <x v="1"/>
    <x v="1"/>
    <x v="1"/>
  </r>
  <r>
    <x v="244"/>
    <n v="2"/>
    <n v="1"/>
    <n v="3"/>
    <n v="89.85"/>
    <x v="0"/>
    <x v="0"/>
    <x v="1"/>
  </r>
  <r>
    <x v="221"/>
    <n v="1"/>
    <n v="1"/>
    <n v="58"/>
    <n v="2549.1000000000004"/>
    <x v="2"/>
    <x v="0"/>
    <x v="1"/>
  </r>
  <r>
    <x v="245"/>
    <n v="1"/>
    <n v="4"/>
    <n v="97"/>
    <n v="4263.1500000000005"/>
    <x v="2"/>
    <x v="0"/>
    <x v="0"/>
  </r>
  <r>
    <x v="101"/>
    <n v="2"/>
    <n v="2"/>
    <n v="105"/>
    <n v="3144.75"/>
    <x v="0"/>
    <x v="0"/>
    <x v="1"/>
  </r>
  <r>
    <x v="246"/>
    <n v="3"/>
    <n v="4"/>
    <n v="5"/>
    <n v="129.75"/>
    <x v="3"/>
    <x v="1"/>
    <x v="0"/>
  </r>
  <r>
    <x v="172"/>
    <n v="2"/>
    <n v="4"/>
    <n v="57"/>
    <n v="1707.1499999999999"/>
    <x v="0"/>
    <x v="0"/>
    <x v="0"/>
  </r>
  <r>
    <x v="247"/>
    <n v="1"/>
    <n v="2"/>
    <n v="120"/>
    <n v="5274"/>
    <x v="2"/>
    <x v="0"/>
    <x v="1"/>
  </r>
  <r>
    <x v="47"/>
    <n v="2"/>
    <n v="1"/>
    <n v="5"/>
    <n v="149.75"/>
    <x v="0"/>
    <x v="0"/>
    <x v="1"/>
  </r>
  <r>
    <x v="248"/>
    <n v="2"/>
    <n v="2"/>
    <n v="3"/>
    <n v="89.85"/>
    <x v="0"/>
    <x v="0"/>
    <x v="1"/>
  </r>
  <r>
    <x v="223"/>
    <n v="1"/>
    <n v="4"/>
    <n v="107"/>
    <n v="4702.6500000000005"/>
    <x v="2"/>
    <x v="0"/>
    <x v="0"/>
  </r>
  <r>
    <x v="249"/>
    <n v="2"/>
    <n v="2"/>
    <n v="1"/>
    <n v="29.95"/>
    <x v="0"/>
    <x v="0"/>
    <x v="1"/>
  </r>
  <r>
    <x v="250"/>
    <n v="2"/>
    <n v="4"/>
    <n v="106"/>
    <n v="3174.7"/>
    <x v="0"/>
    <x v="0"/>
    <x v="0"/>
  </r>
  <r>
    <x v="218"/>
    <n v="2"/>
    <n v="4"/>
    <n v="1"/>
    <n v="29.95"/>
    <x v="0"/>
    <x v="0"/>
    <x v="0"/>
  </r>
  <r>
    <x v="235"/>
    <n v="2"/>
    <n v="2"/>
    <n v="263"/>
    <n v="7876.8499999999995"/>
    <x v="0"/>
    <x v="0"/>
    <x v="1"/>
  </r>
  <r>
    <x v="251"/>
    <n v="2"/>
    <n v="2"/>
    <n v="4"/>
    <n v="119.8"/>
    <x v="0"/>
    <x v="0"/>
    <x v="1"/>
  </r>
  <r>
    <x v="252"/>
    <n v="2"/>
    <n v="2"/>
    <n v="82"/>
    <n v="2455.9"/>
    <x v="0"/>
    <x v="0"/>
    <x v="1"/>
  </r>
  <r>
    <x v="253"/>
    <n v="2"/>
    <n v="3"/>
    <n v="3"/>
    <n v="89.85"/>
    <x v="0"/>
    <x v="0"/>
    <x v="0"/>
  </r>
  <r>
    <x v="243"/>
    <n v="2"/>
    <n v="2"/>
    <n v="127"/>
    <n v="3803.65"/>
    <x v="0"/>
    <x v="0"/>
    <x v="1"/>
  </r>
  <r>
    <x v="108"/>
    <n v="4"/>
    <n v="3"/>
    <n v="46"/>
    <n v="1101.7"/>
    <x v="1"/>
    <x v="1"/>
    <x v="0"/>
  </r>
  <r>
    <x v="254"/>
    <n v="2"/>
    <n v="3"/>
    <n v="105"/>
    <n v="3144.75"/>
    <x v="0"/>
    <x v="0"/>
    <x v="0"/>
  </r>
  <r>
    <x v="255"/>
    <n v="1"/>
    <n v="2"/>
    <n v="8"/>
    <n v="351.6"/>
    <x v="2"/>
    <x v="0"/>
    <x v="1"/>
  </r>
  <r>
    <x v="243"/>
    <n v="1"/>
    <n v="4"/>
    <n v="168"/>
    <n v="7383.6"/>
    <x v="2"/>
    <x v="0"/>
    <x v="0"/>
  </r>
  <r>
    <x v="173"/>
    <n v="2"/>
    <n v="2"/>
    <n v="3"/>
    <n v="89.85"/>
    <x v="0"/>
    <x v="0"/>
    <x v="1"/>
  </r>
  <r>
    <x v="256"/>
    <n v="2"/>
    <n v="2"/>
    <n v="92"/>
    <n v="2755.4"/>
    <x v="0"/>
    <x v="0"/>
    <x v="1"/>
  </r>
  <r>
    <x v="257"/>
    <n v="4"/>
    <n v="4"/>
    <n v="4"/>
    <n v="95.8"/>
    <x v="1"/>
    <x v="1"/>
    <x v="0"/>
  </r>
  <r>
    <x v="116"/>
    <n v="2"/>
    <n v="2"/>
    <n v="90"/>
    <n v="2695.5"/>
    <x v="0"/>
    <x v="0"/>
    <x v="1"/>
  </r>
  <r>
    <x v="258"/>
    <n v="2"/>
    <n v="4"/>
    <n v="233"/>
    <n v="6978.3499999999995"/>
    <x v="0"/>
    <x v="0"/>
    <x v="0"/>
  </r>
  <r>
    <x v="259"/>
    <n v="2"/>
    <n v="4"/>
    <n v="253"/>
    <n v="7577.3499999999995"/>
    <x v="0"/>
    <x v="0"/>
    <x v="0"/>
  </r>
  <r>
    <x v="260"/>
    <n v="2"/>
    <n v="3"/>
    <n v="101"/>
    <n v="3024.95"/>
    <x v="0"/>
    <x v="0"/>
    <x v="0"/>
  </r>
  <r>
    <x v="171"/>
    <n v="2"/>
    <n v="2"/>
    <n v="247"/>
    <n v="7397.65"/>
    <x v="0"/>
    <x v="0"/>
    <x v="1"/>
  </r>
  <r>
    <x v="109"/>
    <n v="2"/>
    <n v="3"/>
    <n v="75"/>
    <n v="2246.25"/>
    <x v="0"/>
    <x v="0"/>
    <x v="0"/>
  </r>
  <r>
    <x v="261"/>
    <n v="2"/>
    <n v="4"/>
    <n v="111"/>
    <n v="3324.45"/>
    <x v="0"/>
    <x v="0"/>
    <x v="0"/>
  </r>
  <r>
    <x v="262"/>
    <n v="3"/>
    <n v="4"/>
    <n v="93"/>
    <n v="2413.35"/>
    <x v="3"/>
    <x v="1"/>
    <x v="0"/>
  </r>
  <r>
    <x v="263"/>
    <n v="2"/>
    <n v="2"/>
    <n v="3"/>
    <n v="89.85"/>
    <x v="0"/>
    <x v="0"/>
    <x v="1"/>
  </r>
  <r>
    <x v="133"/>
    <n v="2"/>
    <n v="4"/>
    <n v="137"/>
    <n v="4103.1499999999996"/>
    <x v="0"/>
    <x v="0"/>
    <x v="0"/>
  </r>
  <r>
    <x v="255"/>
    <n v="1"/>
    <n v="2"/>
    <n v="3"/>
    <n v="131.85000000000002"/>
    <x v="2"/>
    <x v="0"/>
    <x v="1"/>
  </r>
  <r>
    <x v="264"/>
    <n v="3"/>
    <n v="2"/>
    <n v="3"/>
    <n v="77.849999999999994"/>
    <x v="3"/>
    <x v="1"/>
    <x v="1"/>
  </r>
  <r>
    <x v="167"/>
    <n v="1"/>
    <n v="2"/>
    <n v="280"/>
    <n v="12306"/>
    <x v="2"/>
    <x v="0"/>
    <x v="1"/>
  </r>
  <r>
    <x v="265"/>
    <n v="2"/>
    <n v="3"/>
    <n v="70"/>
    <n v="2096.5"/>
    <x v="0"/>
    <x v="0"/>
    <x v="0"/>
  </r>
  <r>
    <x v="266"/>
    <n v="2"/>
    <n v="4"/>
    <n v="64"/>
    <n v="1916.8"/>
    <x v="0"/>
    <x v="0"/>
    <x v="0"/>
  </r>
  <r>
    <x v="267"/>
    <n v="2"/>
    <n v="2"/>
    <n v="3"/>
    <n v="89.85"/>
    <x v="0"/>
    <x v="0"/>
    <x v="1"/>
  </r>
  <r>
    <x v="268"/>
    <n v="2"/>
    <n v="2"/>
    <n v="74"/>
    <n v="2216.2999999999997"/>
    <x v="0"/>
    <x v="0"/>
    <x v="1"/>
  </r>
  <r>
    <x v="145"/>
    <n v="2"/>
    <n v="3"/>
    <n v="5"/>
    <n v="149.75"/>
    <x v="0"/>
    <x v="0"/>
    <x v="0"/>
  </r>
  <r>
    <x v="269"/>
    <n v="2"/>
    <n v="2"/>
    <n v="45"/>
    <n v="1347.75"/>
    <x v="0"/>
    <x v="0"/>
    <x v="1"/>
  </r>
  <r>
    <x v="270"/>
    <n v="1"/>
    <n v="2"/>
    <n v="39"/>
    <n v="1714.0500000000002"/>
    <x v="2"/>
    <x v="0"/>
    <x v="1"/>
  </r>
  <r>
    <x v="271"/>
    <n v="2"/>
    <n v="2"/>
    <n v="1"/>
    <n v="29.95"/>
    <x v="0"/>
    <x v="0"/>
    <x v="1"/>
  </r>
  <r>
    <x v="240"/>
    <n v="2"/>
    <n v="2"/>
    <n v="291"/>
    <n v="8715.4499999999989"/>
    <x v="0"/>
    <x v="0"/>
    <x v="1"/>
  </r>
  <r>
    <x v="272"/>
    <n v="2"/>
    <n v="4"/>
    <n v="5"/>
    <n v="149.75"/>
    <x v="0"/>
    <x v="0"/>
    <x v="0"/>
  </r>
  <r>
    <x v="273"/>
    <n v="2"/>
    <n v="2"/>
    <n v="5"/>
    <n v="149.75"/>
    <x v="0"/>
    <x v="0"/>
    <x v="1"/>
  </r>
  <r>
    <x v="274"/>
    <n v="3"/>
    <n v="4"/>
    <n v="234"/>
    <n v="6072.3"/>
    <x v="3"/>
    <x v="1"/>
    <x v="0"/>
  </r>
  <r>
    <x v="275"/>
    <n v="4"/>
    <n v="4"/>
    <n v="88"/>
    <n v="2107.6"/>
    <x v="1"/>
    <x v="1"/>
    <x v="0"/>
  </r>
  <r>
    <x v="276"/>
    <n v="2"/>
    <n v="3"/>
    <n v="215"/>
    <n v="6439.25"/>
    <x v="0"/>
    <x v="0"/>
    <x v="0"/>
  </r>
  <r>
    <x v="277"/>
    <n v="3"/>
    <n v="3"/>
    <n v="74"/>
    <n v="1920.3"/>
    <x v="3"/>
    <x v="1"/>
    <x v="0"/>
  </r>
  <r>
    <x v="278"/>
    <n v="2"/>
    <n v="3"/>
    <n v="115"/>
    <n v="3444.25"/>
    <x v="0"/>
    <x v="0"/>
    <x v="0"/>
  </r>
  <r>
    <x v="205"/>
    <n v="2"/>
    <n v="4"/>
    <n v="93"/>
    <n v="2785.35"/>
    <x v="0"/>
    <x v="0"/>
    <x v="0"/>
  </r>
  <r>
    <x v="279"/>
    <n v="2"/>
    <n v="1"/>
    <n v="153"/>
    <n v="4582.3499999999995"/>
    <x v="0"/>
    <x v="0"/>
    <x v="1"/>
  </r>
  <r>
    <x v="280"/>
    <n v="2"/>
    <n v="4"/>
    <n v="95"/>
    <n v="2845.25"/>
    <x v="0"/>
    <x v="0"/>
    <x v="0"/>
  </r>
  <r>
    <x v="193"/>
    <n v="3"/>
    <n v="2"/>
    <n v="101"/>
    <n v="2620.9499999999998"/>
    <x v="3"/>
    <x v="1"/>
    <x v="1"/>
  </r>
  <r>
    <x v="281"/>
    <n v="2"/>
    <n v="3"/>
    <n v="114"/>
    <n v="3414.2999999999997"/>
    <x v="0"/>
    <x v="0"/>
    <x v="0"/>
  </r>
  <r>
    <x v="282"/>
    <n v="4"/>
    <n v="4"/>
    <n v="40"/>
    <n v="958"/>
    <x v="1"/>
    <x v="1"/>
    <x v="0"/>
  </r>
  <r>
    <x v="32"/>
    <n v="3"/>
    <n v="4"/>
    <n v="2"/>
    <n v="51.9"/>
    <x v="3"/>
    <x v="1"/>
    <x v="0"/>
  </r>
  <r>
    <x v="283"/>
    <n v="2"/>
    <n v="4"/>
    <n v="83"/>
    <n v="2485.85"/>
    <x v="0"/>
    <x v="0"/>
    <x v="0"/>
  </r>
  <r>
    <x v="284"/>
    <n v="2"/>
    <n v="3"/>
    <n v="183"/>
    <n v="5480.8499999999995"/>
    <x v="0"/>
    <x v="0"/>
    <x v="0"/>
  </r>
  <r>
    <x v="285"/>
    <n v="2"/>
    <n v="4"/>
    <n v="4"/>
    <n v="119.8"/>
    <x v="0"/>
    <x v="0"/>
    <x v="0"/>
  </r>
  <r>
    <x v="286"/>
    <n v="4"/>
    <n v="4"/>
    <n v="24"/>
    <n v="574.79999999999995"/>
    <x v="1"/>
    <x v="1"/>
    <x v="0"/>
  </r>
  <r>
    <x v="17"/>
    <n v="2"/>
    <n v="4"/>
    <n v="4"/>
    <n v="119.8"/>
    <x v="0"/>
    <x v="0"/>
    <x v="0"/>
  </r>
  <r>
    <x v="287"/>
    <n v="2"/>
    <n v="4"/>
    <n v="3"/>
    <n v="89.85"/>
    <x v="0"/>
    <x v="0"/>
    <x v="0"/>
  </r>
  <r>
    <x v="288"/>
    <n v="3"/>
    <n v="4"/>
    <n v="1"/>
    <n v="25.95"/>
    <x v="3"/>
    <x v="1"/>
    <x v="0"/>
  </r>
  <r>
    <x v="3"/>
    <n v="2"/>
    <n v="2"/>
    <n v="60"/>
    <n v="1797"/>
    <x v="0"/>
    <x v="0"/>
    <x v="1"/>
  </r>
  <r>
    <x v="289"/>
    <n v="4"/>
    <n v="4"/>
    <n v="1"/>
    <n v="23.95"/>
    <x v="1"/>
    <x v="1"/>
    <x v="0"/>
  </r>
  <r>
    <x v="290"/>
    <n v="1"/>
    <n v="2"/>
    <n v="123"/>
    <n v="5405.85"/>
    <x v="2"/>
    <x v="0"/>
    <x v="1"/>
  </r>
  <r>
    <x v="177"/>
    <n v="2"/>
    <n v="4"/>
    <n v="1"/>
    <n v="29.95"/>
    <x v="0"/>
    <x v="0"/>
    <x v="0"/>
  </r>
  <r>
    <x v="291"/>
    <n v="3"/>
    <n v="3"/>
    <n v="114"/>
    <n v="2958.2999999999997"/>
    <x v="3"/>
    <x v="1"/>
    <x v="0"/>
  </r>
  <r>
    <x v="292"/>
    <n v="3"/>
    <n v="2"/>
    <n v="107"/>
    <n v="2776.65"/>
    <x v="3"/>
    <x v="1"/>
    <x v="1"/>
  </r>
  <r>
    <x v="293"/>
    <n v="4"/>
    <n v="2"/>
    <n v="192"/>
    <n v="4598.3999999999996"/>
    <x v="1"/>
    <x v="1"/>
    <x v="1"/>
  </r>
  <r>
    <x v="294"/>
    <n v="4"/>
    <n v="4"/>
    <n v="105"/>
    <n v="2514.75"/>
    <x v="1"/>
    <x v="1"/>
    <x v="0"/>
  </r>
  <r>
    <x v="230"/>
    <n v="2"/>
    <n v="2"/>
    <n v="122"/>
    <n v="3653.9"/>
    <x v="0"/>
    <x v="0"/>
    <x v="1"/>
  </r>
  <r>
    <x v="55"/>
    <n v="2"/>
    <n v="4"/>
    <n v="2"/>
    <n v="59.9"/>
    <x v="0"/>
    <x v="0"/>
    <x v="0"/>
  </r>
  <r>
    <x v="295"/>
    <n v="2"/>
    <n v="4"/>
    <n v="94"/>
    <n v="2815.2999999999997"/>
    <x v="0"/>
    <x v="0"/>
    <x v="0"/>
  </r>
  <r>
    <x v="107"/>
    <n v="4"/>
    <n v="3"/>
    <n v="6"/>
    <n v="143.69999999999999"/>
    <x v="1"/>
    <x v="1"/>
    <x v="0"/>
  </r>
  <r>
    <x v="42"/>
    <n v="2"/>
    <n v="2"/>
    <n v="83"/>
    <n v="2485.85"/>
    <x v="0"/>
    <x v="0"/>
    <x v="1"/>
  </r>
  <r>
    <x v="296"/>
    <n v="2"/>
    <n v="4"/>
    <n v="6"/>
    <n v="179.7"/>
    <x v="0"/>
    <x v="0"/>
    <x v="0"/>
  </r>
  <r>
    <x v="297"/>
    <n v="2"/>
    <n v="1"/>
    <n v="78"/>
    <n v="2336.1"/>
    <x v="0"/>
    <x v="0"/>
    <x v="1"/>
  </r>
  <r>
    <x v="175"/>
    <n v="2"/>
    <n v="4"/>
    <n v="91"/>
    <n v="2725.45"/>
    <x v="0"/>
    <x v="0"/>
    <x v="0"/>
  </r>
  <r>
    <x v="298"/>
    <n v="2"/>
    <n v="4"/>
    <n v="4"/>
    <n v="119.8"/>
    <x v="0"/>
    <x v="0"/>
    <x v="0"/>
  </r>
  <r>
    <x v="245"/>
    <n v="2"/>
    <n v="2"/>
    <n v="25"/>
    <n v="748.75"/>
    <x v="0"/>
    <x v="0"/>
    <x v="1"/>
  </r>
  <r>
    <x v="299"/>
    <n v="3"/>
    <n v="2"/>
    <n v="74"/>
    <n v="1920.3"/>
    <x v="3"/>
    <x v="1"/>
    <x v="1"/>
  </r>
  <r>
    <x v="300"/>
    <n v="4"/>
    <n v="4"/>
    <n v="258"/>
    <n v="6179.0999999999995"/>
    <x v="1"/>
    <x v="1"/>
    <x v="0"/>
  </r>
  <r>
    <x v="301"/>
    <n v="4"/>
    <n v="4"/>
    <n v="5"/>
    <n v="119.75"/>
    <x v="1"/>
    <x v="1"/>
    <x v="0"/>
  </r>
  <r>
    <x v="302"/>
    <n v="2"/>
    <n v="2"/>
    <n v="114"/>
    <n v="3414.2999999999997"/>
    <x v="0"/>
    <x v="0"/>
    <x v="1"/>
  </r>
  <r>
    <x v="142"/>
    <n v="2"/>
    <n v="4"/>
    <n v="8"/>
    <n v="239.6"/>
    <x v="0"/>
    <x v="0"/>
    <x v="0"/>
  </r>
  <r>
    <x v="28"/>
    <n v="2"/>
    <n v="4"/>
    <n v="70"/>
    <n v="2096.5"/>
    <x v="0"/>
    <x v="0"/>
    <x v="0"/>
  </r>
  <r>
    <x v="91"/>
    <n v="2"/>
    <n v="2"/>
    <n v="15"/>
    <n v="449.25"/>
    <x v="0"/>
    <x v="0"/>
    <x v="1"/>
  </r>
  <r>
    <x v="3"/>
    <n v="2"/>
    <n v="3"/>
    <n v="39"/>
    <n v="1168.05"/>
    <x v="0"/>
    <x v="0"/>
    <x v="0"/>
  </r>
  <r>
    <x v="108"/>
    <n v="4"/>
    <n v="2"/>
    <n v="2"/>
    <n v="47.9"/>
    <x v="1"/>
    <x v="1"/>
    <x v="1"/>
  </r>
  <r>
    <x v="295"/>
    <n v="2"/>
    <n v="3"/>
    <n v="2"/>
    <n v="59.9"/>
    <x v="0"/>
    <x v="0"/>
    <x v="0"/>
  </r>
  <r>
    <x v="303"/>
    <n v="3"/>
    <n v="1"/>
    <n v="119"/>
    <n v="3088.0499999999997"/>
    <x v="3"/>
    <x v="1"/>
    <x v="1"/>
  </r>
  <r>
    <x v="304"/>
    <n v="2"/>
    <n v="4"/>
    <n v="53"/>
    <n v="1587.35"/>
    <x v="0"/>
    <x v="0"/>
    <x v="0"/>
  </r>
  <r>
    <x v="305"/>
    <n v="2"/>
    <n v="4"/>
    <n v="4"/>
    <n v="119.8"/>
    <x v="0"/>
    <x v="0"/>
    <x v="0"/>
  </r>
  <r>
    <x v="306"/>
    <n v="2"/>
    <n v="2"/>
    <n v="4"/>
    <n v="119.8"/>
    <x v="0"/>
    <x v="0"/>
    <x v="1"/>
  </r>
  <r>
    <x v="195"/>
    <n v="2"/>
    <n v="2"/>
    <n v="77"/>
    <n v="2306.15"/>
    <x v="0"/>
    <x v="0"/>
    <x v="1"/>
  </r>
  <r>
    <x v="307"/>
    <n v="2"/>
    <n v="4"/>
    <n v="163"/>
    <n v="4881.8499999999995"/>
    <x v="0"/>
    <x v="0"/>
    <x v="0"/>
  </r>
  <r>
    <x v="253"/>
    <n v="3"/>
    <n v="1"/>
    <n v="81"/>
    <n v="2101.9499999999998"/>
    <x v="3"/>
    <x v="1"/>
    <x v="1"/>
  </r>
  <r>
    <x v="308"/>
    <n v="2"/>
    <n v="4"/>
    <n v="186"/>
    <n v="5570.7"/>
    <x v="0"/>
    <x v="0"/>
    <x v="0"/>
  </r>
  <r>
    <x v="309"/>
    <n v="2"/>
    <n v="4"/>
    <n v="1"/>
    <n v="29.95"/>
    <x v="0"/>
    <x v="0"/>
    <x v="0"/>
  </r>
  <r>
    <x v="156"/>
    <n v="3"/>
    <n v="4"/>
    <n v="3"/>
    <n v="77.849999999999994"/>
    <x v="3"/>
    <x v="1"/>
    <x v="0"/>
  </r>
  <r>
    <x v="310"/>
    <n v="2"/>
    <n v="4"/>
    <n v="100"/>
    <n v="2995"/>
    <x v="0"/>
    <x v="0"/>
    <x v="0"/>
  </r>
  <r>
    <x v="311"/>
    <n v="1"/>
    <n v="1"/>
    <n v="62"/>
    <n v="2724.9"/>
    <x v="2"/>
    <x v="0"/>
    <x v="1"/>
  </r>
  <r>
    <x v="153"/>
    <n v="2"/>
    <n v="2"/>
    <n v="61"/>
    <n v="1826.95"/>
    <x v="0"/>
    <x v="0"/>
    <x v="1"/>
  </r>
  <r>
    <x v="15"/>
    <n v="4"/>
    <n v="2"/>
    <n v="106"/>
    <n v="2538.6999999999998"/>
    <x v="1"/>
    <x v="1"/>
    <x v="1"/>
  </r>
  <r>
    <x v="312"/>
    <n v="4"/>
    <n v="2"/>
    <n v="282"/>
    <n v="6753.9"/>
    <x v="1"/>
    <x v="1"/>
    <x v="1"/>
  </r>
  <r>
    <x v="313"/>
    <n v="2"/>
    <n v="2"/>
    <n v="189"/>
    <n v="5660.55"/>
    <x v="0"/>
    <x v="0"/>
    <x v="1"/>
  </r>
  <r>
    <x v="314"/>
    <n v="2"/>
    <n v="2"/>
    <n v="288"/>
    <n v="8625.6"/>
    <x v="0"/>
    <x v="0"/>
    <x v="1"/>
  </r>
  <r>
    <x v="315"/>
    <n v="2"/>
    <n v="4"/>
    <n v="66"/>
    <n v="1976.7"/>
    <x v="0"/>
    <x v="0"/>
    <x v="0"/>
  </r>
  <r>
    <x v="116"/>
    <n v="1"/>
    <n v="4"/>
    <n v="8"/>
    <n v="351.6"/>
    <x v="2"/>
    <x v="0"/>
    <x v="0"/>
  </r>
  <r>
    <x v="316"/>
    <n v="2"/>
    <n v="4"/>
    <n v="97"/>
    <n v="2905.15"/>
    <x v="0"/>
    <x v="0"/>
    <x v="0"/>
  </r>
  <r>
    <x v="317"/>
    <n v="4"/>
    <n v="4"/>
    <n v="1"/>
    <n v="23.95"/>
    <x v="1"/>
    <x v="1"/>
    <x v="0"/>
  </r>
  <r>
    <x v="271"/>
    <n v="4"/>
    <n v="2"/>
    <n v="127"/>
    <n v="3041.65"/>
    <x v="1"/>
    <x v="1"/>
    <x v="1"/>
  </r>
  <r>
    <x v="134"/>
    <n v="3"/>
    <n v="2"/>
    <n v="252"/>
    <n v="6539.4"/>
    <x v="3"/>
    <x v="1"/>
    <x v="1"/>
  </r>
  <r>
    <x v="318"/>
    <n v="2"/>
    <n v="4"/>
    <n v="87"/>
    <n v="2605.65"/>
    <x v="0"/>
    <x v="0"/>
    <x v="0"/>
  </r>
  <r>
    <x v="319"/>
    <n v="3"/>
    <n v="4"/>
    <n v="1"/>
    <n v="25.95"/>
    <x v="3"/>
    <x v="1"/>
    <x v="0"/>
  </r>
  <r>
    <x v="320"/>
    <n v="2"/>
    <n v="2"/>
    <n v="3"/>
    <n v="89.85"/>
    <x v="0"/>
    <x v="0"/>
    <x v="1"/>
  </r>
  <r>
    <x v="284"/>
    <n v="1"/>
    <n v="2"/>
    <n v="81"/>
    <n v="3559.9500000000003"/>
    <x v="2"/>
    <x v="0"/>
    <x v="1"/>
  </r>
  <r>
    <x v="206"/>
    <n v="2"/>
    <n v="2"/>
    <n v="93"/>
    <n v="2785.35"/>
    <x v="0"/>
    <x v="0"/>
    <x v="1"/>
  </r>
  <r>
    <x v="321"/>
    <n v="4"/>
    <n v="4"/>
    <n v="225"/>
    <n v="5388.75"/>
    <x v="1"/>
    <x v="1"/>
    <x v="0"/>
  </r>
  <r>
    <x v="222"/>
    <n v="1"/>
    <n v="2"/>
    <n v="58"/>
    <n v="2549.1000000000004"/>
    <x v="2"/>
    <x v="0"/>
    <x v="1"/>
  </r>
  <r>
    <x v="322"/>
    <n v="2"/>
    <n v="1"/>
    <n v="50"/>
    <n v="1497.5"/>
    <x v="0"/>
    <x v="0"/>
    <x v="1"/>
  </r>
  <r>
    <x v="323"/>
    <n v="2"/>
    <n v="2"/>
    <n v="126"/>
    <n v="3773.7"/>
    <x v="0"/>
    <x v="0"/>
    <x v="1"/>
  </r>
  <r>
    <x v="324"/>
    <n v="2"/>
    <n v="3"/>
    <n v="1"/>
    <n v="29.95"/>
    <x v="0"/>
    <x v="0"/>
    <x v="0"/>
  </r>
  <r>
    <x v="325"/>
    <n v="3"/>
    <n v="1"/>
    <n v="2"/>
    <n v="51.9"/>
    <x v="3"/>
    <x v="1"/>
    <x v="1"/>
  </r>
  <r>
    <x v="67"/>
    <n v="2"/>
    <n v="4"/>
    <n v="1"/>
    <n v="29.95"/>
    <x v="0"/>
    <x v="0"/>
    <x v="0"/>
  </r>
  <r>
    <x v="196"/>
    <n v="2"/>
    <n v="4"/>
    <n v="174"/>
    <n v="5211.3"/>
    <x v="0"/>
    <x v="0"/>
    <x v="0"/>
  </r>
  <r>
    <x v="326"/>
    <n v="2"/>
    <n v="3"/>
    <n v="90"/>
    <n v="2695.5"/>
    <x v="0"/>
    <x v="0"/>
    <x v="0"/>
  </r>
  <r>
    <x v="327"/>
    <n v="2"/>
    <n v="4"/>
    <n v="5"/>
    <n v="149.75"/>
    <x v="0"/>
    <x v="0"/>
    <x v="0"/>
  </r>
  <r>
    <x v="328"/>
    <n v="2"/>
    <n v="3"/>
    <n v="6"/>
    <n v="179.7"/>
    <x v="0"/>
    <x v="0"/>
    <x v="0"/>
  </r>
  <r>
    <x v="108"/>
    <n v="2"/>
    <n v="2"/>
    <n v="2"/>
    <n v="59.9"/>
    <x v="0"/>
    <x v="0"/>
    <x v="1"/>
  </r>
  <r>
    <x v="321"/>
    <n v="2"/>
    <n v="4"/>
    <n v="105"/>
    <n v="3144.75"/>
    <x v="0"/>
    <x v="0"/>
    <x v="0"/>
  </r>
  <r>
    <x v="124"/>
    <n v="2"/>
    <n v="2"/>
    <n v="88"/>
    <n v="2635.6"/>
    <x v="0"/>
    <x v="0"/>
    <x v="1"/>
  </r>
  <r>
    <x v="117"/>
    <n v="4"/>
    <n v="4"/>
    <n v="93"/>
    <n v="2227.35"/>
    <x v="1"/>
    <x v="1"/>
    <x v="0"/>
  </r>
  <r>
    <x v="329"/>
    <n v="3"/>
    <n v="2"/>
    <n v="5"/>
    <n v="129.75"/>
    <x v="3"/>
    <x v="1"/>
    <x v="1"/>
  </r>
  <r>
    <x v="330"/>
    <n v="1"/>
    <n v="3"/>
    <n v="1"/>
    <n v="43.95"/>
    <x v="2"/>
    <x v="0"/>
    <x v="0"/>
  </r>
  <r>
    <x v="109"/>
    <n v="4"/>
    <n v="1"/>
    <n v="94"/>
    <n v="2251.2999999999997"/>
    <x v="1"/>
    <x v="1"/>
    <x v="1"/>
  </r>
  <r>
    <x v="331"/>
    <n v="4"/>
    <n v="4"/>
    <n v="2"/>
    <n v="47.9"/>
    <x v="1"/>
    <x v="1"/>
    <x v="0"/>
  </r>
  <r>
    <x v="108"/>
    <n v="4"/>
    <n v="1"/>
    <n v="65"/>
    <n v="1556.75"/>
    <x v="1"/>
    <x v="1"/>
    <x v="1"/>
  </r>
  <r>
    <x v="128"/>
    <n v="2"/>
    <n v="2"/>
    <n v="192"/>
    <n v="5750.4"/>
    <x v="0"/>
    <x v="0"/>
    <x v="1"/>
  </r>
  <r>
    <x v="332"/>
    <n v="1"/>
    <n v="4"/>
    <n v="1"/>
    <n v="43.95"/>
    <x v="2"/>
    <x v="0"/>
    <x v="0"/>
  </r>
  <r>
    <x v="181"/>
    <n v="2"/>
    <n v="4"/>
    <n v="68"/>
    <n v="2036.6"/>
    <x v="0"/>
    <x v="0"/>
    <x v="0"/>
  </r>
  <r>
    <x v="188"/>
    <n v="2"/>
    <n v="4"/>
    <n v="69"/>
    <n v="2066.5499999999997"/>
    <x v="0"/>
    <x v="0"/>
    <x v="0"/>
  </r>
  <r>
    <x v="333"/>
    <n v="2"/>
    <n v="4"/>
    <n v="96"/>
    <n v="2875.2"/>
    <x v="0"/>
    <x v="0"/>
    <x v="0"/>
  </r>
  <r>
    <x v="325"/>
    <n v="3"/>
    <n v="4"/>
    <n v="105"/>
    <n v="2724.75"/>
    <x v="3"/>
    <x v="1"/>
    <x v="0"/>
  </r>
  <r>
    <x v="334"/>
    <n v="4"/>
    <n v="4"/>
    <n v="79"/>
    <n v="1892.05"/>
    <x v="1"/>
    <x v="1"/>
    <x v="0"/>
  </r>
  <r>
    <x v="227"/>
    <n v="2"/>
    <n v="4"/>
    <n v="140"/>
    <n v="4193"/>
    <x v="0"/>
    <x v="0"/>
    <x v="0"/>
  </r>
  <r>
    <x v="335"/>
    <n v="3"/>
    <n v="2"/>
    <n v="212"/>
    <n v="5501.4"/>
    <x v="3"/>
    <x v="1"/>
    <x v="1"/>
  </r>
  <r>
    <x v="336"/>
    <n v="2"/>
    <n v="3"/>
    <n v="68"/>
    <n v="2036.6"/>
    <x v="0"/>
    <x v="0"/>
    <x v="0"/>
  </r>
  <r>
    <x v="214"/>
    <n v="4"/>
    <n v="2"/>
    <n v="32"/>
    <n v="766.4"/>
    <x v="1"/>
    <x v="1"/>
    <x v="1"/>
  </r>
  <r>
    <x v="337"/>
    <n v="2"/>
    <n v="1"/>
    <n v="49"/>
    <n v="1467.55"/>
    <x v="0"/>
    <x v="0"/>
    <x v="1"/>
  </r>
  <r>
    <x v="338"/>
    <n v="2"/>
    <n v="4"/>
    <n v="109"/>
    <n v="3264.5499999999997"/>
    <x v="0"/>
    <x v="0"/>
    <x v="0"/>
  </r>
  <r>
    <x v="41"/>
    <n v="2"/>
    <n v="2"/>
    <n v="174"/>
    <n v="5211.3"/>
    <x v="0"/>
    <x v="0"/>
    <x v="1"/>
  </r>
  <r>
    <x v="339"/>
    <n v="2"/>
    <n v="1"/>
    <n v="251"/>
    <n v="7517.45"/>
    <x v="0"/>
    <x v="0"/>
    <x v="1"/>
  </r>
  <r>
    <x v="31"/>
    <n v="1"/>
    <n v="4"/>
    <n v="6"/>
    <n v="263.70000000000005"/>
    <x v="2"/>
    <x v="0"/>
    <x v="0"/>
  </r>
  <r>
    <x v="340"/>
    <n v="2"/>
    <n v="3"/>
    <n v="69"/>
    <n v="2066.5499999999997"/>
    <x v="0"/>
    <x v="0"/>
    <x v="0"/>
  </r>
  <r>
    <x v="341"/>
    <n v="2"/>
    <n v="2"/>
    <n v="66"/>
    <n v="1976.7"/>
    <x v="0"/>
    <x v="0"/>
    <x v="1"/>
  </r>
  <r>
    <x v="342"/>
    <n v="2"/>
    <n v="2"/>
    <n v="216"/>
    <n v="6469.2"/>
    <x v="0"/>
    <x v="0"/>
    <x v="1"/>
  </r>
  <r>
    <x v="127"/>
    <n v="3"/>
    <n v="4"/>
    <n v="162"/>
    <n v="4203.8999999999996"/>
    <x v="3"/>
    <x v="1"/>
    <x v="0"/>
  </r>
  <r>
    <x v="108"/>
    <n v="4"/>
    <n v="1"/>
    <n v="73"/>
    <n v="1748.35"/>
    <x v="1"/>
    <x v="1"/>
    <x v="1"/>
  </r>
  <r>
    <x v="343"/>
    <n v="2"/>
    <n v="1"/>
    <n v="90"/>
    <n v="2695.5"/>
    <x v="0"/>
    <x v="0"/>
    <x v="1"/>
  </r>
  <r>
    <x v="344"/>
    <n v="4"/>
    <n v="1"/>
    <n v="245"/>
    <n v="5867.75"/>
    <x v="1"/>
    <x v="1"/>
    <x v="1"/>
  </r>
  <r>
    <x v="180"/>
    <n v="2"/>
    <n v="2"/>
    <n v="6"/>
    <n v="179.7"/>
    <x v="0"/>
    <x v="0"/>
    <x v="1"/>
  </r>
  <r>
    <x v="305"/>
    <n v="2"/>
    <n v="4"/>
    <n v="94"/>
    <n v="2815.2999999999997"/>
    <x v="0"/>
    <x v="0"/>
    <x v="0"/>
  </r>
  <r>
    <x v="345"/>
    <n v="4"/>
    <n v="4"/>
    <n v="5"/>
    <n v="119.75"/>
    <x v="1"/>
    <x v="1"/>
    <x v="0"/>
  </r>
  <r>
    <x v="346"/>
    <n v="2"/>
    <n v="4"/>
    <n v="105"/>
    <n v="3144.75"/>
    <x v="0"/>
    <x v="0"/>
    <x v="0"/>
  </r>
  <r>
    <x v="211"/>
    <n v="2"/>
    <n v="3"/>
    <n v="91"/>
    <n v="2725.45"/>
    <x v="0"/>
    <x v="0"/>
    <x v="0"/>
  </r>
  <r>
    <x v="245"/>
    <n v="2"/>
    <n v="2"/>
    <n v="51"/>
    <n v="1527.45"/>
    <x v="0"/>
    <x v="0"/>
    <x v="1"/>
  </r>
  <r>
    <x v="347"/>
    <n v="2"/>
    <n v="2"/>
    <n v="4"/>
    <n v="119.8"/>
    <x v="0"/>
    <x v="0"/>
    <x v="1"/>
  </r>
  <r>
    <x v="7"/>
    <n v="2"/>
    <n v="4"/>
    <n v="160"/>
    <n v="4792"/>
    <x v="0"/>
    <x v="0"/>
    <x v="0"/>
  </r>
  <r>
    <x v="348"/>
    <n v="2"/>
    <n v="2"/>
    <n v="291"/>
    <n v="8715.4499999999989"/>
    <x v="0"/>
    <x v="0"/>
    <x v="1"/>
  </r>
  <r>
    <x v="349"/>
    <n v="4"/>
    <n v="2"/>
    <n v="68"/>
    <n v="1628.6"/>
    <x v="1"/>
    <x v="1"/>
    <x v="1"/>
  </r>
  <r>
    <x v="350"/>
    <n v="1"/>
    <n v="2"/>
    <n v="4"/>
    <n v="175.8"/>
    <x v="2"/>
    <x v="0"/>
    <x v="1"/>
  </r>
  <r>
    <x v="351"/>
    <n v="3"/>
    <n v="2"/>
    <n v="292"/>
    <n v="7577.4"/>
    <x v="3"/>
    <x v="1"/>
    <x v="1"/>
  </r>
  <r>
    <x v="140"/>
    <n v="1"/>
    <n v="4"/>
    <n v="115"/>
    <n v="5054.25"/>
    <x v="2"/>
    <x v="0"/>
    <x v="0"/>
  </r>
  <r>
    <x v="352"/>
    <n v="3"/>
    <n v="1"/>
    <n v="82"/>
    <n v="2127.9"/>
    <x v="3"/>
    <x v="1"/>
    <x v="1"/>
  </r>
  <r>
    <x v="353"/>
    <n v="2"/>
    <n v="4"/>
    <n v="84"/>
    <n v="2515.7999999999997"/>
    <x v="0"/>
    <x v="0"/>
    <x v="0"/>
  </r>
  <r>
    <x v="354"/>
    <n v="2"/>
    <n v="4"/>
    <n v="5"/>
    <n v="149.75"/>
    <x v="0"/>
    <x v="0"/>
    <x v="0"/>
  </r>
  <r>
    <x v="116"/>
    <n v="4"/>
    <n v="2"/>
    <n v="99"/>
    <n v="2371.0499999999997"/>
    <x v="1"/>
    <x v="1"/>
    <x v="1"/>
  </r>
  <r>
    <x v="353"/>
    <n v="1"/>
    <n v="2"/>
    <n v="209"/>
    <n v="9185.5500000000011"/>
    <x v="2"/>
    <x v="0"/>
    <x v="1"/>
  </r>
  <r>
    <x v="74"/>
    <n v="2"/>
    <n v="4"/>
    <n v="51"/>
    <n v="1527.45"/>
    <x v="0"/>
    <x v="0"/>
    <x v="0"/>
  </r>
  <r>
    <x v="53"/>
    <n v="2"/>
    <n v="2"/>
    <n v="203"/>
    <n v="6079.8499999999995"/>
    <x v="0"/>
    <x v="0"/>
    <x v="1"/>
  </r>
  <r>
    <x v="355"/>
    <n v="1"/>
    <n v="4"/>
    <n v="69"/>
    <n v="3032.55"/>
    <x v="2"/>
    <x v="0"/>
    <x v="0"/>
  </r>
  <r>
    <x v="356"/>
    <n v="2"/>
    <n v="2"/>
    <n v="2"/>
    <n v="59.9"/>
    <x v="0"/>
    <x v="0"/>
    <x v="1"/>
  </r>
  <r>
    <x v="357"/>
    <n v="2"/>
    <n v="2"/>
    <n v="6"/>
    <n v="179.7"/>
    <x v="0"/>
    <x v="0"/>
    <x v="1"/>
  </r>
  <r>
    <x v="358"/>
    <n v="3"/>
    <n v="4"/>
    <n v="5"/>
    <n v="129.75"/>
    <x v="3"/>
    <x v="1"/>
    <x v="0"/>
  </r>
  <r>
    <x v="330"/>
    <n v="1"/>
    <n v="3"/>
    <n v="17"/>
    <n v="747.15000000000009"/>
    <x v="2"/>
    <x v="0"/>
    <x v="0"/>
  </r>
  <r>
    <x v="359"/>
    <n v="2"/>
    <n v="2"/>
    <n v="102"/>
    <n v="3054.9"/>
    <x v="0"/>
    <x v="0"/>
    <x v="1"/>
  </r>
  <r>
    <x v="360"/>
    <n v="2"/>
    <n v="2"/>
    <n v="5"/>
    <n v="149.75"/>
    <x v="0"/>
    <x v="0"/>
    <x v="1"/>
  </r>
  <r>
    <x v="51"/>
    <n v="2"/>
    <n v="2"/>
    <n v="1"/>
    <n v="29.95"/>
    <x v="0"/>
    <x v="0"/>
    <x v="1"/>
  </r>
  <r>
    <x v="361"/>
    <n v="1"/>
    <n v="2"/>
    <n v="56"/>
    <n v="2461.2000000000003"/>
    <x v="2"/>
    <x v="0"/>
    <x v="1"/>
  </r>
  <r>
    <x v="68"/>
    <n v="2"/>
    <n v="4"/>
    <n v="86"/>
    <n v="2575.6999999999998"/>
    <x v="0"/>
    <x v="0"/>
    <x v="0"/>
  </r>
  <r>
    <x v="52"/>
    <n v="2"/>
    <n v="4"/>
    <n v="110"/>
    <n v="3294.5"/>
    <x v="0"/>
    <x v="0"/>
    <x v="0"/>
  </r>
  <r>
    <x v="30"/>
    <n v="1"/>
    <n v="2"/>
    <n v="6"/>
    <n v="263.70000000000005"/>
    <x v="2"/>
    <x v="0"/>
    <x v="1"/>
  </r>
  <r>
    <x v="362"/>
    <n v="2"/>
    <n v="4"/>
    <n v="128"/>
    <n v="3833.6"/>
    <x v="0"/>
    <x v="0"/>
    <x v="0"/>
  </r>
  <r>
    <x v="363"/>
    <n v="2"/>
    <n v="4"/>
    <n v="124"/>
    <n v="3713.7999999999997"/>
    <x v="0"/>
    <x v="0"/>
    <x v="0"/>
  </r>
  <r>
    <x v="341"/>
    <n v="2"/>
    <n v="2"/>
    <n v="100"/>
    <n v="2995"/>
    <x v="0"/>
    <x v="0"/>
    <x v="1"/>
  </r>
  <r>
    <x v="364"/>
    <n v="1"/>
    <n v="2"/>
    <n v="5"/>
    <n v="219.75"/>
    <x v="2"/>
    <x v="0"/>
    <x v="1"/>
  </r>
  <r>
    <x v="365"/>
    <n v="2"/>
    <n v="4"/>
    <n v="97"/>
    <n v="2905.15"/>
    <x v="0"/>
    <x v="0"/>
    <x v="0"/>
  </r>
  <r>
    <x v="359"/>
    <n v="3"/>
    <n v="2"/>
    <n v="65"/>
    <n v="1686.75"/>
    <x v="3"/>
    <x v="1"/>
    <x v="1"/>
  </r>
  <r>
    <x v="366"/>
    <n v="2"/>
    <n v="4"/>
    <n v="293"/>
    <n v="8775.35"/>
    <x v="0"/>
    <x v="0"/>
    <x v="0"/>
  </r>
  <r>
    <x v="367"/>
    <n v="2"/>
    <n v="4"/>
    <n v="105"/>
    <n v="3144.75"/>
    <x v="0"/>
    <x v="0"/>
    <x v="0"/>
  </r>
  <r>
    <x v="155"/>
    <n v="2"/>
    <n v="4"/>
    <n v="57"/>
    <n v="1707.1499999999999"/>
    <x v="0"/>
    <x v="0"/>
    <x v="0"/>
  </r>
  <r>
    <x v="368"/>
    <n v="2"/>
    <n v="2"/>
    <n v="2"/>
    <n v="59.9"/>
    <x v="0"/>
    <x v="0"/>
    <x v="1"/>
  </r>
  <r>
    <x v="316"/>
    <n v="2"/>
    <n v="2"/>
    <n v="82"/>
    <n v="2455.9"/>
    <x v="0"/>
    <x v="0"/>
    <x v="1"/>
  </r>
  <r>
    <x v="369"/>
    <n v="2"/>
    <n v="4"/>
    <n v="5"/>
    <n v="149.75"/>
    <x v="0"/>
    <x v="0"/>
    <x v="0"/>
  </r>
  <r>
    <x v="370"/>
    <n v="3"/>
    <n v="2"/>
    <n v="58"/>
    <n v="1505.1"/>
    <x v="3"/>
    <x v="1"/>
    <x v="1"/>
  </r>
  <r>
    <x v="371"/>
    <n v="3"/>
    <n v="2"/>
    <n v="4"/>
    <n v="103.8"/>
    <x v="3"/>
    <x v="1"/>
    <x v="1"/>
  </r>
  <r>
    <x v="372"/>
    <n v="3"/>
    <n v="4"/>
    <n v="12"/>
    <n v="311.39999999999998"/>
    <x v="3"/>
    <x v="1"/>
    <x v="0"/>
  </r>
  <r>
    <x v="373"/>
    <n v="3"/>
    <n v="4"/>
    <n v="107"/>
    <n v="2776.65"/>
    <x v="3"/>
    <x v="1"/>
    <x v="0"/>
  </r>
  <r>
    <x v="374"/>
    <n v="2"/>
    <n v="2"/>
    <n v="84"/>
    <n v="2515.7999999999997"/>
    <x v="0"/>
    <x v="0"/>
    <x v="1"/>
  </r>
  <r>
    <x v="375"/>
    <n v="2"/>
    <n v="2"/>
    <n v="49"/>
    <n v="1467.55"/>
    <x v="0"/>
    <x v="0"/>
    <x v="1"/>
  </r>
  <r>
    <x v="376"/>
    <n v="2"/>
    <n v="2"/>
    <n v="3"/>
    <n v="89.85"/>
    <x v="0"/>
    <x v="0"/>
    <x v="1"/>
  </r>
  <r>
    <x v="20"/>
    <n v="2"/>
    <n v="4"/>
    <n v="284"/>
    <n v="8505.7999999999993"/>
    <x v="0"/>
    <x v="0"/>
    <x v="0"/>
  </r>
  <r>
    <x v="32"/>
    <n v="2"/>
    <n v="4"/>
    <n v="5"/>
    <n v="149.75"/>
    <x v="0"/>
    <x v="0"/>
    <x v="0"/>
  </r>
  <r>
    <x v="377"/>
    <n v="2"/>
    <n v="4"/>
    <n v="4"/>
    <n v="119.8"/>
    <x v="0"/>
    <x v="0"/>
    <x v="0"/>
  </r>
  <r>
    <x v="144"/>
    <n v="2"/>
    <n v="4"/>
    <n v="4"/>
    <n v="119.8"/>
    <x v="0"/>
    <x v="0"/>
    <x v="0"/>
  </r>
  <r>
    <x v="289"/>
    <n v="4"/>
    <n v="4"/>
    <n v="93"/>
    <n v="2227.35"/>
    <x v="1"/>
    <x v="1"/>
    <x v="0"/>
  </r>
  <r>
    <x v="45"/>
    <n v="2"/>
    <n v="2"/>
    <n v="82"/>
    <n v="2455.9"/>
    <x v="0"/>
    <x v="0"/>
    <x v="1"/>
  </r>
  <r>
    <x v="281"/>
    <n v="1"/>
    <n v="2"/>
    <n v="4"/>
    <n v="175.8"/>
    <x v="2"/>
    <x v="0"/>
    <x v="1"/>
  </r>
  <r>
    <x v="378"/>
    <n v="3"/>
    <n v="4"/>
    <n v="130"/>
    <n v="3373.5"/>
    <x v="3"/>
    <x v="1"/>
    <x v="0"/>
  </r>
  <r>
    <x v="213"/>
    <n v="1"/>
    <n v="3"/>
    <n v="4"/>
    <n v="175.8"/>
    <x v="2"/>
    <x v="0"/>
    <x v="0"/>
  </r>
  <r>
    <x v="181"/>
    <n v="4"/>
    <n v="2"/>
    <n v="91"/>
    <n v="2179.4499999999998"/>
    <x v="1"/>
    <x v="1"/>
    <x v="1"/>
  </r>
  <r>
    <x v="379"/>
    <n v="4"/>
    <n v="4"/>
    <n v="98"/>
    <n v="2347.1"/>
    <x v="1"/>
    <x v="1"/>
    <x v="0"/>
  </r>
  <r>
    <x v="380"/>
    <n v="2"/>
    <n v="4"/>
    <n v="242"/>
    <n v="7247.9"/>
    <x v="0"/>
    <x v="0"/>
    <x v="0"/>
  </r>
  <r>
    <x v="381"/>
    <n v="2"/>
    <n v="4"/>
    <n v="169"/>
    <n v="5061.55"/>
    <x v="0"/>
    <x v="0"/>
    <x v="0"/>
  </r>
  <r>
    <x v="382"/>
    <n v="3"/>
    <n v="2"/>
    <n v="5"/>
    <n v="129.75"/>
    <x v="3"/>
    <x v="1"/>
    <x v="1"/>
  </r>
  <r>
    <x v="383"/>
    <n v="2"/>
    <n v="2"/>
    <n v="77"/>
    <n v="2306.15"/>
    <x v="0"/>
    <x v="0"/>
    <x v="1"/>
  </r>
  <r>
    <x v="363"/>
    <n v="4"/>
    <n v="2"/>
    <n v="279"/>
    <n v="6682.05"/>
    <x v="1"/>
    <x v="1"/>
    <x v="1"/>
  </r>
  <r>
    <x v="384"/>
    <n v="2"/>
    <n v="2"/>
    <n v="5"/>
    <n v="149.75"/>
    <x v="0"/>
    <x v="0"/>
    <x v="1"/>
  </r>
  <r>
    <x v="385"/>
    <n v="2"/>
    <n v="4"/>
    <n v="113"/>
    <n v="3384.35"/>
    <x v="0"/>
    <x v="0"/>
    <x v="0"/>
  </r>
  <r>
    <x v="165"/>
    <n v="3"/>
    <n v="4"/>
    <n v="94"/>
    <n v="2439.2999999999997"/>
    <x v="3"/>
    <x v="1"/>
    <x v="0"/>
  </r>
  <r>
    <x v="294"/>
    <n v="1"/>
    <n v="4"/>
    <n v="6"/>
    <n v="263.70000000000005"/>
    <x v="2"/>
    <x v="0"/>
    <x v="0"/>
  </r>
  <r>
    <x v="386"/>
    <n v="2"/>
    <n v="2"/>
    <n v="109"/>
    <n v="3264.5499999999997"/>
    <x v="0"/>
    <x v="0"/>
    <x v="1"/>
  </r>
  <r>
    <x v="254"/>
    <n v="1"/>
    <n v="2"/>
    <n v="1"/>
    <n v="43.95"/>
    <x v="2"/>
    <x v="0"/>
    <x v="1"/>
  </r>
  <r>
    <x v="387"/>
    <n v="2"/>
    <n v="2"/>
    <n v="200"/>
    <n v="5990"/>
    <x v="0"/>
    <x v="0"/>
    <x v="1"/>
  </r>
  <r>
    <x v="56"/>
    <n v="3"/>
    <n v="4"/>
    <n v="2"/>
    <n v="51.9"/>
    <x v="3"/>
    <x v="1"/>
    <x v="0"/>
  </r>
  <r>
    <x v="388"/>
    <n v="1"/>
    <n v="2"/>
    <n v="69"/>
    <n v="3032.55"/>
    <x v="2"/>
    <x v="0"/>
    <x v="1"/>
  </r>
  <r>
    <x v="85"/>
    <n v="3"/>
    <n v="2"/>
    <n v="198"/>
    <n v="5138.0999999999995"/>
    <x v="3"/>
    <x v="1"/>
    <x v="1"/>
  </r>
  <r>
    <x v="389"/>
    <n v="2"/>
    <n v="4"/>
    <n v="6"/>
    <n v="179.7"/>
    <x v="0"/>
    <x v="0"/>
    <x v="0"/>
  </r>
  <r>
    <x v="390"/>
    <n v="2"/>
    <n v="4"/>
    <n v="27"/>
    <n v="808.65"/>
    <x v="0"/>
    <x v="0"/>
    <x v="0"/>
  </r>
  <r>
    <x v="391"/>
    <n v="1"/>
    <n v="4"/>
    <n v="286"/>
    <n v="12569.7"/>
    <x v="2"/>
    <x v="0"/>
    <x v="0"/>
  </r>
  <r>
    <x v="32"/>
    <n v="4"/>
    <n v="4"/>
    <n v="4"/>
    <n v="95.8"/>
    <x v="1"/>
    <x v="1"/>
    <x v="0"/>
  </r>
  <r>
    <x v="366"/>
    <n v="2"/>
    <n v="4"/>
    <n v="44"/>
    <n v="1317.8"/>
    <x v="0"/>
    <x v="0"/>
    <x v="0"/>
  </r>
  <r>
    <x v="392"/>
    <n v="1"/>
    <n v="2"/>
    <n v="4"/>
    <n v="175.8"/>
    <x v="2"/>
    <x v="0"/>
    <x v="1"/>
  </r>
  <r>
    <x v="393"/>
    <n v="3"/>
    <n v="4"/>
    <n v="225"/>
    <n v="5838.75"/>
    <x v="3"/>
    <x v="1"/>
    <x v="0"/>
  </r>
  <r>
    <x v="394"/>
    <n v="2"/>
    <n v="4"/>
    <n v="231"/>
    <n v="6918.45"/>
    <x v="0"/>
    <x v="0"/>
    <x v="0"/>
  </r>
  <r>
    <x v="24"/>
    <n v="3"/>
    <n v="4"/>
    <n v="249"/>
    <n v="6461.55"/>
    <x v="3"/>
    <x v="1"/>
    <x v="0"/>
  </r>
  <r>
    <x v="395"/>
    <n v="4"/>
    <n v="4"/>
    <n v="63"/>
    <n v="1508.85"/>
    <x v="1"/>
    <x v="1"/>
    <x v="0"/>
  </r>
  <r>
    <x v="19"/>
    <n v="1"/>
    <n v="2"/>
    <n v="74"/>
    <n v="3252.3"/>
    <x v="2"/>
    <x v="0"/>
    <x v="1"/>
  </r>
  <r>
    <x v="129"/>
    <n v="2"/>
    <n v="2"/>
    <n v="158"/>
    <n v="4732.0999999999995"/>
    <x v="0"/>
    <x v="0"/>
    <x v="1"/>
  </r>
  <r>
    <x v="189"/>
    <n v="3"/>
    <n v="4"/>
    <n v="4"/>
    <n v="103.8"/>
    <x v="3"/>
    <x v="1"/>
    <x v="0"/>
  </r>
  <r>
    <x v="396"/>
    <n v="2"/>
    <n v="2"/>
    <n v="3"/>
    <n v="89.85"/>
    <x v="0"/>
    <x v="0"/>
    <x v="1"/>
  </r>
  <r>
    <x v="397"/>
    <n v="4"/>
    <n v="4"/>
    <n v="73"/>
    <n v="1748.35"/>
    <x v="1"/>
    <x v="1"/>
    <x v="0"/>
  </r>
  <r>
    <x v="350"/>
    <n v="2"/>
    <n v="1"/>
    <n v="5"/>
    <n v="149.75"/>
    <x v="0"/>
    <x v="0"/>
    <x v="1"/>
  </r>
  <r>
    <x v="398"/>
    <n v="2"/>
    <n v="4"/>
    <n v="141"/>
    <n v="4222.95"/>
    <x v="0"/>
    <x v="0"/>
    <x v="0"/>
  </r>
  <r>
    <x v="42"/>
    <n v="4"/>
    <n v="3"/>
    <n v="134"/>
    <n v="3209.2999999999997"/>
    <x v="1"/>
    <x v="1"/>
    <x v="0"/>
  </r>
  <r>
    <x v="3"/>
    <n v="1"/>
    <n v="1"/>
    <n v="74"/>
    <n v="3252.3"/>
    <x v="2"/>
    <x v="0"/>
    <x v="1"/>
  </r>
  <r>
    <x v="50"/>
    <n v="3"/>
    <n v="4"/>
    <n v="47"/>
    <n v="1219.6499999999999"/>
    <x v="3"/>
    <x v="1"/>
    <x v="0"/>
  </r>
  <r>
    <x v="399"/>
    <n v="2"/>
    <n v="2"/>
    <n v="161"/>
    <n v="4821.95"/>
    <x v="0"/>
    <x v="0"/>
    <x v="1"/>
  </r>
  <r>
    <x v="400"/>
    <n v="3"/>
    <n v="4"/>
    <n v="1"/>
    <n v="25.95"/>
    <x v="3"/>
    <x v="1"/>
    <x v="0"/>
  </r>
  <r>
    <x v="24"/>
    <n v="2"/>
    <n v="4"/>
    <n v="4"/>
    <n v="119.8"/>
    <x v="0"/>
    <x v="0"/>
    <x v="0"/>
  </r>
  <r>
    <x v="13"/>
    <n v="2"/>
    <n v="4"/>
    <n v="71"/>
    <n v="2126.4499999999998"/>
    <x v="0"/>
    <x v="0"/>
    <x v="0"/>
  </r>
  <r>
    <x v="401"/>
    <n v="1"/>
    <n v="2"/>
    <n v="3"/>
    <n v="131.85000000000002"/>
    <x v="2"/>
    <x v="0"/>
    <x v="1"/>
  </r>
  <r>
    <x v="61"/>
    <n v="2"/>
    <n v="4"/>
    <n v="5"/>
    <n v="149.75"/>
    <x v="0"/>
    <x v="0"/>
    <x v="0"/>
  </r>
  <r>
    <x v="55"/>
    <n v="2"/>
    <n v="1"/>
    <n v="82"/>
    <n v="2455.9"/>
    <x v="0"/>
    <x v="0"/>
    <x v="1"/>
  </r>
  <r>
    <x v="289"/>
    <n v="2"/>
    <n v="2"/>
    <n v="6"/>
    <n v="179.7"/>
    <x v="0"/>
    <x v="0"/>
    <x v="1"/>
  </r>
  <r>
    <x v="113"/>
    <n v="2"/>
    <n v="4"/>
    <n v="3"/>
    <n v="89.85"/>
    <x v="0"/>
    <x v="0"/>
    <x v="0"/>
  </r>
  <r>
    <x v="181"/>
    <n v="1"/>
    <n v="2"/>
    <n v="21"/>
    <n v="922.95"/>
    <x v="2"/>
    <x v="0"/>
    <x v="1"/>
  </r>
  <r>
    <x v="68"/>
    <n v="2"/>
    <n v="4"/>
    <n v="90"/>
    <n v="2695.5"/>
    <x v="0"/>
    <x v="0"/>
    <x v="0"/>
  </r>
  <r>
    <x v="295"/>
    <n v="2"/>
    <n v="2"/>
    <n v="93"/>
    <n v="2785.35"/>
    <x v="0"/>
    <x v="0"/>
    <x v="1"/>
  </r>
  <r>
    <x v="402"/>
    <n v="2"/>
    <n v="4"/>
    <n v="2"/>
    <n v="59.9"/>
    <x v="0"/>
    <x v="0"/>
    <x v="0"/>
  </r>
  <r>
    <x v="403"/>
    <n v="2"/>
    <n v="2"/>
    <n v="286"/>
    <n v="8565.6999999999989"/>
    <x v="0"/>
    <x v="0"/>
    <x v="1"/>
  </r>
  <r>
    <x v="404"/>
    <n v="2"/>
    <n v="2"/>
    <n v="6"/>
    <n v="179.7"/>
    <x v="0"/>
    <x v="0"/>
    <x v="1"/>
  </r>
  <r>
    <x v="132"/>
    <n v="2"/>
    <n v="4"/>
    <n v="11"/>
    <n v="329.45"/>
    <x v="0"/>
    <x v="0"/>
    <x v="0"/>
  </r>
  <r>
    <x v="405"/>
    <n v="2"/>
    <n v="4"/>
    <n v="252"/>
    <n v="7547.4"/>
    <x v="0"/>
    <x v="0"/>
    <x v="0"/>
  </r>
  <r>
    <x v="406"/>
    <n v="1"/>
    <n v="2"/>
    <n v="63"/>
    <n v="2768.8500000000004"/>
    <x v="2"/>
    <x v="0"/>
    <x v="1"/>
  </r>
  <r>
    <x v="407"/>
    <n v="2"/>
    <n v="2"/>
    <n v="90"/>
    <n v="2695.5"/>
    <x v="0"/>
    <x v="0"/>
    <x v="1"/>
  </r>
  <r>
    <x v="334"/>
    <n v="4"/>
    <n v="2"/>
    <n v="43"/>
    <n v="1029.8499999999999"/>
    <x v="1"/>
    <x v="1"/>
    <x v="1"/>
  </r>
  <r>
    <x v="164"/>
    <n v="2"/>
    <n v="2"/>
    <n v="59"/>
    <n v="1767.05"/>
    <x v="0"/>
    <x v="0"/>
    <x v="1"/>
  </r>
  <r>
    <x v="408"/>
    <n v="2"/>
    <n v="2"/>
    <n v="274"/>
    <n v="8206.2999999999993"/>
    <x v="0"/>
    <x v="0"/>
    <x v="1"/>
  </r>
  <r>
    <x v="67"/>
    <n v="4"/>
    <n v="2"/>
    <n v="57"/>
    <n v="1365.1499999999999"/>
    <x v="1"/>
    <x v="1"/>
    <x v="1"/>
  </r>
  <r>
    <x v="167"/>
    <n v="2"/>
    <n v="1"/>
    <n v="3"/>
    <n v="89.85"/>
    <x v="0"/>
    <x v="0"/>
    <x v="1"/>
  </r>
  <r>
    <x v="161"/>
    <n v="4"/>
    <n v="2"/>
    <n v="6"/>
    <n v="143.69999999999999"/>
    <x v="1"/>
    <x v="1"/>
    <x v="1"/>
  </r>
  <r>
    <x v="101"/>
    <n v="2"/>
    <n v="2"/>
    <n v="2"/>
    <n v="59.9"/>
    <x v="0"/>
    <x v="0"/>
    <x v="1"/>
  </r>
  <r>
    <x v="171"/>
    <n v="4"/>
    <n v="4"/>
    <n v="37"/>
    <n v="886.15"/>
    <x v="1"/>
    <x v="1"/>
    <x v="0"/>
  </r>
  <r>
    <x v="91"/>
    <n v="2"/>
    <n v="4"/>
    <n v="248"/>
    <n v="7427.5999999999995"/>
    <x v="0"/>
    <x v="0"/>
    <x v="0"/>
  </r>
  <r>
    <x v="409"/>
    <n v="2"/>
    <n v="1"/>
    <n v="116"/>
    <n v="3474.2"/>
    <x v="0"/>
    <x v="0"/>
    <x v="1"/>
  </r>
  <r>
    <x v="410"/>
    <n v="2"/>
    <n v="4"/>
    <n v="66"/>
    <n v="1976.7"/>
    <x v="0"/>
    <x v="0"/>
    <x v="0"/>
  </r>
  <r>
    <x v="411"/>
    <n v="4"/>
    <n v="3"/>
    <n v="5"/>
    <n v="119.75"/>
    <x v="1"/>
    <x v="1"/>
    <x v="0"/>
  </r>
  <r>
    <x v="412"/>
    <n v="2"/>
    <n v="4"/>
    <n v="126"/>
    <n v="3773.7"/>
    <x v="0"/>
    <x v="0"/>
    <x v="0"/>
  </r>
  <r>
    <x v="413"/>
    <n v="2"/>
    <n v="4"/>
    <n v="121"/>
    <n v="3623.95"/>
    <x v="0"/>
    <x v="0"/>
    <x v="0"/>
  </r>
  <r>
    <x v="247"/>
    <n v="2"/>
    <n v="4"/>
    <n v="126"/>
    <n v="3773.7"/>
    <x v="0"/>
    <x v="0"/>
    <x v="0"/>
  </r>
  <r>
    <x v="405"/>
    <n v="2"/>
    <n v="2"/>
    <n v="4"/>
    <n v="119.8"/>
    <x v="0"/>
    <x v="0"/>
    <x v="1"/>
  </r>
  <r>
    <x v="414"/>
    <n v="3"/>
    <n v="4"/>
    <n v="2"/>
    <n v="51.9"/>
    <x v="3"/>
    <x v="1"/>
    <x v="0"/>
  </r>
  <r>
    <x v="214"/>
    <n v="1"/>
    <n v="3"/>
    <n v="185"/>
    <n v="8130.7500000000009"/>
    <x v="2"/>
    <x v="0"/>
    <x v="0"/>
  </r>
  <r>
    <x v="415"/>
    <n v="2"/>
    <n v="2"/>
    <n v="6"/>
    <n v="179.7"/>
    <x v="0"/>
    <x v="0"/>
    <x v="1"/>
  </r>
  <r>
    <x v="368"/>
    <n v="3"/>
    <n v="4"/>
    <n v="159"/>
    <n v="4126.05"/>
    <x v="3"/>
    <x v="1"/>
    <x v="0"/>
  </r>
  <r>
    <x v="416"/>
    <n v="3"/>
    <n v="4"/>
    <n v="1"/>
    <n v="25.95"/>
    <x v="3"/>
    <x v="1"/>
    <x v="0"/>
  </r>
  <r>
    <x v="417"/>
    <n v="2"/>
    <n v="2"/>
    <n v="4"/>
    <n v="119.8"/>
    <x v="0"/>
    <x v="0"/>
    <x v="1"/>
  </r>
  <r>
    <x v="418"/>
    <n v="2"/>
    <n v="2"/>
    <n v="82"/>
    <n v="2455.9"/>
    <x v="0"/>
    <x v="0"/>
    <x v="1"/>
  </r>
  <r>
    <x v="315"/>
    <n v="3"/>
    <n v="2"/>
    <n v="11"/>
    <n v="285.45"/>
    <x v="3"/>
    <x v="1"/>
    <x v="1"/>
  </r>
  <r>
    <x v="45"/>
    <n v="2"/>
    <n v="3"/>
    <n v="65"/>
    <n v="1946.75"/>
    <x v="0"/>
    <x v="0"/>
    <x v="0"/>
  </r>
  <r>
    <x v="92"/>
    <n v="2"/>
    <n v="2"/>
    <n v="3"/>
    <n v="89.85"/>
    <x v="0"/>
    <x v="0"/>
    <x v="1"/>
  </r>
  <r>
    <x v="350"/>
    <n v="1"/>
    <n v="3"/>
    <n v="69"/>
    <n v="3032.55"/>
    <x v="2"/>
    <x v="0"/>
    <x v="0"/>
  </r>
  <r>
    <x v="419"/>
    <n v="2"/>
    <n v="1"/>
    <n v="3"/>
    <n v="89.85"/>
    <x v="0"/>
    <x v="0"/>
    <x v="1"/>
  </r>
  <r>
    <x v="331"/>
    <n v="1"/>
    <n v="2"/>
    <n v="72"/>
    <n v="3164.4"/>
    <x v="2"/>
    <x v="0"/>
    <x v="1"/>
  </r>
  <r>
    <x v="219"/>
    <n v="3"/>
    <n v="2"/>
    <n v="64"/>
    <n v="1660.8"/>
    <x v="3"/>
    <x v="1"/>
    <x v="1"/>
  </r>
  <r>
    <x v="420"/>
    <n v="4"/>
    <n v="4"/>
    <n v="80"/>
    <n v="1916"/>
    <x v="1"/>
    <x v="1"/>
    <x v="0"/>
  </r>
  <r>
    <x v="32"/>
    <n v="3"/>
    <n v="2"/>
    <n v="2"/>
    <n v="51.9"/>
    <x v="3"/>
    <x v="1"/>
    <x v="1"/>
  </r>
  <r>
    <x v="275"/>
    <n v="2"/>
    <n v="2"/>
    <n v="176"/>
    <n v="5271.2"/>
    <x v="0"/>
    <x v="0"/>
    <x v="1"/>
  </r>
  <r>
    <x v="421"/>
    <n v="4"/>
    <n v="3"/>
    <n v="110"/>
    <n v="2634.5"/>
    <x v="1"/>
    <x v="1"/>
    <x v="0"/>
  </r>
  <r>
    <x v="422"/>
    <n v="4"/>
    <n v="4"/>
    <n v="1"/>
    <n v="23.95"/>
    <x v="1"/>
    <x v="1"/>
    <x v="0"/>
  </r>
  <r>
    <x v="299"/>
    <n v="2"/>
    <n v="4"/>
    <n v="69"/>
    <n v="2066.5499999999997"/>
    <x v="0"/>
    <x v="0"/>
    <x v="0"/>
  </r>
  <r>
    <x v="182"/>
    <n v="2"/>
    <n v="4"/>
    <n v="5"/>
    <n v="149.75"/>
    <x v="0"/>
    <x v="0"/>
    <x v="0"/>
  </r>
  <r>
    <x v="174"/>
    <n v="2"/>
    <n v="1"/>
    <n v="1"/>
    <n v="29.95"/>
    <x v="0"/>
    <x v="0"/>
    <x v="1"/>
  </r>
  <r>
    <x v="423"/>
    <n v="2"/>
    <n v="2"/>
    <n v="107"/>
    <n v="3204.65"/>
    <x v="0"/>
    <x v="0"/>
    <x v="1"/>
  </r>
  <r>
    <x v="192"/>
    <n v="2"/>
    <n v="4"/>
    <n v="285"/>
    <n v="8535.75"/>
    <x v="0"/>
    <x v="0"/>
    <x v="0"/>
  </r>
  <r>
    <x v="120"/>
    <n v="1"/>
    <n v="4"/>
    <n v="3"/>
    <n v="131.85000000000002"/>
    <x v="2"/>
    <x v="0"/>
    <x v="0"/>
  </r>
  <r>
    <x v="424"/>
    <n v="2"/>
    <n v="2"/>
    <n v="131"/>
    <n v="3923.45"/>
    <x v="0"/>
    <x v="0"/>
    <x v="1"/>
  </r>
  <r>
    <x v="425"/>
    <n v="2"/>
    <n v="2"/>
    <n v="88"/>
    <n v="2635.6"/>
    <x v="0"/>
    <x v="0"/>
    <x v="1"/>
  </r>
  <r>
    <x v="426"/>
    <n v="2"/>
    <n v="2"/>
    <n v="5"/>
    <n v="149.75"/>
    <x v="0"/>
    <x v="0"/>
    <x v="1"/>
  </r>
  <r>
    <x v="427"/>
    <n v="2"/>
    <n v="2"/>
    <n v="200"/>
    <n v="5990"/>
    <x v="0"/>
    <x v="0"/>
    <x v="1"/>
  </r>
  <r>
    <x v="428"/>
    <n v="2"/>
    <n v="4"/>
    <n v="242"/>
    <n v="7247.9"/>
    <x v="0"/>
    <x v="0"/>
    <x v="0"/>
  </r>
  <r>
    <x v="429"/>
    <n v="2"/>
    <n v="4"/>
    <n v="83"/>
    <n v="2485.85"/>
    <x v="0"/>
    <x v="0"/>
    <x v="0"/>
  </r>
  <r>
    <x v="430"/>
    <n v="2"/>
    <n v="2"/>
    <n v="50"/>
    <n v="1497.5"/>
    <x v="0"/>
    <x v="0"/>
    <x v="1"/>
  </r>
  <r>
    <x v="431"/>
    <n v="4"/>
    <n v="2"/>
    <n v="89"/>
    <n v="2131.5499999999997"/>
    <x v="1"/>
    <x v="1"/>
    <x v="1"/>
  </r>
  <r>
    <x v="432"/>
    <n v="2"/>
    <n v="4"/>
    <n v="183"/>
    <n v="5480.8499999999995"/>
    <x v="0"/>
    <x v="0"/>
    <x v="0"/>
  </r>
  <r>
    <x v="433"/>
    <n v="2"/>
    <n v="4"/>
    <n v="102"/>
    <n v="3054.9"/>
    <x v="0"/>
    <x v="0"/>
    <x v="0"/>
  </r>
  <r>
    <x v="434"/>
    <n v="2"/>
    <n v="2"/>
    <n v="86"/>
    <n v="2575.6999999999998"/>
    <x v="0"/>
    <x v="0"/>
    <x v="1"/>
  </r>
  <r>
    <x v="435"/>
    <n v="1"/>
    <n v="2"/>
    <n v="142"/>
    <n v="6240.9000000000005"/>
    <x v="2"/>
    <x v="0"/>
    <x v="1"/>
  </r>
  <r>
    <x v="436"/>
    <n v="3"/>
    <n v="2"/>
    <n v="205"/>
    <n v="5319.75"/>
    <x v="3"/>
    <x v="1"/>
    <x v="1"/>
  </r>
  <r>
    <x v="437"/>
    <n v="2"/>
    <n v="2"/>
    <n v="5"/>
    <n v="149.75"/>
    <x v="0"/>
    <x v="0"/>
    <x v="1"/>
  </r>
  <r>
    <x v="438"/>
    <n v="3"/>
    <n v="2"/>
    <n v="3"/>
    <n v="77.849999999999994"/>
    <x v="3"/>
    <x v="1"/>
    <x v="1"/>
  </r>
  <r>
    <x v="439"/>
    <n v="4"/>
    <n v="1"/>
    <n v="131"/>
    <n v="3137.45"/>
    <x v="1"/>
    <x v="1"/>
    <x v="1"/>
  </r>
  <r>
    <x v="440"/>
    <n v="3"/>
    <n v="3"/>
    <n v="132"/>
    <n v="3425.4"/>
    <x v="3"/>
    <x v="1"/>
    <x v="0"/>
  </r>
  <r>
    <x v="441"/>
    <n v="1"/>
    <n v="4"/>
    <n v="80"/>
    <n v="3516"/>
    <x v="2"/>
    <x v="0"/>
    <x v="0"/>
  </r>
  <r>
    <x v="442"/>
    <n v="4"/>
    <n v="4"/>
    <n v="4"/>
    <n v="95.8"/>
    <x v="1"/>
    <x v="1"/>
    <x v="0"/>
  </r>
  <r>
    <x v="443"/>
    <n v="2"/>
    <n v="4"/>
    <n v="176"/>
    <n v="5271.2"/>
    <x v="0"/>
    <x v="0"/>
    <x v="0"/>
  </r>
  <r>
    <x v="444"/>
    <n v="2"/>
    <n v="2"/>
    <n v="5"/>
    <n v="149.75"/>
    <x v="0"/>
    <x v="0"/>
    <x v="1"/>
  </r>
  <r>
    <x v="445"/>
    <n v="2"/>
    <n v="2"/>
    <n v="56"/>
    <n v="1677.2"/>
    <x v="0"/>
    <x v="0"/>
    <x v="1"/>
  </r>
  <r>
    <x v="446"/>
    <n v="1"/>
    <n v="4"/>
    <n v="2"/>
    <n v="87.9"/>
    <x v="2"/>
    <x v="0"/>
    <x v="0"/>
  </r>
  <r>
    <x v="447"/>
    <n v="2"/>
    <n v="4"/>
    <n v="78"/>
    <n v="2336.1"/>
    <x v="0"/>
    <x v="0"/>
    <x v="0"/>
  </r>
  <r>
    <x v="448"/>
    <n v="2"/>
    <n v="2"/>
    <n v="63"/>
    <n v="1886.85"/>
    <x v="0"/>
    <x v="0"/>
    <x v="1"/>
  </r>
  <r>
    <x v="449"/>
    <n v="2"/>
    <n v="2"/>
    <n v="188"/>
    <n v="5630.5999999999995"/>
    <x v="0"/>
    <x v="0"/>
    <x v="1"/>
  </r>
  <r>
    <x v="450"/>
    <n v="4"/>
    <n v="2"/>
    <n v="85"/>
    <n v="2035.75"/>
    <x v="1"/>
    <x v="1"/>
    <x v="1"/>
  </r>
  <r>
    <x v="451"/>
    <n v="2"/>
    <n v="4"/>
    <n v="139"/>
    <n v="4163.05"/>
    <x v="0"/>
    <x v="0"/>
    <x v="0"/>
  </r>
  <r>
    <x v="452"/>
    <n v="2"/>
    <n v="2"/>
    <n v="175"/>
    <n v="5241.25"/>
    <x v="0"/>
    <x v="0"/>
    <x v="1"/>
  </r>
  <r>
    <x v="453"/>
    <n v="1"/>
    <n v="2"/>
    <n v="3"/>
    <n v="131.85000000000002"/>
    <x v="2"/>
    <x v="0"/>
    <x v="1"/>
  </r>
  <r>
    <x v="454"/>
    <n v="2"/>
    <n v="4"/>
    <n v="64"/>
    <n v="1916.8"/>
    <x v="0"/>
    <x v="0"/>
    <x v="0"/>
  </r>
  <r>
    <x v="444"/>
    <n v="2"/>
    <n v="2"/>
    <n v="95"/>
    <n v="2845.25"/>
    <x v="0"/>
    <x v="0"/>
    <x v="1"/>
  </r>
  <r>
    <x v="446"/>
    <n v="3"/>
    <n v="4"/>
    <n v="85"/>
    <n v="2205.75"/>
    <x v="3"/>
    <x v="1"/>
    <x v="0"/>
  </r>
  <r>
    <x v="455"/>
    <n v="2"/>
    <n v="2"/>
    <n v="89"/>
    <n v="2665.5499999999997"/>
    <x v="0"/>
    <x v="0"/>
    <x v="1"/>
  </r>
  <r>
    <x v="456"/>
    <n v="3"/>
    <n v="4"/>
    <n v="3"/>
    <n v="77.849999999999994"/>
    <x v="3"/>
    <x v="1"/>
    <x v="0"/>
  </r>
  <r>
    <x v="457"/>
    <n v="2"/>
    <n v="4"/>
    <n v="287"/>
    <n v="8595.65"/>
    <x v="0"/>
    <x v="0"/>
    <x v="0"/>
  </r>
  <r>
    <x v="458"/>
    <n v="3"/>
    <n v="4"/>
    <n v="1"/>
    <n v="25.95"/>
    <x v="3"/>
    <x v="1"/>
    <x v="0"/>
  </r>
  <r>
    <x v="459"/>
    <n v="1"/>
    <n v="2"/>
    <n v="171"/>
    <n v="7515.4500000000007"/>
    <x v="2"/>
    <x v="0"/>
    <x v="1"/>
  </r>
  <r>
    <x v="460"/>
    <n v="2"/>
    <n v="4"/>
    <n v="29"/>
    <n v="868.55"/>
    <x v="0"/>
    <x v="0"/>
    <x v="0"/>
  </r>
  <r>
    <x v="461"/>
    <n v="4"/>
    <n v="2"/>
    <n v="142"/>
    <n v="3400.9"/>
    <x v="1"/>
    <x v="1"/>
    <x v="1"/>
  </r>
  <r>
    <x v="454"/>
    <n v="2"/>
    <n v="4"/>
    <n v="4"/>
    <n v="119.8"/>
    <x v="0"/>
    <x v="0"/>
    <x v="0"/>
  </r>
  <r>
    <x v="462"/>
    <n v="2"/>
    <n v="1"/>
    <n v="66"/>
    <n v="1976.7"/>
    <x v="0"/>
    <x v="0"/>
    <x v="1"/>
  </r>
  <r>
    <x v="463"/>
    <n v="2"/>
    <n v="2"/>
    <n v="4"/>
    <n v="119.8"/>
    <x v="0"/>
    <x v="0"/>
    <x v="1"/>
  </r>
  <r>
    <x v="464"/>
    <n v="2"/>
    <n v="2"/>
    <n v="3"/>
    <n v="89.85"/>
    <x v="0"/>
    <x v="0"/>
    <x v="1"/>
  </r>
  <r>
    <x v="465"/>
    <n v="1"/>
    <n v="3"/>
    <n v="88"/>
    <n v="3867.6000000000004"/>
    <x v="2"/>
    <x v="0"/>
    <x v="0"/>
  </r>
  <r>
    <x v="466"/>
    <n v="3"/>
    <n v="1"/>
    <n v="2"/>
    <n v="51.9"/>
    <x v="3"/>
    <x v="1"/>
    <x v="1"/>
  </r>
  <r>
    <x v="467"/>
    <n v="4"/>
    <n v="2"/>
    <n v="69"/>
    <n v="1652.55"/>
    <x v="1"/>
    <x v="1"/>
    <x v="1"/>
  </r>
  <r>
    <x v="468"/>
    <n v="2"/>
    <n v="2"/>
    <n v="97"/>
    <n v="2905.15"/>
    <x v="0"/>
    <x v="0"/>
    <x v="1"/>
  </r>
  <r>
    <x v="469"/>
    <n v="2"/>
    <n v="4"/>
    <n v="4"/>
    <n v="119.8"/>
    <x v="0"/>
    <x v="0"/>
    <x v="0"/>
  </r>
  <r>
    <x v="470"/>
    <n v="2"/>
    <n v="4"/>
    <n v="76"/>
    <n v="2276.1999999999998"/>
    <x v="0"/>
    <x v="0"/>
    <x v="0"/>
  </r>
  <r>
    <x v="471"/>
    <n v="2"/>
    <n v="4"/>
    <n v="75"/>
    <n v="2246.25"/>
    <x v="0"/>
    <x v="0"/>
    <x v="0"/>
  </r>
  <r>
    <x v="472"/>
    <n v="2"/>
    <n v="2"/>
    <n v="145"/>
    <n v="4342.75"/>
    <x v="0"/>
    <x v="0"/>
    <x v="1"/>
  </r>
  <r>
    <x v="473"/>
    <n v="2"/>
    <n v="2"/>
    <n v="81"/>
    <n v="2425.9499999999998"/>
    <x v="0"/>
    <x v="0"/>
    <x v="1"/>
  </r>
  <r>
    <x v="474"/>
    <n v="3"/>
    <n v="4"/>
    <n v="2"/>
    <n v="51.9"/>
    <x v="3"/>
    <x v="1"/>
    <x v="0"/>
  </r>
  <r>
    <x v="475"/>
    <n v="1"/>
    <n v="4"/>
    <n v="81"/>
    <n v="3559.9500000000003"/>
    <x v="2"/>
    <x v="0"/>
    <x v="0"/>
  </r>
  <r>
    <x v="476"/>
    <n v="2"/>
    <n v="4"/>
    <n v="92"/>
    <n v="2755.4"/>
    <x v="0"/>
    <x v="0"/>
    <x v="0"/>
  </r>
  <r>
    <x v="477"/>
    <n v="2"/>
    <n v="2"/>
    <n v="93"/>
    <n v="2785.35"/>
    <x v="0"/>
    <x v="0"/>
    <x v="1"/>
  </r>
  <r>
    <x v="478"/>
    <n v="2"/>
    <n v="1"/>
    <n v="51"/>
    <n v="1527.45"/>
    <x v="0"/>
    <x v="0"/>
    <x v="1"/>
  </r>
  <r>
    <x v="465"/>
    <n v="2"/>
    <n v="4"/>
    <n v="102"/>
    <n v="3054.9"/>
    <x v="0"/>
    <x v="0"/>
    <x v="0"/>
  </r>
  <r>
    <x v="479"/>
    <n v="2"/>
    <n v="4"/>
    <n v="62"/>
    <n v="1856.8999999999999"/>
    <x v="0"/>
    <x v="0"/>
    <x v="0"/>
  </r>
  <r>
    <x v="457"/>
    <n v="1"/>
    <n v="2"/>
    <n v="173"/>
    <n v="7603.35"/>
    <x v="2"/>
    <x v="0"/>
    <x v="1"/>
  </r>
  <r>
    <x v="480"/>
    <n v="2"/>
    <n v="2"/>
    <n v="118"/>
    <n v="3534.1"/>
    <x v="0"/>
    <x v="0"/>
    <x v="1"/>
  </r>
  <r>
    <x v="481"/>
    <n v="2"/>
    <n v="4"/>
    <n v="52"/>
    <n v="1557.3999999999999"/>
    <x v="0"/>
    <x v="0"/>
    <x v="0"/>
  </r>
  <r>
    <x v="482"/>
    <n v="2"/>
    <n v="3"/>
    <n v="63"/>
    <n v="1886.85"/>
    <x v="0"/>
    <x v="0"/>
    <x v="0"/>
  </r>
  <r>
    <x v="483"/>
    <n v="2"/>
    <n v="4"/>
    <n v="86"/>
    <n v="2575.6999999999998"/>
    <x v="0"/>
    <x v="0"/>
    <x v="0"/>
  </r>
  <r>
    <x v="484"/>
    <n v="4"/>
    <n v="4"/>
    <n v="282"/>
    <n v="6753.9"/>
    <x v="1"/>
    <x v="1"/>
    <x v="0"/>
  </r>
  <r>
    <x v="485"/>
    <n v="3"/>
    <n v="4"/>
    <n v="24"/>
    <n v="622.79999999999995"/>
    <x v="3"/>
    <x v="1"/>
    <x v="0"/>
  </r>
  <r>
    <x v="439"/>
    <n v="2"/>
    <n v="4"/>
    <n v="88"/>
    <n v="2635.6"/>
    <x v="0"/>
    <x v="0"/>
    <x v="0"/>
  </r>
  <r>
    <x v="441"/>
    <n v="3"/>
    <n v="2"/>
    <n v="259"/>
    <n v="6721.05"/>
    <x v="3"/>
    <x v="1"/>
    <x v="1"/>
  </r>
  <r>
    <x v="441"/>
    <n v="2"/>
    <n v="4"/>
    <n v="98"/>
    <n v="2935.1"/>
    <x v="0"/>
    <x v="0"/>
    <x v="0"/>
  </r>
  <r>
    <x v="449"/>
    <n v="2"/>
    <n v="4"/>
    <n v="4"/>
    <n v="119.8"/>
    <x v="0"/>
    <x v="0"/>
    <x v="0"/>
  </r>
  <r>
    <x v="441"/>
    <n v="2"/>
    <n v="4"/>
    <n v="65"/>
    <n v="1946.75"/>
    <x v="0"/>
    <x v="0"/>
    <x v="0"/>
  </r>
  <r>
    <x v="486"/>
    <n v="2"/>
    <n v="3"/>
    <n v="238"/>
    <n v="7128.0999999999995"/>
    <x v="0"/>
    <x v="0"/>
    <x v="0"/>
  </r>
  <r>
    <x v="487"/>
    <n v="1"/>
    <n v="1"/>
    <n v="1"/>
    <n v="43.95"/>
    <x v="2"/>
    <x v="0"/>
    <x v="1"/>
  </r>
  <r>
    <x v="488"/>
    <n v="2"/>
    <n v="2"/>
    <n v="116"/>
    <n v="3474.2"/>
    <x v="0"/>
    <x v="0"/>
    <x v="1"/>
  </r>
  <r>
    <x v="428"/>
    <n v="2"/>
    <n v="1"/>
    <n v="176"/>
    <n v="5271.2"/>
    <x v="0"/>
    <x v="0"/>
    <x v="1"/>
  </r>
  <r>
    <x v="489"/>
    <n v="2"/>
    <n v="4"/>
    <n v="98"/>
    <n v="2935.1"/>
    <x v="0"/>
    <x v="0"/>
    <x v="0"/>
  </r>
  <r>
    <x v="490"/>
    <n v="2"/>
    <n v="4"/>
    <n v="6"/>
    <n v="179.7"/>
    <x v="0"/>
    <x v="0"/>
    <x v="0"/>
  </r>
  <r>
    <x v="491"/>
    <n v="1"/>
    <n v="4"/>
    <n v="64"/>
    <n v="2812.8"/>
    <x v="2"/>
    <x v="0"/>
    <x v="0"/>
  </r>
  <r>
    <x v="492"/>
    <n v="2"/>
    <n v="2"/>
    <n v="119"/>
    <n v="3564.0499999999997"/>
    <x v="0"/>
    <x v="0"/>
    <x v="1"/>
  </r>
  <r>
    <x v="493"/>
    <n v="1"/>
    <n v="2"/>
    <n v="262"/>
    <n v="11514.900000000001"/>
    <x v="2"/>
    <x v="0"/>
    <x v="1"/>
  </r>
  <r>
    <x v="494"/>
    <n v="2"/>
    <n v="1"/>
    <n v="4"/>
    <n v="119.8"/>
    <x v="0"/>
    <x v="0"/>
    <x v="1"/>
  </r>
  <r>
    <x v="468"/>
    <n v="2"/>
    <n v="1"/>
    <n v="1"/>
    <n v="29.95"/>
    <x v="0"/>
    <x v="0"/>
    <x v="1"/>
  </r>
  <r>
    <x v="495"/>
    <n v="2"/>
    <n v="2"/>
    <n v="96"/>
    <n v="2875.2"/>
    <x v="0"/>
    <x v="0"/>
    <x v="1"/>
  </r>
  <r>
    <x v="496"/>
    <n v="3"/>
    <n v="2"/>
    <n v="4"/>
    <n v="103.8"/>
    <x v="3"/>
    <x v="1"/>
    <x v="1"/>
  </r>
  <r>
    <x v="497"/>
    <n v="2"/>
    <n v="2"/>
    <n v="116"/>
    <n v="3474.2"/>
    <x v="0"/>
    <x v="0"/>
    <x v="1"/>
  </r>
  <r>
    <x v="498"/>
    <n v="3"/>
    <n v="4"/>
    <n v="91"/>
    <n v="2361.4499999999998"/>
    <x v="3"/>
    <x v="1"/>
    <x v="0"/>
  </r>
  <r>
    <x v="499"/>
    <n v="1"/>
    <n v="2"/>
    <n v="107"/>
    <n v="4702.6500000000005"/>
    <x v="2"/>
    <x v="0"/>
    <x v="1"/>
  </r>
  <r>
    <x v="466"/>
    <n v="2"/>
    <n v="4"/>
    <n v="101"/>
    <n v="3024.95"/>
    <x v="0"/>
    <x v="0"/>
    <x v="0"/>
  </r>
  <r>
    <x v="500"/>
    <n v="2"/>
    <n v="1"/>
    <n v="61"/>
    <n v="1826.95"/>
    <x v="0"/>
    <x v="0"/>
    <x v="1"/>
  </r>
  <r>
    <x v="501"/>
    <n v="2"/>
    <n v="4"/>
    <n v="77"/>
    <n v="2306.15"/>
    <x v="0"/>
    <x v="0"/>
    <x v="0"/>
  </r>
  <r>
    <x v="502"/>
    <n v="4"/>
    <n v="4"/>
    <n v="265"/>
    <n v="6346.75"/>
    <x v="1"/>
    <x v="1"/>
    <x v="0"/>
  </r>
  <r>
    <x v="427"/>
    <n v="1"/>
    <n v="4"/>
    <n v="4"/>
    <n v="175.8"/>
    <x v="2"/>
    <x v="0"/>
    <x v="0"/>
  </r>
  <r>
    <x v="460"/>
    <n v="3"/>
    <n v="2"/>
    <n v="3"/>
    <n v="77.849999999999994"/>
    <x v="3"/>
    <x v="1"/>
    <x v="1"/>
  </r>
  <r>
    <x v="503"/>
    <n v="2"/>
    <n v="2"/>
    <n v="92"/>
    <n v="2755.4"/>
    <x v="0"/>
    <x v="0"/>
    <x v="1"/>
  </r>
  <r>
    <x v="504"/>
    <n v="3"/>
    <n v="4"/>
    <n v="103"/>
    <n v="2672.85"/>
    <x v="3"/>
    <x v="1"/>
    <x v="0"/>
  </r>
  <r>
    <x v="505"/>
    <n v="3"/>
    <n v="2"/>
    <n v="94"/>
    <n v="2439.2999999999997"/>
    <x v="3"/>
    <x v="1"/>
    <x v="1"/>
  </r>
  <r>
    <x v="506"/>
    <n v="2"/>
    <n v="2"/>
    <n v="177"/>
    <n v="5301.15"/>
    <x v="0"/>
    <x v="0"/>
    <x v="1"/>
  </r>
  <r>
    <x v="507"/>
    <n v="2"/>
    <n v="2"/>
    <n v="58"/>
    <n v="1737.1"/>
    <x v="0"/>
    <x v="0"/>
    <x v="1"/>
  </r>
  <r>
    <x v="442"/>
    <n v="2"/>
    <n v="4"/>
    <n v="80"/>
    <n v="2396"/>
    <x v="0"/>
    <x v="0"/>
    <x v="0"/>
  </r>
  <r>
    <x v="508"/>
    <n v="2"/>
    <n v="2"/>
    <n v="80"/>
    <n v="2396"/>
    <x v="0"/>
    <x v="0"/>
    <x v="1"/>
  </r>
  <r>
    <x v="509"/>
    <n v="2"/>
    <n v="2"/>
    <n v="269"/>
    <n v="8056.55"/>
    <x v="0"/>
    <x v="0"/>
    <x v="1"/>
  </r>
  <r>
    <x v="510"/>
    <n v="2"/>
    <n v="3"/>
    <n v="37"/>
    <n v="1108.1499999999999"/>
    <x v="0"/>
    <x v="0"/>
    <x v="0"/>
  </r>
  <r>
    <x v="511"/>
    <n v="2"/>
    <n v="4"/>
    <n v="36"/>
    <n v="1078.2"/>
    <x v="0"/>
    <x v="0"/>
    <x v="0"/>
  </r>
  <r>
    <x v="512"/>
    <n v="4"/>
    <n v="2"/>
    <n v="4"/>
    <n v="95.8"/>
    <x v="1"/>
    <x v="1"/>
    <x v="1"/>
  </r>
  <r>
    <x v="434"/>
    <n v="2"/>
    <n v="2"/>
    <n v="94"/>
    <n v="2815.2999999999997"/>
    <x v="0"/>
    <x v="0"/>
    <x v="1"/>
  </r>
  <r>
    <x v="493"/>
    <n v="1"/>
    <n v="4"/>
    <n v="4"/>
    <n v="175.8"/>
    <x v="2"/>
    <x v="0"/>
    <x v="0"/>
  </r>
  <r>
    <x v="494"/>
    <n v="3"/>
    <n v="2"/>
    <n v="64"/>
    <n v="1660.8"/>
    <x v="3"/>
    <x v="1"/>
    <x v="1"/>
  </r>
  <r>
    <x v="513"/>
    <n v="2"/>
    <n v="1"/>
    <n v="2"/>
    <n v="59.9"/>
    <x v="0"/>
    <x v="0"/>
    <x v="1"/>
  </r>
  <r>
    <x v="514"/>
    <n v="4"/>
    <n v="4"/>
    <n v="80"/>
    <n v="1916"/>
    <x v="1"/>
    <x v="1"/>
    <x v="0"/>
  </r>
  <r>
    <x v="427"/>
    <n v="2"/>
    <n v="1"/>
    <n v="155"/>
    <n v="4642.25"/>
    <x v="0"/>
    <x v="0"/>
    <x v="1"/>
  </r>
  <r>
    <x v="454"/>
    <n v="2"/>
    <n v="4"/>
    <n v="64"/>
    <n v="1916.8"/>
    <x v="0"/>
    <x v="0"/>
    <x v="0"/>
  </r>
  <r>
    <x v="515"/>
    <n v="2"/>
    <n v="4"/>
    <n v="86"/>
    <n v="2575.6999999999998"/>
    <x v="0"/>
    <x v="0"/>
    <x v="0"/>
  </r>
  <r>
    <x v="448"/>
    <n v="2"/>
    <n v="2"/>
    <n v="49"/>
    <n v="1467.55"/>
    <x v="0"/>
    <x v="0"/>
    <x v="1"/>
  </r>
  <r>
    <x v="511"/>
    <n v="2"/>
    <n v="4"/>
    <n v="153"/>
    <n v="4582.3499999999995"/>
    <x v="0"/>
    <x v="0"/>
    <x v="0"/>
  </r>
  <r>
    <x v="465"/>
    <n v="2"/>
    <n v="1"/>
    <n v="110"/>
    <n v="3294.5"/>
    <x v="0"/>
    <x v="0"/>
    <x v="1"/>
  </r>
  <r>
    <x v="516"/>
    <n v="3"/>
    <n v="2"/>
    <n v="291"/>
    <n v="7551.45"/>
    <x v="3"/>
    <x v="1"/>
    <x v="1"/>
  </r>
  <r>
    <x v="517"/>
    <n v="2"/>
    <n v="4"/>
    <n v="131"/>
    <n v="3923.45"/>
    <x v="0"/>
    <x v="0"/>
    <x v="0"/>
  </r>
  <r>
    <x v="518"/>
    <n v="2"/>
    <n v="4"/>
    <n v="87"/>
    <n v="2605.65"/>
    <x v="0"/>
    <x v="0"/>
    <x v="0"/>
  </r>
  <r>
    <x v="519"/>
    <n v="3"/>
    <n v="4"/>
    <n v="112"/>
    <n v="2906.4"/>
    <x v="3"/>
    <x v="1"/>
    <x v="0"/>
  </r>
  <r>
    <x v="520"/>
    <n v="1"/>
    <n v="2"/>
    <n v="83"/>
    <n v="3647.8500000000004"/>
    <x v="2"/>
    <x v="0"/>
    <x v="1"/>
  </r>
  <r>
    <x v="479"/>
    <n v="2"/>
    <n v="2"/>
    <n v="4"/>
    <n v="119.8"/>
    <x v="0"/>
    <x v="0"/>
    <x v="1"/>
  </r>
  <r>
    <x v="429"/>
    <n v="3"/>
    <n v="2"/>
    <n v="102"/>
    <n v="2646.9"/>
    <x v="3"/>
    <x v="1"/>
    <x v="1"/>
  </r>
  <r>
    <x v="433"/>
    <n v="2"/>
    <n v="4"/>
    <n v="6"/>
    <n v="179.7"/>
    <x v="0"/>
    <x v="0"/>
    <x v="0"/>
  </r>
  <r>
    <x v="521"/>
    <n v="2"/>
    <n v="4"/>
    <n v="92"/>
    <n v="2755.4"/>
    <x v="0"/>
    <x v="0"/>
    <x v="0"/>
  </r>
  <r>
    <x v="522"/>
    <n v="2"/>
    <n v="4"/>
    <n v="121"/>
    <n v="3623.95"/>
    <x v="0"/>
    <x v="0"/>
    <x v="0"/>
  </r>
  <r>
    <x v="523"/>
    <n v="2"/>
    <n v="2"/>
    <n v="122"/>
    <n v="3653.9"/>
    <x v="0"/>
    <x v="0"/>
    <x v="1"/>
  </r>
  <r>
    <x v="524"/>
    <n v="2"/>
    <n v="2"/>
    <n v="80"/>
    <n v="2396"/>
    <x v="0"/>
    <x v="0"/>
    <x v="1"/>
  </r>
  <r>
    <x v="525"/>
    <n v="3"/>
    <n v="3"/>
    <n v="97"/>
    <n v="2517.15"/>
    <x v="3"/>
    <x v="1"/>
    <x v="0"/>
  </r>
  <r>
    <x v="526"/>
    <n v="2"/>
    <n v="1"/>
    <n v="91"/>
    <n v="2725.45"/>
    <x v="0"/>
    <x v="0"/>
    <x v="1"/>
  </r>
  <r>
    <x v="436"/>
    <n v="2"/>
    <n v="2"/>
    <n v="2"/>
    <n v="59.9"/>
    <x v="0"/>
    <x v="0"/>
    <x v="1"/>
  </r>
  <r>
    <x v="460"/>
    <n v="3"/>
    <n v="2"/>
    <n v="1"/>
    <n v="25.95"/>
    <x v="3"/>
    <x v="1"/>
    <x v="1"/>
  </r>
  <r>
    <x v="527"/>
    <n v="2"/>
    <n v="4"/>
    <n v="68"/>
    <n v="2036.6"/>
    <x v="0"/>
    <x v="0"/>
    <x v="0"/>
  </r>
  <r>
    <x v="528"/>
    <n v="4"/>
    <n v="2"/>
    <n v="1"/>
    <n v="23.95"/>
    <x v="1"/>
    <x v="1"/>
    <x v="1"/>
  </r>
  <r>
    <x v="444"/>
    <n v="3"/>
    <n v="4"/>
    <n v="6"/>
    <n v="155.69999999999999"/>
    <x v="3"/>
    <x v="1"/>
    <x v="0"/>
  </r>
  <r>
    <x v="431"/>
    <n v="4"/>
    <n v="2"/>
    <n v="56"/>
    <n v="1341.2"/>
    <x v="1"/>
    <x v="1"/>
    <x v="1"/>
  </r>
  <r>
    <x v="529"/>
    <n v="2"/>
    <n v="4"/>
    <n v="149"/>
    <n v="4462.55"/>
    <x v="0"/>
    <x v="0"/>
    <x v="0"/>
  </r>
  <r>
    <x v="530"/>
    <n v="2"/>
    <n v="1"/>
    <n v="3"/>
    <n v="89.85"/>
    <x v="0"/>
    <x v="0"/>
    <x v="1"/>
  </r>
  <r>
    <x v="531"/>
    <n v="2"/>
    <n v="4"/>
    <n v="3"/>
    <n v="89.85"/>
    <x v="0"/>
    <x v="0"/>
    <x v="0"/>
  </r>
  <r>
    <x v="532"/>
    <n v="1"/>
    <n v="4"/>
    <n v="1"/>
    <n v="43.95"/>
    <x v="2"/>
    <x v="0"/>
    <x v="0"/>
  </r>
  <r>
    <x v="533"/>
    <n v="3"/>
    <n v="2"/>
    <n v="94"/>
    <n v="2439.2999999999997"/>
    <x v="3"/>
    <x v="1"/>
    <x v="1"/>
  </r>
  <r>
    <x v="534"/>
    <n v="2"/>
    <n v="2"/>
    <n v="247"/>
    <n v="7397.65"/>
    <x v="0"/>
    <x v="0"/>
    <x v="1"/>
  </r>
  <r>
    <x v="535"/>
    <n v="2"/>
    <n v="2"/>
    <n v="73"/>
    <n v="2186.35"/>
    <x v="0"/>
    <x v="0"/>
    <x v="1"/>
  </r>
  <r>
    <x v="536"/>
    <n v="3"/>
    <n v="2"/>
    <n v="40"/>
    <n v="1038"/>
    <x v="3"/>
    <x v="1"/>
    <x v="1"/>
  </r>
  <r>
    <x v="537"/>
    <n v="2"/>
    <n v="4"/>
    <n v="111"/>
    <n v="3324.45"/>
    <x v="0"/>
    <x v="0"/>
    <x v="0"/>
  </r>
  <r>
    <x v="454"/>
    <n v="2"/>
    <n v="2"/>
    <n v="162"/>
    <n v="4851.8999999999996"/>
    <x v="0"/>
    <x v="0"/>
    <x v="1"/>
  </r>
  <r>
    <x v="511"/>
    <n v="2"/>
    <n v="1"/>
    <n v="78"/>
    <n v="2336.1"/>
    <x v="0"/>
    <x v="0"/>
    <x v="1"/>
  </r>
  <r>
    <x v="538"/>
    <n v="3"/>
    <n v="4"/>
    <n v="83"/>
    <n v="2153.85"/>
    <x v="3"/>
    <x v="1"/>
    <x v="0"/>
  </r>
  <r>
    <x v="476"/>
    <n v="3"/>
    <n v="4"/>
    <n v="5"/>
    <n v="129.75"/>
    <x v="3"/>
    <x v="1"/>
    <x v="0"/>
  </r>
  <r>
    <x v="539"/>
    <n v="2"/>
    <n v="4"/>
    <n v="84"/>
    <n v="2515.7999999999997"/>
    <x v="0"/>
    <x v="0"/>
    <x v="0"/>
  </r>
  <r>
    <x v="484"/>
    <n v="3"/>
    <n v="3"/>
    <n v="267"/>
    <n v="6928.65"/>
    <x v="3"/>
    <x v="1"/>
    <x v="0"/>
  </r>
  <r>
    <x v="458"/>
    <n v="2"/>
    <n v="2"/>
    <n v="61"/>
    <n v="1826.95"/>
    <x v="0"/>
    <x v="0"/>
    <x v="1"/>
  </r>
  <r>
    <x v="540"/>
    <n v="3"/>
    <n v="2"/>
    <n v="3"/>
    <n v="77.849999999999994"/>
    <x v="3"/>
    <x v="1"/>
    <x v="1"/>
  </r>
  <r>
    <x v="470"/>
    <n v="2"/>
    <n v="4"/>
    <n v="4"/>
    <n v="119.8"/>
    <x v="0"/>
    <x v="0"/>
    <x v="0"/>
  </r>
  <r>
    <x v="541"/>
    <n v="2"/>
    <n v="4"/>
    <n v="113"/>
    <n v="3384.35"/>
    <x v="0"/>
    <x v="0"/>
    <x v="0"/>
  </r>
  <r>
    <x v="464"/>
    <n v="2"/>
    <n v="1"/>
    <n v="83"/>
    <n v="2485.85"/>
    <x v="0"/>
    <x v="0"/>
    <x v="1"/>
  </r>
  <r>
    <x v="462"/>
    <n v="3"/>
    <n v="2"/>
    <n v="23"/>
    <n v="596.85"/>
    <x v="3"/>
    <x v="1"/>
    <x v="1"/>
  </r>
  <r>
    <x v="542"/>
    <n v="1"/>
    <n v="4"/>
    <n v="300"/>
    <n v="13185"/>
    <x v="2"/>
    <x v="0"/>
    <x v="0"/>
  </r>
  <r>
    <x v="499"/>
    <n v="2"/>
    <n v="2"/>
    <n v="4"/>
    <n v="119.8"/>
    <x v="0"/>
    <x v="0"/>
    <x v="1"/>
  </r>
  <r>
    <x v="543"/>
    <n v="2"/>
    <n v="2"/>
    <n v="2"/>
    <n v="59.9"/>
    <x v="0"/>
    <x v="0"/>
    <x v="1"/>
  </r>
  <r>
    <x v="460"/>
    <n v="1"/>
    <n v="1"/>
    <n v="5"/>
    <n v="219.75"/>
    <x v="2"/>
    <x v="0"/>
    <x v="1"/>
  </r>
  <r>
    <x v="544"/>
    <n v="1"/>
    <n v="2"/>
    <n v="6"/>
    <n v="263.70000000000005"/>
    <x v="2"/>
    <x v="0"/>
    <x v="1"/>
  </r>
  <r>
    <x v="545"/>
    <n v="2"/>
    <n v="2"/>
    <n v="94"/>
    <n v="2815.2999999999997"/>
    <x v="0"/>
    <x v="0"/>
    <x v="1"/>
  </r>
  <r>
    <x v="490"/>
    <n v="2"/>
    <n v="4"/>
    <n v="1"/>
    <n v="29.95"/>
    <x v="0"/>
    <x v="0"/>
    <x v="0"/>
  </r>
  <r>
    <x v="468"/>
    <n v="2"/>
    <n v="4"/>
    <n v="74"/>
    <n v="2216.2999999999997"/>
    <x v="0"/>
    <x v="0"/>
    <x v="0"/>
  </r>
  <r>
    <x v="546"/>
    <n v="2"/>
    <n v="4"/>
    <n v="23"/>
    <n v="688.85"/>
    <x v="0"/>
    <x v="0"/>
    <x v="0"/>
  </r>
  <r>
    <x v="467"/>
    <n v="2"/>
    <n v="4"/>
    <n v="4"/>
    <n v="119.8"/>
    <x v="0"/>
    <x v="0"/>
    <x v="0"/>
  </r>
  <r>
    <x v="494"/>
    <n v="2"/>
    <n v="2"/>
    <n v="111"/>
    <n v="3324.45"/>
    <x v="0"/>
    <x v="0"/>
    <x v="1"/>
  </r>
  <r>
    <x v="547"/>
    <n v="3"/>
    <n v="1"/>
    <n v="93"/>
    <n v="2413.35"/>
    <x v="3"/>
    <x v="1"/>
    <x v="1"/>
  </r>
  <r>
    <x v="497"/>
    <n v="2"/>
    <n v="2"/>
    <n v="135"/>
    <n v="4043.25"/>
    <x v="0"/>
    <x v="0"/>
    <x v="1"/>
  </r>
  <r>
    <x v="548"/>
    <n v="2"/>
    <n v="2"/>
    <n v="74"/>
    <n v="2216.2999999999997"/>
    <x v="0"/>
    <x v="0"/>
    <x v="1"/>
  </r>
  <r>
    <x v="495"/>
    <n v="2"/>
    <n v="4"/>
    <n v="1"/>
    <n v="29.95"/>
    <x v="0"/>
    <x v="0"/>
    <x v="0"/>
  </r>
  <r>
    <x v="549"/>
    <n v="2"/>
    <n v="2"/>
    <n v="3"/>
    <n v="89.85"/>
    <x v="0"/>
    <x v="0"/>
    <x v="1"/>
  </r>
  <r>
    <x v="550"/>
    <n v="3"/>
    <n v="4"/>
    <n v="6"/>
    <n v="155.69999999999999"/>
    <x v="3"/>
    <x v="1"/>
    <x v="0"/>
  </r>
  <r>
    <x v="551"/>
    <n v="1"/>
    <n v="1"/>
    <n v="105"/>
    <n v="4614.75"/>
    <x v="2"/>
    <x v="0"/>
    <x v="1"/>
  </r>
  <r>
    <x v="505"/>
    <n v="2"/>
    <n v="2"/>
    <n v="2"/>
    <n v="59.9"/>
    <x v="0"/>
    <x v="0"/>
    <x v="1"/>
  </r>
  <r>
    <x v="552"/>
    <n v="2"/>
    <n v="4"/>
    <n v="3"/>
    <n v="89.85"/>
    <x v="0"/>
    <x v="0"/>
    <x v="0"/>
  </r>
  <r>
    <x v="553"/>
    <n v="3"/>
    <n v="2"/>
    <n v="259"/>
    <n v="6721.05"/>
    <x v="3"/>
    <x v="1"/>
    <x v="1"/>
  </r>
  <r>
    <x v="551"/>
    <n v="2"/>
    <n v="2"/>
    <n v="4"/>
    <n v="119.8"/>
    <x v="0"/>
    <x v="0"/>
    <x v="1"/>
  </r>
  <r>
    <x v="554"/>
    <n v="2"/>
    <n v="2"/>
    <n v="58"/>
    <n v="1737.1"/>
    <x v="0"/>
    <x v="0"/>
    <x v="1"/>
  </r>
  <r>
    <x v="539"/>
    <n v="2"/>
    <n v="2"/>
    <n v="3"/>
    <n v="89.85"/>
    <x v="0"/>
    <x v="0"/>
    <x v="1"/>
  </r>
  <r>
    <x v="503"/>
    <n v="1"/>
    <n v="2"/>
    <n v="1"/>
    <n v="43.95"/>
    <x v="2"/>
    <x v="0"/>
    <x v="1"/>
  </r>
  <r>
    <x v="555"/>
    <n v="2"/>
    <n v="2"/>
    <n v="4"/>
    <n v="119.8"/>
    <x v="0"/>
    <x v="0"/>
    <x v="1"/>
  </r>
  <r>
    <x v="556"/>
    <n v="2"/>
    <n v="2"/>
    <n v="88"/>
    <n v="2635.6"/>
    <x v="0"/>
    <x v="0"/>
    <x v="1"/>
  </r>
  <r>
    <x v="557"/>
    <n v="2"/>
    <n v="2"/>
    <n v="160"/>
    <n v="4792"/>
    <x v="0"/>
    <x v="0"/>
    <x v="1"/>
  </r>
  <r>
    <x v="558"/>
    <n v="1"/>
    <n v="2"/>
    <n v="2"/>
    <n v="87.9"/>
    <x v="2"/>
    <x v="0"/>
    <x v="1"/>
  </r>
  <r>
    <x v="481"/>
    <n v="2"/>
    <n v="2"/>
    <n v="6"/>
    <n v="179.7"/>
    <x v="0"/>
    <x v="0"/>
    <x v="1"/>
  </r>
  <r>
    <x v="500"/>
    <n v="1"/>
    <n v="2"/>
    <n v="83"/>
    <n v="3647.8500000000004"/>
    <x v="2"/>
    <x v="0"/>
    <x v="1"/>
  </r>
  <r>
    <x v="444"/>
    <n v="2"/>
    <n v="2"/>
    <n v="62"/>
    <n v="1856.8999999999999"/>
    <x v="0"/>
    <x v="0"/>
    <x v="1"/>
  </r>
  <r>
    <x v="559"/>
    <n v="2"/>
    <n v="2"/>
    <n v="4"/>
    <n v="119.8"/>
    <x v="0"/>
    <x v="0"/>
    <x v="1"/>
  </r>
  <r>
    <x v="548"/>
    <n v="2"/>
    <n v="4"/>
    <n v="190"/>
    <n v="5690.5"/>
    <x v="0"/>
    <x v="0"/>
    <x v="0"/>
  </r>
  <r>
    <x v="560"/>
    <n v="1"/>
    <n v="3"/>
    <n v="87"/>
    <n v="3823.65"/>
    <x v="2"/>
    <x v="0"/>
    <x v="0"/>
  </r>
  <r>
    <x v="561"/>
    <n v="2"/>
    <n v="4"/>
    <n v="2"/>
    <n v="59.9"/>
    <x v="0"/>
    <x v="0"/>
    <x v="0"/>
  </r>
  <r>
    <x v="549"/>
    <n v="3"/>
    <n v="2"/>
    <n v="107"/>
    <n v="2776.65"/>
    <x v="3"/>
    <x v="1"/>
    <x v="1"/>
  </r>
  <r>
    <x v="444"/>
    <n v="4"/>
    <n v="4"/>
    <n v="199"/>
    <n v="4766.05"/>
    <x v="1"/>
    <x v="1"/>
    <x v="0"/>
  </r>
  <r>
    <x v="512"/>
    <n v="2"/>
    <n v="2"/>
    <n v="5"/>
    <n v="149.75"/>
    <x v="0"/>
    <x v="0"/>
    <x v="1"/>
  </r>
  <r>
    <x v="481"/>
    <n v="3"/>
    <n v="4"/>
    <n v="89"/>
    <n v="2309.5499999999997"/>
    <x v="3"/>
    <x v="1"/>
    <x v="0"/>
  </r>
  <r>
    <x v="453"/>
    <n v="2"/>
    <n v="2"/>
    <n v="86"/>
    <n v="2575.6999999999998"/>
    <x v="0"/>
    <x v="0"/>
    <x v="1"/>
  </r>
  <r>
    <x v="562"/>
    <n v="2"/>
    <n v="4"/>
    <n v="42"/>
    <n v="1257.8999999999999"/>
    <x v="0"/>
    <x v="0"/>
    <x v="0"/>
  </r>
  <r>
    <x v="563"/>
    <n v="2"/>
    <n v="2"/>
    <n v="59"/>
    <n v="1767.05"/>
    <x v="0"/>
    <x v="0"/>
    <x v="1"/>
  </r>
  <r>
    <x v="518"/>
    <n v="2"/>
    <n v="2"/>
    <n v="168"/>
    <n v="5031.5999999999995"/>
    <x v="0"/>
    <x v="0"/>
    <x v="1"/>
  </r>
  <r>
    <x v="432"/>
    <n v="2"/>
    <n v="2"/>
    <n v="252"/>
    <n v="7547.4"/>
    <x v="0"/>
    <x v="0"/>
    <x v="1"/>
  </r>
  <r>
    <x v="564"/>
    <n v="1"/>
    <n v="2"/>
    <n v="3"/>
    <n v="131.85000000000002"/>
    <x v="2"/>
    <x v="0"/>
    <x v="1"/>
  </r>
  <r>
    <x v="565"/>
    <n v="3"/>
    <n v="2"/>
    <n v="58"/>
    <n v="1505.1"/>
    <x v="3"/>
    <x v="1"/>
    <x v="1"/>
  </r>
  <r>
    <x v="456"/>
    <n v="2"/>
    <n v="4"/>
    <n v="26"/>
    <n v="778.69999999999993"/>
    <x v="0"/>
    <x v="0"/>
    <x v="0"/>
  </r>
  <r>
    <x v="456"/>
    <n v="2"/>
    <n v="4"/>
    <n v="2"/>
    <n v="59.9"/>
    <x v="0"/>
    <x v="0"/>
    <x v="0"/>
  </r>
  <r>
    <x v="566"/>
    <n v="2"/>
    <n v="4"/>
    <n v="5"/>
    <n v="149.75"/>
    <x v="0"/>
    <x v="0"/>
    <x v="0"/>
  </r>
  <r>
    <x v="523"/>
    <n v="3"/>
    <n v="4"/>
    <n v="6"/>
    <n v="155.69999999999999"/>
    <x v="3"/>
    <x v="1"/>
    <x v="0"/>
  </r>
  <r>
    <x v="482"/>
    <n v="2"/>
    <n v="2"/>
    <n v="72"/>
    <n v="2156.4"/>
    <x v="0"/>
    <x v="0"/>
    <x v="1"/>
  </r>
  <r>
    <x v="567"/>
    <n v="4"/>
    <n v="4"/>
    <n v="116"/>
    <n v="2778.2"/>
    <x v="1"/>
    <x v="1"/>
    <x v="0"/>
  </r>
  <r>
    <x v="491"/>
    <n v="2"/>
    <n v="2"/>
    <n v="30"/>
    <n v="898.5"/>
    <x v="0"/>
    <x v="0"/>
    <x v="1"/>
  </r>
  <r>
    <x v="545"/>
    <n v="3"/>
    <n v="1"/>
    <n v="107"/>
    <n v="2776.65"/>
    <x v="3"/>
    <x v="1"/>
    <x v="1"/>
  </r>
  <r>
    <x v="568"/>
    <n v="2"/>
    <n v="4"/>
    <n v="252"/>
    <n v="7547.4"/>
    <x v="0"/>
    <x v="0"/>
    <x v="0"/>
  </r>
  <r>
    <x v="452"/>
    <n v="3"/>
    <n v="4"/>
    <n v="3"/>
    <n v="77.849999999999994"/>
    <x v="3"/>
    <x v="1"/>
    <x v="0"/>
  </r>
  <r>
    <x v="433"/>
    <n v="1"/>
    <n v="4"/>
    <n v="4"/>
    <n v="175.8"/>
    <x v="2"/>
    <x v="0"/>
    <x v="0"/>
  </r>
  <r>
    <x v="569"/>
    <n v="2"/>
    <n v="4"/>
    <n v="63"/>
    <n v="1886.85"/>
    <x v="0"/>
    <x v="0"/>
    <x v="0"/>
  </r>
  <r>
    <x v="570"/>
    <n v="2"/>
    <n v="2"/>
    <n v="4"/>
    <n v="119.8"/>
    <x v="0"/>
    <x v="0"/>
    <x v="1"/>
  </r>
  <r>
    <x v="571"/>
    <n v="2"/>
    <n v="4"/>
    <n v="5"/>
    <n v="149.75"/>
    <x v="0"/>
    <x v="0"/>
    <x v="0"/>
  </r>
  <r>
    <x v="490"/>
    <n v="4"/>
    <n v="2"/>
    <n v="1"/>
    <n v="23.95"/>
    <x v="1"/>
    <x v="1"/>
    <x v="1"/>
  </r>
  <r>
    <x v="517"/>
    <n v="2"/>
    <n v="2"/>
    <n v="62"/>
    <n v="1856.8999999999999"/>
    <x v="0"/>
    <x v="0"/>
    <x v="1"/>
  </r>
  <r>
    <x v="572"/>
    <n v="2"/>
    <n v="4"/>
    <n v="163"/>
    <n v="4881.8499999999995"/>
    <x v="0"/>
    <x v="0"/>
    <x v="0"/>
  </r>
  <r>
    <x v="518"/>
    <n v="2"/>
    <n v="3"/>
    <n v="85"/>
    <n v="2545.75"/>
    <x v="0"/>
    <x v="0"/>
    <x v="0"/>
  </r>
  <r>
    <x v="573"/>
    <n v="2"/>
    <n v="4"/>
    <n v="2"/>
    <n v="59.9"/>
    <x v="0"/>
    <x v="0"/>
    <x v="0"/>
  </r>
  <r>
    <x v="574"/>
    <n v="4"/>
    <n v="2"/>
    <n v="294"/>
    <n v="7041.3"/>
    <x v="1"/>
    <x v="1"/>
    <x v="1"/>
  </r>
  <r>
    <x v="575"/>
    <n v="2"/>
    <n v="2"/>
    <n v="246"/>
    <n v="7367.7"/>
    <x v="0"/>
    <x v="0"/>
    <x v="1"/>
  </r>
  <r>
    <x v="576"/>
    <n v="3"/>
    <n v="2"/>
    <n v="1"/>
    <n v="25.95"/>
    <x v="3"/>
    <x v="1"/>
    <x v="1"/>
  </r>
  <r>
    <x v="577"/>
    <n v="4"/>
    <n v="2"/>
    <n v="97"/>
    <n v="2323.15"/>
    <x v="1"/>
    <x v="1"/>
    <x v="1"/>
  </r>
  <r>
    <x v="543"/>
    <n v="2"/>
    <n v="2"/>
    <n v="6"/>
    <n v="179.7"/>
    <x v="0"/>
    <x v="0"/>
    <x v="1"/>
  </r>
  <r>
    <x v="530"/>
    <n v="2"/>
    <n v="4"/>
    <n v="5"/>
    <n v="149.75"/>
    <x v="0"/>
    <x v="0"/>
    <x v="0"/>
  </r>
  <r>
    <x v="516"/>
    <n v="4"/>
    <n v="2"/>
    <n v="291"/>
    <n v="6969.45"/>
    <x v="1"/>
    <x v="1"/>
    <x v="1"/>
  </r>
  <r>
    <x v="578"/>
    <n v="2"/>
    <n v="3"/>
    <n v="161"/>
    <n v="4821.95"/>
    <x v="0"/>
    <x v="0"/>
    <x v="0"/>
  </r>
  <r>
    <x v="436"/>
    <n v="4"/>
    <n v="2"/>
    <n v="70"/>
    <n v="1676.5"/>
    <x v="1"/>
    <x v="1"/>
    <x v="1"/>
  </r>
  <r>
    <x v="430"/>
    <n v="2"/>
    <n v="2"/>
    <n v="4"/>
    <n v="119.8"/>
    <x v="0"/>
    <x v="0"/>
    <x v="1"/>
  </r>
  <r>
    <x v="579"/>
    <n v="2"/>
    <n v="4"/>
    <n v="2"/>
    <n v="59.9"/>
    <x v="0"/>
    <x v="0"/>
    <x v="0"/>
  </r>
  <r>
    <x v="527"/>
    <n v="2"/>
    <n v="2"/>
    <n v="26"/>
    <n v="778.69999999999993"/>
    <x v="0"/>
    <x v="0"/>
    <x v="1"/>
  </r>
  <r>
    <x v="580"/>
    <n v="1"/>
    <n v="2"/>
    <n v="102"/>
    <n v="4482.9000000000005"/>
    <x v="2"/>
    <x v="0"/>
    <x v="1"/>
  </r>
  <r>
    <x v="581"/>
    <n v="2"/>
    <n v="4"/>
    <n v="94"/>
    <n v="2815.2999999999997"/>
    <x v="0"/>
    <x v="0"/>
    <x v="0"/>
  </r>
  <r>
    <x v="582"/>
    <n v="4"/>
    <n v="2"/>
    <n v="263"/>
    <n v="6298.8499999999995"/>
    <x v="1"/>
    <x v="1"/>
    <x v="1"/>
  </r>
  <r>
    <x v="583"/>
    <n v="4"/>
    <n v="1"/>
    <n v="72"/>
    <n v="1724.3999999999999"/>
    <x v="1"/>
    <x v="1"/>
    <x v="1"/>
  </r>
  <r>
    <x v="559"/>
    <n v="1"/>
    <n v="2"/>
    <n v="6"/>
    <n v="263.70000000000005"/>
    <x v="2"/>
    <x v="0"/>
    <x v="1"/>
  </r>
  <r>
    <x v="430"/>
    <n v="2"/>
    <n v="4"/>
    <n v="4"/>
    <n v="119.8"/>
    <x v="0"/>
    <x v="0"/>
    <x v="0"/>
  </r>
  <r>
    <x v="584"/>
    <n v="1"/>
    <n v="4"/>
    <n v="4"/>
    <n v="175.8"/>
    <x v="2"/>
    <x v="0"/>
    <x v="0"/>
  </r>
  <r>
    <x v="578"/>
    <n v="1"/>
    <n v="4"/>
    <n v="64"/>
    <n v="2812.8"/>
    <x v="2"/>
    <x v="0"/>
    <x v="0"/>
  </r>
  <r>
    <x v="581"/>
    <n v="2"/>
    <n v="2"/>
    <n v="4"/>
    <n v="119.8"/>
    <x v="0"/>
    <x v="0"/>
    <x v="1"/>
  </r>
  <r>
    <x v="497"/>
    <n v="2"/>
    <n v="4"/>
    <n v="1"/>
    <n v="29.95"/>
    <x v="0"/>
    <x v="0"/>
    <x v="0"/>
  </r>
  <r>
    <x v="585"/>
    <n v="1"/>
    <n v="4"/>
    <n v="6"/>
    <n v="263.70000000000005"/>
    <x v="2"/>
    <x v="0"/>
    <x v="0"/>
  </r>
  <r>
    <x v="586"/>
    <n v="2"/>
    <n v="1"/>
    <n v="122"/>
    <n v="3653.9"/>
    <x v="0"/>
    <x v="0"/>
    <x v="1"/>
  </r>
  <r>
    <x v="439"/>
    <n v="4"/>
    <n v="3"/>
    <n v="63"/>
    <n v="1508.85"/>
    <x v="1"/>
    <x v="1"/>
    <x v="0"/>
  </r>
  <r>
    <x v="587"/>
    <n v="3"/>
    <n v="4"/>
    <n v="146"/>
    <n v="3788.7"/>
    <x v="3"/>
    <x v="1"/>
    <x v="0"/>
  </r>
  <r>
    <x v="588"/>
    <n v="2"/>
    <n v="4"/>
    <n v="92"/>
    <n v="2755.4"/>
    <x v="0"/>
    <x v="0"/>
    <x v="0"/>
  </r>
  <r>
    <x v="432"/>
    <n v="4"/>
    <n v="4"/>
    <n v="3"/>
    <n v="71.849999999999994"/>
    <x v="1"/>
    <x v="1"/>
    <x v="0"/>
  </r>
  <r>
    <x v="444"/>
    <n v="1"/>
    <n v="4"/>
    <n v="71"/>
    <n v="3120.4500000000003"/>
    <x v="2"/>
    <x v="0"/>
    <x v="0"/>
  </r>
  <r>
    <x v="589"/>
    <n v="4"/>
    <n v="2"/>
    <n v="221"/>
    <n v="5292.95"/>
    <x v="1"/>
    <x v="1"/>
    <x v="1"/>
  </r>
  <r>
    <x v="488"/>
    <n v="1"/>
    <n v="3"/>
    <n v="151"/>
    <n v="6636.4500000000007"/>
    <x v="2"/>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C72E41-5E8E-48EE-B568-31455ED0A3AD}" name="PivotTable3" cacheId="3641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
  <location ref="B3:D56" firstHeaderRow="1" firstDataRow="1" firstDataCol="2"/>
  <pivotFields count="9">
    <pivotField name="Month" axis="axisRow"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outline="0" showAll="0">
      <items count="5">
        <item x="3"/>
        <item x="0"/>
        <item x="2"/>
        <item x="1"/>
        <item t="default"/>
      </items>
    </pivotField>
    <pivotField compact="0" outline="0" showAll="0"/>
    <pivotField compact="0" outline="0" showAll="0"/>
    <pivotField axis="axisRow" compact="0" outline="0" subtotalTop="0" showAll="0">
      <items count="8">
        <item x="0"/>
        <item x="1"/>
        <item x="2"/>
        <item x="3"/>
        <item x="4"/>
        <item x="5"/>
        <item x="6"/>
        <item t="default"/>
      </items>
    </pivotField>
  </pivotFields>
  <rowFields count="2">
    <field x="8"/>
    <field x="0"/>
  </rowFields>
  <rowItems count="53">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r="1">
      <x v="9"/>
    </i>
    <i r="1">
      <x v="10"/>
    </i>
    <i r="1">
      <x v="11"/>
    </i>
    <i r="1">
      <x v="12"/>
    </i>
    <i t="default">
      <x v="4"/>
    </i>
    <i t="grand">
      <x/>
    </i>
  </rowItems>
  <colItems count="1">
    <i/>
  </colItems>
  <dataFields count="1">
    <dataField name="Sum of Sale ($)" fld="4" baseField="0" baseItem="0" numFmtId="4"/>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C2AFCC9-A464-41C1-A363-482E1A86BE53}" name="PivotTable4" cacheId="3641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E14" firstHeaderRow="0" firstDataRow="1" firstDataCol="2"/>
  <pivotFields count="9">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pivotField dataField="1" compact="0" outline="0" showAll="0"/>
    <pivotField compact="0" outline="0" showAll="0"/>
    <pivotField compact="0" outline="0" showAll="0"/>
    <pivotField axis="axisRow" compact="0" outline="0" showAll="0">
      <items count="3">
        <item x="1"/>
        <item x="0"/>
        <item t="default"/>
      </items>
    </pivotField>
    <pivotField axis="axisRow" compact="0" outline="0" showAll="0">
      <items count="8">
        <item x="0"/>
        <item x="1"/>
        <item x="2"/>
        <item x="3"/>
        <item x="4"/>
        <item x="5"/>
        <item x="6"/>
        <item t="default"/>
      </items>
    </pivotField>
  </pivotFields>
  <rowFields count="2">
    <field x="7"/>
    <field x="8"/>
  </rowFields>
  <rowItems count="11">
    <i>
      <x/>
      <x v="1"/>
    </i>
    <i r="1">
      <x v="2"/>
    </i>
    <i r="1">
      <x v="3"/>
    </i>
    <i r="1">
      <x v="4"/>
    </i>
    <i t="default">
      <x/>
    </i>
    <i>
      <x v="1"/>
      <x v="1"/>
    </i>
    <i r="1">
      <x v="2"/>
    </i>
    <i r="1">
      <x v="3"/>
    </i>
    <i r="1">
      <x v="4"/>
    </i>
    <i t="default">
      <x v="1"/>
    </i>
    <i t="grand">
      <x/>
    </i>
  </rowItems>
  <colFields count="1">
    <field x="-2"/>
  </colFields>
  <colItems count="2">
    <i>
      <x/>
    </i>
    <i i="1">
      <x v="1"/>
    </i>
  </colItems>
  <dataFields count="2">
    <dataField name="Sum of Sale ($)" fld="4" baseField="0" baseItem="0" numFmtId="4"/>
    <dataField name="% Change" fld="4"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C7F1AE-FBD3-41C3-A255-24671F153FA7}" name="PivotTable1" cacheId="3641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G3:J14" firstHeaderRow="0" firstDataRow="1" firstDataCol="2"/>
  <pivotFields count="9">
    <pivotField compact="0" numFmtId="14" outline="0" showAll="0"/>
    <pivotField compact="0" outline="0" showAll="0"/>
    <pivotField compact="0" outline="0" showAll="0"/>
    <pivotField compact="0" outline="0" showAll="0"/>
    <pivotField compact="0" outline="0" showAll="0"/>
    <pivotField dataField="1" compact="0" outline="0" showAll="0"/>
    <pivotField compact="0" outline="0" showAll="0"/>
    <pivotField axis="axisRow" compact="0" outline="0" showAll="0">
      <items count="3">
        <item x="1"/>
        <item x="0"/>
        <item t="default"/>
      </items>
    </pivotField>
    <pivotField axis="axisRow" compact="0" outline="0" showAll="0">
      <items count="8">
        <item x="0"/>
        <item x="1"/>
        <item x="2"/>
        <item x="3"/>
        <item x="4"/>
        <item x="5"/>
        <item x="6"/>
        <item t="default"/>
      </items>
    </pivotField>
  </pivotFields>
  <rowFields count="2">
    <field x="7"/>
    <field x="8"/>
  </rowFields>
  <rowItems count="11">
    <i>
      <x/>
      <x v="1"/>
    </i>
    <i r="1">
      <x v="2"/>
    </i>
    <i r="1">
      <x v="3"/>
    </i>
    <i r="1">
      <x v="4"/>
    </i>
    <i t="default">
      <x/>
    </i>
    <i>
      <x v="1"/>
      <x v="1"/>
    </i>
    <i r="1">
      <x v="2"/>
    </i>
    <i r="1">
      <x v="3"/>
    </i>
    <i r="1">
      <x v="4"/>
    </i>
    <i t="default">
      <x v="1"/>
    </i>
    <i t="grand">
      <x/>
    </i>
  </rowItems>
  <colFields count="1">
    <field x="-2"/>
  </colFields>
  <colItems count="2">
    <i>
      <x/>
    </i>
    <i i="1">
      <x v="1"/>
    </i>
  </colItems>
  <dataFields count="2">
    <dataField name="Number of Transactions" fld="5" subtotal="count" baseField="0" baseItem="0"/>
    <dataField name="% Change" fld="5" subtotal="count" showDataAs="percentDiff" baseField="8"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E5B0436-382A-4AE6-9B70-ABD6C2A44CA9}" name="PivotTable4" cacheId="3641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B3:E9" firstHeaderRow="1" firstDataRow="2" firstDataCol="1"/>
  <pivotFields count="9">
    <pivotField compact="0" numFmtId="14" outline="0" showAll="0"/>
    <pivotField compact="0" outline="0" showAll="0"/>
    <pivotField compact="0" outline="0" showAll="0"/>
    <pivotField compact="0" outline="0" showAll="0"/>
    <pivotField dataField="1" compact="0" outline="0" showAll="0"/>
    <pivotField compact="0" outline="0" showAll="0"/>
    <pivotField axis="axisCol" compact="0" outline="0" showAll="0">
      <items count="3">
        <item x="1"/>
        <item x="0"/>
        <item t="default"/>
      </items>
    </pivotField>
    <pivotField compact="0" outline="0" showAll="0"/>
    <pivotField axis="axisRow" compact="0" outline="0" showAll="0">
      <items count="8">
        <item x="0"/>
        <item x="1"/>
        <item x="2"/>
        <item x="3"/>
        <item x="4"/>
        <item x="5"/>
        <item x="6"/>
        <item t="default"/>
      </items>
    </pivotField>
  </pivotFields>
  <rowFields count="1">
    <field x="8"/>
  </rowFields>
  <rowItems count="5">
    <i>
      <x v="1"/>
    </i>
    <i>
      <x v="2"/>
    </i>
    <i>
      <x v="3"/>
    </i>
    <i>
      <x v="4"/>
    </i>
    <i t="grand">
      <x/>
    </i>
  </rowItems>
  <colFields count="1">
    <field x="6"/>
  </colFields>
  <colItems count="3">
    <i>
      <x/>
    </i>
    <i>
      <x v="1"/>
    </i>
    <i t="grand">
      <x/>
    </i>
  </colItems>
  <dataFields count="1">
    <dataField name="Sum of Sale ($)" fld="4" baseField="0" baseItem="0" numFmtId="4"/>
  </dataFields>
  <formats count="1">
    <format dxfId="7">
      <pivotArea outline="0" fieldPosition="0">
        <references count="2">
          <reference field="6" count="1" selected="0">
            <x v="1"/>
          </reference>
          <reference field="8"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418BE20-3D16-40F3-8FEE-377EA61491EC}" autoFormatId="16" applyNumberFormats="0" applyBorderFormats="0" applyFontFormats="0" applyPatternFormats="0" applyAlignmentFormats="0" applyWidthHeightFormats="0">
  <queryTableRefresh nextId="10" unboundColumnsRight="4">
    <queryTableFields count="8">
      <queryTableField id="1" name="Date" tableColumnId="1"/>
      <queryTableField id="2" name="ProductID" tableColumnId="2"/>
      <queryTableField id="3" name="SalesRepID" tableColumnId="3"/>
      <queryTableField id="4" name="Units" tableColumnId="4"/>
      <queryTableField id="6" dataBound="0" tableColumnId="5"/>
      <queryTableField id="7" dataBound="0" tableColumnId="6"/>
      <queryTableField id="8" dataBound="0" tableColumnId="7"/>
      <queryTableField id="9" dataBound="0"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75A95564-A148-404C-BA1A-5FE1A41FE43F}" sourceName="Product">
  <pivotTables>
    <pivotTable tabId="2" name="PivotTable3"/>
  </pivotTables>
  <data>
    <tabular pivotCacheId="557244838">
      <items count="4">
        <i x="3" s="1"/>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9A03D696-0CA5-4D93-AE03-3330609ED79A}" cache="Slicer_Product" caption="Product" rowHeight="24130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E923677-324F-4DFE-8AB8-54C9445A7C87}" name="dProduct" displayName="dProduct" ref="L9:P13" totalsRowShown="0" headerRowDxfId="6">
  <autoFilter ref="L9:P13" xr:uid="{7FF63F58-6F13-46E3-9B47-F08503F09B43}"/>
  <tableColumns count="5">
    <tableColumn id="1" xr3:uid="{94CB63CC-DFE9-417B-A6B4-E40D04AA6449}" name="ProductID"/>
    <tableColumn id="2" xr3:uid="{1F5D73F4-5262-46FC-A9BA-FFCBF5712B56}" name="Product"/>
    <tableColumn id="3" xr3:uid="{6FED9C37-C2BB-427A-90F4-58C6D2917A08}" name="Supplier"/>
    <tableColumn id="4" xr3:uid="{BD47CFF6-9A33-4699-8D3F-C3B2182024F9}" name="Cost"/>
    <tableColumn id="5" xr3:uid="{DD503967-6C8B-4777-AD04-FA53A2801DE0}" name="Pr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5DB4990-4162-4BAD-BA16-CE36D57C7036}" name="dSalesRep" displayName="dSalesRep" ref="R9:T13" totalsRowShown="0" headerRowDxfId="5">
  <autoFilter ref="R9:T13" xr:uid="{E5CBC0B7-67D3-4A2B-9481-278EA76187D1}"/>
  <tableColumns count="3">
    <tableColumn id="1" xr3:uid="{A48DA1D7-09BC-4627-B7D3-09F99F7DDB65}" name="SalesRepID"/>
    <tableColumn id="2" xr3:uid="{76CEAF75-C6C1-4CA5-960D-E291E8205112}" name="SalesRep"/>
    <tableColumn id="3" xr3:uid="{C325D2D3-0B28-48C7-B894-4086C1DD6DFA}" name="Reg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CC00373-037D-4C0E-8050-3A9CE43DFDBF}" name="fSales" displayName="fSales" ref="A9:H867" tableType="queryTable" totalsRowShown="0">
  <autoFilter ref="A9:H867" xr:uid="{162249A9-8884-4D87-B8FC-EFE37A83EB91}"/>
  <tableColumns count="8">
    <tableColumn id="1" xr3:uid="{F552E590-99A6-4A86-8416-A2A00E29EBFB}" uniqueName="1" name="Date" queryTableFieldId="1" dataDxfId="4"/>
    <tableColumn id="2" xr3:uid="{A6099492-E346-40CC-B21F-E759979C9FBD}" uniqueName="2" name="ProductID" queryTableFieldId="2"/>
    <tableColumn id="3" xr3:uid="{20128A8D-B05E-494A-A077-DBFD0AB296BE}" uniqueName="3" name="SalesRepID" queryTableFieldId="3"/>
    <tableColumn id="4" xr3:uid="{2260D1B9-64C5-4C30-8D44-90CD60D5B1E8}" uniqueName="4" name="Units" queryTableFieldId="4"/>
    <tableColumn id="5" xr3:uid="{2E66D19E-6D86-4BC1-AE19-5228EC9BFB33}" uniqueName="5" name="Sale" queryTableFieldId="6" dataDxfId="3">
      <calculatedColumnFormula>_xlfn.XLOOKUP(fSales[[#This Row],[ProductID]],dProduct[ProductID],dProduct[Price])*fSales[[#This Row],[Units]]</calculatedColumnFormula>
    </tableColumn>
    <tableColumn id="6" xr3:uid="{E8A2A24D-AAE5-4876-BCC2-829FED752236}" uniqueName="6" name="Product" queryTableFieldId="7" dataDxfId="2">
      <calculatedColumnFormula>_xlfn.XLOOKUP(fSales[[#This Row],[ProductID]],dProduct[ProductID],dProduct[Product])</calculatedColumnFormula>
    </tableColumn>
    <tableColumn id="7" xr3:uid="{13FF1408-9CDC-4801-AB39-0E1FB09760D8}" uniqueName="7" name="Supplier" queryTableFieldId="8" dataDxfId="1">
      <calculatedColumnFormula>_xlfn.XLOOKUP(fSales[[#This Row],[ProductID]],dProduct[ProductID],dProduct[Supplier])</calculatedColumnFormula>
    </tableColumn>
    <tableColumn id="8" xr3:uid="{D4635A9C-4263-428D-854A-13AA4957CC34}" uniqueName="8" name="Region" queryTableFieldId="9" dataDxfId="0">
      <calculatedColumnFormula>_xlfn.XLOOKUP(fSales[[#This Row],[SalesRepID]],dSalesRep[SalesRepID],dSalesRep[Region])</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3.xml"/><Relationship Id="rId4" Type="http://schemas.openxmlformats.org/officeDocument/2006/relationships/table" Target="../tables/table2.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73DF4-9650-4968-9861-053609BCB848}">
  <sheetPr>
    <tabColor theme="4"/>
  </sheetPr>
  <dimension ref="A1:AK867"/>
  <sheetViews>
    <sheetView tabSelected="1" zoomScaleNormal="100" workbookViewId="0"/>
  </sheetViews>
  <sheetFormatPr defaultRowHeight="15"/>
  <cols>
    <col min="1" max="1" width="14" customWidth="1"/>
    <col min="2" max="2" width="12" bestFit="1" customWidth="1"/>
    <col min="3" max="3" width="13.140625" bestFit="1" customWidth="1"/>
    <col min="4" max="4" width="8" bestFit="1" customWidth="1"/>
    <col min="5" max="5" width="9.140625" bestFit="1" customWidth="1"/>
    <col min="6" max="6" width="10.140625" bestFit="1" customWidth="1"/>
    <col min="7" max="7" width="15.7109375" bestFit="1" customWidth="1"/>
    <col min="8" max="8" width="9.42578125" bestFit="1" customWidth="1"/>
    <col min="12" max="12" width="13.7109375" customWidth="1"/>
    <col min="13" max="13" width="13.42578125" customWidth="1"/>
    <col min="14" max="14" width="12.28515625" bestFit="1" customWidth="1"/>
    <col min="18" max="18" width="16.140625" customWidth="1"/>
    <col min="19" max="19" width="12.85546875" customWidth="1"/>
  </cols>
  <sheetData>
    <row r="1" spans="1:37">
      <c r="G1" s="1" t="s">
        <v>0</v>
      </c>
      <c r="K1" s="1"/>
    </row>
    <row r="2" spans="1:37">
      <c r="G2" t="s">
        <v>1</v>
      </c>
      <c r="K2">
        <v>1</v>
      </c>
      <c r="L2" t="s">
        <v>2</v>
      </c>
    </row>
    <row r="3" spans="1:37">
      <c r="G3" t="s">
        <v>3</v>
      </c>
      <c r="K3">
        <v>2</v>
      </c>
      <c r="L3" t="s">
        <v>4</v>
      </c>
    </row>
    <row r="4" spans="1:37">
      <c r="G4" t="s">
        <v>5</v>
      </c>
      <c r="K4">
        <v>3</v>
      </c>
      <c r="L4" t="s">
        <v>6</v>
      </c>
    </row>
    <row r="5" spans="1:37">
      <c r="G5" t="s">
        <v>7</v>
      </c>
      <c r="K5">
        <v>4</v>
      </c>
      <c r="L5" t="s">
        <v>8</v>
      </c>
    </row>
    <row r="6" spans="1:37">
      <c r="AH6" s="1" t="s">
        <v>9</v>
      </c>
      <c r="AI6" s="1" t="s">
        <v>10</v>
      </c>
      <c r="AJ6" s="1" t="s">
        <v>11</v>
      </c>
      <c r="AK6" s="1" t="s">
        <v>12</v>
      </c>
    </row>
    <row r="7" spans="1:37">
      <c r="A7" s="1" t="s">
        <v>13</v>
      </c>
      <c r="B7" t="s">
        <v>14</v>
      </c>
      <c r="L7" s="1" t="s">
        <v>15</v>
      </c>
      <c r="M7" t="s">
        <v>16</v>
      </c>
      <c r="R7" s="1" t="s">
        <v>17</v>
      </c>
      <c r="T7" t="s">
        <v>16</v>
      </c>
      <c r="AH7" s="3" t="e">
        <f ca="1">CHOOSE(RANDBETWEEN(1,9),RANDBETWEEN("1/1/2021","12/31/2021"),RANDBETWEEN("4/10/2021","12/31/2021"),RANDBETWEEN("11/8/2021","12/31/2021"),RANDBETWEEN("1/1/2022","12/31/2022"),RANDBETWEEN("4/5/2022","12/31/2022"),RANDBETWEEN("11/1/2022","12/31/2022"),RANDBETWEEN("1/1/2023","12/31/2023"),RANDBETWEEN("4/1/2023","12/31/2023"),RANDBETWEEN("10/20/2023","12/31/2023"))</f>
        <v>#VALUE!</v>
      </c>
      <c r="AI7">
        <f ca="1">CHOOSE(RANDBETWEEN(1,2),RANDBETWEEN(1,4),2)</f>
        <v>2</v>
      </c>
      <c r="AJ7">
        <f ca="1">CHOOSE(RANDBETWEEN(1,3),RANDBETWEEN(1,4),2,4)</f>
        <v>2</v>
      </c>
      <c r="AK7">
        <f ca="1">CHOOSE(RANDBETWEEN(1,3),RANDBETWEEN(1,300),ABS(INT(_xlfn.NORM.INV(RAND(),85,20))),RANDBETWEEN(1,6))</f>
        <v>275</v>
      </c>
    </row>
    <row r="9" spans="1:37">
      <c r="A9" t="s">
        <v>9</v>
      </c>
      <c r="B9" t="s">
        <v>10</v>
      </c>
      <c r="C9" t="s">
        <v>11</v>
      </c>
      <c r="D9" t="s">
        <v>12</v>
      </c>
      <c r="E9" t="s">
        <v>18</v>
      </c>
      <c r="F9" t="s">
        <v>19</v>
      </c>
      <c r="G9" t="s">
        <v>20</v>
      </c>
      <c r="H9" t="s">
        <v>21</v>
      </c>
      <c r="L9" s="1" t="s">
        <v>10</v>
      </c>
      <c r="M9" s="1" t="s">
        <v>19</v>
      </c>
      <c r="N9" s="1" t="s">
        <v>20</v>
      </c>
      <c r="O9" s="1" t="s">
        <v>22</v>
      </c>
      <c r="P9" s="1" t="s">
        <v>23</v>
      </c>
      <c r="R9" s="1" t="s">
        <v>11</v>
      </c>
      <c r="S9" s="1" t="s">
        <v>24</v>
      </c>
      <c r="T9" s="1" t="s">
        <v>21</v>
      </c>
    </row>
    <row r="10" spans="1:37">
      <c r="A10" s="3">
        <v>44795</v>
      </c>
      <c r="B10">
        <v>2</v>
      </c>
      <c r="C10">
        <v>4</v>
      </c>
      <c r="D10">
        <v>144</v>
      </c>
      <c r="E10">
        <f>_xlfn.XLOOKUP(fSales[[#This Row],[ProductID]],dProduct[ProductID],dProduct[Price])*fSales[[#This Row],[Units]]</f>
        <v>4312.8</v>
      </c>
      <c r="F10" t="str">
        <f>_xlfn.XLOOKUP(fSales[[#This Row],[ProductID]],dProduct[ProductID],dProduct[Product])</f>
        <v>Carlota</v>
      </c>
      <c r="G10" t="str">
        <f>_xlfn.XLOOKUP(fSales[[#This Row],[ProductID]],dProduct[ProductID],dProduct[Supplier])</f>
        <v>Gel Booms</v>
      </c>
      <c r="H10" t="str">
        <f>_xlfn.XLOOKUP(fSales[[#This Row],[SalesRepID]],dSalesRep[SalesRepID],dSalesRep[Region])</f>
        <v>WA</v>
      </c>
      <c r="L10">
        <v>1</v>
      </c>
      <c r="M10" t="s">
        <v>25</v>
      </c>
      <c r="N10" t="s">
        <v>26</v>
      </c>
      <c r="O10">
        <v>23.75</v>
      </c>
      <c r="P10">
        <v>43.95</v>
      </c>
      <c r="R10">
        <v>1</v>
      </c>
      <c r="S10" t="s">
        <v>27</v>
      </c>
      <c r="T10" t="s">
        <v>28</v>
      </c>
    </row>
    <row r="11" spans="1:37">
      <c r="A11" s="3">
        <v>45049</v>
      </c>
      <c r="B11">
        <v>4</v>
      </c>
      <c r="C11">
        <v>4</v>
      </c>
      <c r="D11">
        <v>6</v>
      </c>
      <c r="E11">
        <f>_xlfn.XLOOKUP(fSales[[#This Row],[ProductID]],dProduct[ProductID],dProduct[Price])*fSales[[#This Row],[Units]]</f>
        <v>143.69999999999999</v>
      </c>
      <c r="F11" t="str">
        <f>_xlfn.XLOOKUP(fSales[[#This Row],[ProductID]],dProduct[ProductID],dProduct[Product])</f>
        <v>Yanaki</v>
      </c>
      <c r="G11" t="str">
        <f>_xlfn.XLOOKUP(fSales[[#This Row],[ProductID]],dProduct[ProductID],dProduct[Supplier])</f>
        <v>Colorado Booms</v>
      </c>
      <c r="H11" t="str">
        <f>_xlfn.XLOOKUP(fSales[[#This Row],[SalesRepID]],dSalesRep[SalesRepID],dSalesRep[Region])</f>
        <v>WA</v>
      </c>
      <c r="L11">
        <v>2</v>
      </c>
      <c r="M11" t="s">
        <v>29</v>
      </c>
      <c r="N11" t="s">
        <v>26</v>
      </c>
      <c r="O11">
        <v>13.52</v>
      </c>
      <c r="P11">
        <v>29.95</v>
      </c>
      <c r="R11">
        <v>2</v>
      </c>
      <c r="S11" t="s">
        <v>30</v>
      </c>
      <c r="T11" t="s">
        <v>28</v>
      </c>
    </row>
    <row r="12" spans="1:37">
      <c r="A12" s="3">
        <v>45238</v>
      </c>
      <c r="B12">
        <v>1</v>
      </c>
      <c r="C12">
        <v>2</v>
      </c>
      <c r="D12">
        <v>73</v>
      </c>
      <c r="E12">
        <f>_xlfn.XLOOKUP(fSales[[#This Row],[ProductID]],dProduct[ProductID],dProduct[Price])*fSales[[#This Row],[Units]]</f>
        <v>3208.3500000000004</v>
      </c>
      <c r="F12" t="str">
        <f>_xlfn.XLOOKUP(fSales[[#This Row],[ProductID]],dProduct[ProductID],dProduct[Product])</f>
        <v>Quad</v>
      </c>
      <c r="G12" t="str">
        <f>_xlfn.XLOOKUP(fSales[[#This Row],[ProductID]],dProduct[ProductID],dProduct[Supplier])</f>
        <v>Gel Booms</v>
      </c>
      <c r="H12" t="str">
        <f>_xlfn.XLOOKUP(fSales[[#This Row],[SalesRepID]],dSalesRep[SalesRepID],dSalesRep[Region])</f>
        <v>CA</v>
      </c>
      <c r="L12">
        <v>3</v>
      </c>
      <c r="M12" t="s">
        <v>31</v>
      </c>
      <c r="N12" t="s">
        <v>32</v>
      </c>
      <c r="O12">
        <v>12.48</v>
      </c>
      <c r="P12">
        <v>25.95</v>
      </c>
      <c r="R12">
        <v>3</v>
      </c>
      <c r="S12" t="s">
        <v>33</v>
      </c>
      <c r="T12" t="s">
        <v>34</v>
      </c>
    </row>
    <row r="13" spans="1:37">
      <c r="A13" s="3">
        <v>44529</v>
      </c>
      <c r="B13">
        <v>2</v>
      </c>
      <c r="C13">
        <v>4</v>
      </c>
      <c r="D13">
        <v>95</v>
      </c>
      <c r="E13">
        <f>_xlfn.XLOOKUP(fSales[[#This Row],[ProductID]],dProduct[ProductID],dProduct[Price])*fSales[[#This Row],[Units]]</f>
        <v>2845.25</v>
      </c>
      <c r="F13" t="str">
        <f>_xlfn.XLOOKUP(fSales[[#This Row],[ProductID]],dProduct[ProductID],dProduct[Product])</f>
        <v>Carlota</v>
      </c>
      <c r="G13" t="str">
        <f>_xlfn.XLOOKUP(fSales[[#This Row],[ProductID]],dProduct[ProductID],dProduct[Supplier])</f>
        <v>Gel Booms</v>
      </c>
      <c r="H13" t="str">
        <f>_xlfn.XLOOKUP(fSales[[#This Row],[SalesRepID]],dSalesRep[SalesRepID],dSalesRep[Region])</f>
        <v>WA</v>
      </c>
      <c r="L13">
        <v>4</v>
      </c>
      <c r="M13" t="s">
        <v>35</v>
      </c>
      <c r="N13" t="s">
        <v>32</v>
      </c>
      <c r="O13">
        <v>11.67</v>
      </c>
      <c r="P13">
        <v>23.95</v>
      </c>
      <c r="R13">
        <v>4</v>
      </c>
      <c r="S13" t="s">
        <v>36</v>
      </c>
      <c r="T13" t="s">
        <v>34</v>
      </c>
    </row>
    <row r="14" spans="1:37">
      <c r="A14" s="3">
        <v>44435</v>
      </c>
      <c r="B14">
        <v>2</v>
      </c>
      <c r="C14">
        <v>2</v>
      </c>
      <c r="D14">
        <v>5</v>
      </c>
      <c r="E14">
        <f>_xlfn.XLOOKUP(fSales[[#This Row],[ProductID]],dProduct[ProductID],dProduct[Price])*fSales[[#This Row],[Units]]</f>
        <v>149.75</v>
      </c>
      <c r="F14" t="str">
        <f>_xlfn.XLOOKUP(fSales[[#This Row],[ProductID]],dProduct[ProductID],dProduct[Product])</f>
        <v>Carlota</v>
      </c>
      <c r="G14" t="str">
        <f>_xlfn.XLOOKUP(fSales[[#This Row],[ProductID]],dProduct[ProductID],dProduct[Supplier])</f>
        <v>Gel Booms</v>
      </c>
      <c r="H14" t="str">
        <f>_xlfn.XLOOKUP(fSales[[#This Row],[SalesRepID]],dSalesRep[SalesRepID],dSalesRep[Region])</f>
        <v>CA</v>
      </c>
    </row>
    <row r="15" spans="1:37">
      <c r="A15" s="3">
        <v>44896</v>
      </c>
      <c r="B15">
        <v>2</v>
      </c>
      <c r="C15">
        <v>2</v>
      </c>
      <c r="D15">
        <v>4</v>
      </c>
      <c r="E15">
        <f>_xlfn.XLOOKUP(fSales[[#This Row],[ProductID]],dProduct[ProductID],dProduct[Price])*fSales[[#This Row],[Units]]</f>
        <v>119.8</v>
      </c>
      <c r="F15" t="str">
        <f>_xlfn.XLOOKUP(fSales[[#This Row],[ProductID]],dProduct[ProductID],dProduct[Product])</f>
        <v>Carlota</v>
      </c>
      <c r="G15" t="str">
        <f>_xlfn.XLOOKUP(fSales[[#This Row],[ProductID]],dProduct[ProductID],dProduct[Supplier])</f>
        <v>Gel Booms</v>
      </c>
      <c r="H15" t="str">
        <f>_xlfn.XLOOKUP(fSales[[#This Row],[SalesRepID]],dSalesRep[SalesRepID],dSalesRep[Region])</f>
        <v>CA</v>
      </c>
    </row>
    <row r="16" spans="1:37">
      <c r="A16" s="3">
        <v>44789</v>
      </c>
      <c r="B16">
        <v>2</v>
      </c>
      <c r="C16">
        <v>1</v>
      </c>
      <c r="D16">
        <v>91</v>
      </c>
      <c r="E16">
        <f>_xlfn.XLOOKUP(fSales[[#This Row],[ProductID]],dProduct[ProductID],dProduct[Price])*fSales[[#This Row],[Units]]</f>
        <v>2725.45</v>
      </c>
      <c r="F16" t="str">
        <f>_xlfn.XLOOKUP(fSales[[#This Row],[ProductID]],dProduct[ProductID],dProduct[Product])</f>
        <v>Carlota</v>
      </c>
      <c r="G16" t="str">
        <f>_xlfn.XLOOKUP(fSales[[#This Row],[ProductID]],dProduct[ProductID],dProduct[Supplier])</f>
        <v>Gel Booms</v>
      </c>
      <c r="H16" t="str">
        <f>_xlfn.XLOOKUP(fSales[[#This Row],[SalesRepID]],dSalesRep[SalesRepID],dSalesRep[Region])</f>
        <v>CA</v>
      </c>
    </row>
    <row r="17" spans="1:8">
      <c r="A17" s="3">
        <v>45161</v>
      </c>
      <c r="B17">
        <v>2</v>
      </c>
      <c r="C17">
        <v>4</v>
      </c>
      <c r="D17">
        <v>1</v>
      </c>
      <c r="E17">
        <f>_xlfn.XLOOKUP(fSales[[#This Row],[ProductID]],dProduct[ProductID],dProduct[Price])*fSales[[#This Row],[Units]]</f>
        <v>29.95</v>
      </c>
      <c r="F17" t="str">
        <f>_xlfn.XLOOKUP(fSales[[#This Row],[ProductID]],dProduct[ProductID],dProduct[Product])</f>
        <v>Carlota</v>
      </c>
      <c r="G17" t="str">
        <f>_xlfn.XLOOKUP(fSales[[#This Row],[ProductID]],dProduct[ProductID],dProduct[Supplier])</f>
        <v>Gel Booms</v>
      </c>
      <c r="H17" t="str">
        <f>_xlfn.XLOOKUP(fSales[[#This Row],[SalesRepID]],dSalesRep[SalesRepID],dSalesRep[Region])</f>
        <v>WA</v>
      </c>
    </row>
    <row r="18" spans="1:8">
      <c r="A18" s="3">
        <v>44567</v>
      </c>
      <c r="B18">
        <v>1</v>
      </c>
      <c r="C18">
        <v>2</v>
      </c>
      <c r="D18">
        <v>187</v>
      </c>
      <c r="E18">
        <f>_xlfn.XLOOKUP(fSales[[#This Row],[ProductID]],dProduct[ProductID],dProduct[Price])*fSales[[#This Row],[Units]]</f>
        <v>8218.65</v>
      </c>
      <c r="F18" t="str">
        <f>_xlfn.XLOOKUP(fSales[[#This Row],[ProductID]],dProduct[ProductID],dProduct[Product])</f>
        <v>Quad</v>
      </c>
      <c r="G18" t="str">
        <f>_xlfn.XLOOKUP(fSales[[#This Row],[ProductID]],dProduct[ProductID],dProduct[Supplier])</f>
        <v>Gel Booms</v>
      </c>
      <c r="H18" t="str">
        <f>_xlfn.XLOOKUP(fSales[[#This Row],[SalesRepID]],dSalesRep[SalesRepID],dSalesRep[Region])</f>
        <v>CA</v>
      </c>
    </row>
    <row r="19" spans="1:8">
      <c r="A19" s="3">
        <v>45083</v>
      </c>
      <c r="B19">
        <v>2</v>
      </c>
      <c r="C19">
        <v>2</v>
      </c>
      <c r="D19">
        <v>81</v>
      </c>
      <c r="E19">
        <f>_xlfn.XLOOKUP(fSales[[#This Row],[ProductID]],dProduct[ProductID],dProduct[Price])*fSales[[#This Row],[Units]]</f>
        <v>2425.9499999999998</v>
      </c>
      <c r="F19" t="str">
        <f>_xlfn.XLOOKUP(fSales[[#This Row],[ProductID]],dProduct[ProductID],dProduct[Product])</f>
        <v>Carlota</v>
      </c>
      <c r="G19" t="str">
        <f>_xlfn.XLOOKUP(fSales[[#This Row],[ProductID]],dProduct[ProductID],dProduct[Supplier])</f>
        <v>Gel Booms</v>
      </c>
      <c r="H19" t="str">
        <f>_xlfn.XLOOKUP(fSales[[#This Row],[SalesRepID]],dSalesRep[SalesRepID],dSalesRep[Region])</f>
        <v>CA</v>
      </c>
    </row>
    <row r="20" spans="1:8">
      <c r="A20" s="3">
        <v>44274</v>
      </c>
      <c r="B20">
        <v>2</v>
      </c>
      <c r="C20">
        <v>4</v>
      </c>
      <c r="D20">
        <v>80</v>
      </c>
      <c r="E20">
        <f>_xlfn.XLOOKUP(fSales[[#This Row],[ProductID]],dProduct[ProductID],dProduct[Price])*fSales[[#This Row],[Units]]</f>
        <v>2396</v>
      </c>
      <c r="F20" t="str">
        <f>_xlfn.XLOOKUP(fSales[[#This Row],[ProductID]],dProduct[ProductID],dProduct[Product])</f>
        <v>Carlota</v>
      </c>
      <c r="G20" t="str">
        <f>_xlfn.XLOOKUP(fSales[[#This Row],[ProductID]],dProduct[ProductID],dProduct[Supplier])</f>
        <v>Gel Booms</v>
      </c>
      <c r="H20" t="str">
        <f>_xlfn.XLOOKUP(fSales[[#This Row],[SalesRepID]],dSalesRep[SalesRepID],dSalesRep[Region])</f>
        <v>WA</v>
      </c>
    </row>
    <row r="21" spans="1:8">
      <c r="A21" s="3">
        <v>44970</v>
      </c>
      <c r="B21">
        <v>3</v>
      </c>
      <c r="C21">
        <v>2</v>
      </c>
      <c r="D21">
        <v>125</v>
      </c>
      <c r="E21">
        <f>_xlfn.XLOOKUP(fSales[[#This Row],[ProductID]],dProduct[ProductID],dProduct[Price])*fSales[[#This Row],[Units]]</f>
        <v>3243.75</v>
      </c>
      <c r="F21" t="str">
        <f>_xlfn.XLOOKUP(fSales[[#This Row],[ProductID]],dProduct[ProductID],dProduct[Product])</f>
        <v>Aspen</v>
      </c>
      <c r="G21" t="str">
        <f>_xlfn.XLOOKUP(fSales[[#This Row],[ProductID]],dProduct[ProductID],dProduct[Supplier])</f>
        <v>Colorado Booms</v>
      </c>
      <c r="H21" t="str">
        <f>_xlfn.XLOOKUP(fSales[[#This Row],[SalesRepID]],dSalesRep[SalesRepID],dSalesRep[Region])</f>
        <v>CA</v>
      </c>
    </row>
    <row r="22" spans="1:8">
      <c r="A22" s="3">
        <v>44511</v>
      </c>
      <c r="B22">
        <v>4</v>
      </c>
      <c r="C22">
        <v>2</v>
      </c>
      <c r="D22">
        <v>3</v>
      </c>
      <c r="E22">
        <f>_xlfn.XLOOKUP(fSales[[#This Row],[ProductID]],dProduct[ProductID],dProduct[Price])*fSales[[#This Row],[Units]]</f>
        <v>71.849999999999994</v>
      </c>
      <c r="F22" t="str">
        <f>_xlfn.XLOOKUP(fSales[[#This Row],[ProductID]],dProduct[ProductID],dProduct[Product])</f>
        <v>Yanaki</v>
      </c>
      <c r="G22" t="str">
        <f>_xlfn.XLOOKUP(fSales[[#This Row],[ProductID]],dProduct[ProductID],dProduct[Supplier])</f>
        <v>Colorado Booms</v>
      </c>
      <c r="H22" t="str">
        <f>_xlfn.XLOOKUP(fSales[[#This Row],[SalesRepID]],dSalesRep[SalesRepID],dSalesRep[Region])</f>
        <v>CA</v>
      </c>
    </row>
    <row r="23" spans="1:8">
      <c r="A23" s="3">
        <v>44536</v>
      </c>
      <c r="B23">
        <v>2</v>
      </c>
      <c r="C23">
        <v>1</v>
      </c>
      <c r="D23">
        <v>57</v>
      </c>
      <c r="E23">
        <f>_xlfn.XLOOKUP(fSales[[#This Row],[ProductID]],dProduct[ProductID],dProduct[Price])*fSales[[#This Row],[Units]]</f>
        <v>1707.1499999999999</v>
      </c>
      <c r="F23" t="str">
        <f>_xlfn.XLOOKUP(fSales[[#This Row],[ProductID]],dProduct[ProductID],dProduct[Product])</f>
        <v>Carlota</v>
      </c>
      <c r="G23" t="str">
        <f>_xlfn.XLOOKUP(fSales[[#This Row],[ProductID]],dProduct[ProductID],dProduct[Supplier])</f>
        <v>Gel Booms</v>
      </c>
      <c r="H23" t="str">
        <f>_xlfn.XLOOKUP(fSales[[#This Row],[SalesRepID]],dSalesRep[SalesRepID],dSalesRep[Region])</f>
        <v>CA</v>
      </c>
    </row>
    <row r="24" spans="1:8">
      <c r="A24" s="3">
        <v>44483</v>
      </c>
      <c r="B24">
        <v>1</v>
      </c>
      <c r="C24">
        <v>2</v>
      </c>
      <c r="D24">
        <v>1</v>
      </c>
      <c r="E24">
        <f>_xlfn.XLOOKUP(fSales[[#This Row],[ProductID]],dProduct[ProductID],dProduct[Price])*fSales[[#This Row],[Units]]</f>
        <v>43.95</v>
      </c>
      <c r="F24" t="str">
        <f>_xlfn.XLOOKUP(fSales[[#This Row],[ProductID]],dProduct[ProductID],dProduct[Product])</f>
        <v>Quad</v>
      </c>
      <c r="G24" t="str">
        <f>_xlfn.XLOOKUP(fSales[[#This Row],[ProductID]],dProduct[ProductID],dProduct[Supplier])</f>
        <v>Gel Booms</v>
      </c>
      <c r="H24" t="str">
        <f>_xlfn.XLOOKUP(fSales[[#This Row],[SalesRepID]],dSalesRep[SalesRepID],dSalesRep[Region])</f>
        <v>CA</v>
      </c>
    </row>
    <row r="25" spans="1:8">
      <c r="A25" s="3">
        <v>44886</v>
      </c>
      <c r="B25">
        <v>2</v>
      </c>
      <c r="C25">
        <v>4</v>
      </c>
      <c r="D25">
        <v>4</v>
      </c>
      <c r="E25">
        <f>_xlfn.XLOOKUP(fSales[[#This Row],[ProductID]],dProduct[ProductID],dProduct[Price])*fSales[[#This Row],[Units]]</f>
        <v>119.8</v>
      </c>
      <c r="F25" t="str">
        <f>_xlfn.XLOOKUP(fSales[[#This Row],[ProductID]],dProduct[ProductID],dProduct[Product])</f>
        <v>Carlota</v>
      </c>
      <c r="G25" t="str">
        <f>_xlfn.XLOOKUP(fSales[[#This Row],[ProductID]],dProduct[ProductID],dProduct[Supplier])</f>
        <v>Gel Booms</v>
      </c>
      <c r="H25" t="str">
        <f>_xlfn.XLOOKUP(fSales[[#This Row],[SalesRepID]],dSalesRep[SalesRepID],dSalesRep[Region])</f>
        <v>WA</v>
      </c>
    </row>
    <row r="26" spans="1:8">
      <c r="A26" s="3">
        <v>44663</v>
      </c>
      <c r="B26">
        <v>2</v>
      </c>
      <c r="C26">
        <v>3</v>
      </c>
      <c r="D26">
        <v>2</v>
      </c>
      <c r="E26">
        <f>_xlfn.XLOOKUP(fSales[[#This Row],[ProductID]],dProduct[ProductID],dProduct[Price])*fSales[[#This Row],[Units]]</f>
        <v>59.9</v>
      </c>
      <c r="F26" t="str">
        <f>_xlfn.XLOOKUP(fSales[[#This Row],[ProductID]],dProduct[ProductID],dProduct[Product])</f>
        <v>Carlota</v>
      </c>
      <c r="G26" t="str">
        <f>_xlfn.XLOOKUP(fSales[[#This Row],[ProductID]],dProduct[ProductID],dProduct[Supplier])</f>
        <v>Gel Booms</v>
      </c>
      <c r="H26" t="str">
        <f>_xlfn.XLOOKUP(fSales[[#This Row],[SalesRepID]],dSalesRep[SalesRepID],dSalesRep[Region])</f>
        <v>WA</v>
      </c>
    </row>
    <row r="27" spans="1:8">
      <c r="A27" s="3">
        <v>44588</v>
      </c>
      <c r="B27">
        <v>2</v>
      </c>
      <c r="C27">
        <v>2</v>
      </c>
      <c r="D27">
        <v>238</v>
      </c>
      <c r="E27">
        <f>_xlfn.XLOOKUP(fSales[[#This Row],[ProductID]],dProduct[ProductID],dProduct[Price])*fSales[[#This Row],[Units]]</f>
        <v>7128.0999999999995</v>
      </c>
      <c r="F27" t="str">
        <f>_xlfn.XLOOKUP(fSales[[#This Row],[ProductID]],dProduct[ProductID],dProduct[Product])</f>
        <v>Carlota</v>
      </c>
      <c r="G27" t="str">
        <f>_xlfn.XLOOKUP(fSales[[#This Row],[ProductID]],dProduct[ProductID],dProduct[Supplier])</f>
        <v>Gel Booms</v>
      </c>
      <c r="H27" t="str">
        <f>_xlfn.XLOOKUP(fSales[[#This Row],[SalesRepID]],dSalesRep[SalesRepID],dSalesRep[Region])</f>
        <v>CA</v>
      </c>
    </row>
    <row r="28" spans="1:8">
      <c r="A28" s="3">
        <v>44428</v>
      </c>
      <c r="B28">
        <v>3</v>
      </c>
      <c r="C28">
        <v>3</v>
      </c>
      <c r="D28">
        <v>102</v>
      </c>
      <c r="E28">
        <f>_xlfn.XLOOKUP(fSales[[#This Row],[ProductID]],dProduct[ProductID],dProduct[Price])*fSales[[#This Row],[Units]]</f>
        <v>2646.9</v>
      </c>
      <c r="F28" t="str">
        <f>_xlfn.XLOOKUP(fSales[[#This Row],[ProductID]],dProduct[ProductID],dProduct[Product])</f>
        <v>Aspen</v>
      </c>
      <c r="G28" t="str">
        <f>_xlfn.XLOOKUP(fSales[[#This Row],[ProductID]],dProduct[ProductID],dProduct[Supplier])</f>
        <v>Colorado Booms</v>
      </c>
      <c r="H28" t="str">
        <f>_xlfn.XLOOKUP(fSales[[#This Row],[SalesRepID]],dSalesRep[SalesRepID],dSalesRep[Region])</f>
        <v>WA</v>
      </c>
    </row>
    <row r="29" spans="1:8">
      <c r="A29" s="3">
        <v>45233</v>
      </c>
      <c r="B29">
        <v>2</v>
      </c>
      <c r="C29">
        <v>2</v>
      </c>
      <c r="D29">
        <v>242</v>
      </c>
      <c r="E29">
        <f>_xlfn.XLOOKUP(fSales[[#This Row],[ProductID]],dProduct[ProductID],dProduct[Price])*fSales[[#This Row],[Units]]</f>
        <v>7247.9</v>
      </c>
      <c r="F29" t="str">
        <f>_xlfn.XLOOKUP(fSales[[#This Row],[ProductID]],dProduct[ProductID],dProduct[Product])</f>
        <v>Carlota</v>
      </c>
      <c r="G29" t="str">
        <f>_xlfn.XLOOKUP(fSales[[#This Row],[ProductID]],dProduct[ProductID],dProduct[Supplier])</f>
        <v>Gel Booms</v>
      </c>
      <c r="H29" t="str">
        <f>_xlfn.XLOOKUP(fSales[[#This Row],[SalesRepID]],dSalesRep[SalesRepID],dSalesRep[Region])</f>
        <v>CA</v>
      </c>
    </row>
    <row r="30" spans="1:8">
      <c r="A30" s="3">
        <v>44554</v>
      </c>
      <c r="B30">
        <v>2</v>
      </c>
      <c r="C30">
        <v>4</v>
      </c>
      <c r="D30">
        <v>150</v>
      </c>
      <c r="E30">
        <f>_xlfn.XLOOKUP(fSales[[#This Row],[ProductID]],dProduct[ProductID],dProduct[Price])*fSales[[#This Row],[Units]]</f>
        <v>4492.5</v>
      </c>
      <c r="F30" t="str">
        <f>_xlfn.XLOOKUP(fSales[[#This Row],[ProductID]],dProduct[ProductID],dProduct[Product])</f>
        <v>Carlota</v>
      </c>
      <c r="G30" t="str">
        <f>_xlfn.XLOOKUP(fSales[[#This Row],[ProductID]],dProduct[ProductID],dProduct[Supplier])</f>
        <v>Gel Booms</v>
      </c>
      <c r="H30" t="str">
        <f>_xlfn.XLOOKUP(fSales[[#This Row],[SalesRepID]],dSalesRep[SalesRepID],dSalesRep[Region])</f>
        <v>WA</v>
      </c>
    </row>
    <row r="31" spans="1:8">
      <c r="A31" s="3">
        <v>45253</v>
      </c>
      <c r="B31">
        <v>1</v>
      </c>
      <c r="C31">
        <v>2</v>
      </c>
      <c r="D31">
        <v>6</v>
      </c>
      <c r="E31">
        <f>_xlfn.XLOOKUP(fSales[[#This Row],[ProductID]],dProduct[ProductID],dProduct[Price])*fSales[[#This Row],[Units]]</f>
        <v>263.70000000000005</v>
      </c>
      <c r="F31" t="str">
        <f>_xlfn.XLOOKUP(fSales[[#This Row],[ProductID]],dProduct[ProductID],dProduct[Product])</f>
        <v>Quad</v>
      </c>
      <c r="G31" t="str">
        <f>_xlfn.XLOOKUP(fSales[[#This Row],[ProductID]],dProduct[ProductID],dProduct[Supplier])</f>
        <v>Gel Booms</v>
      </c>
      <c r="H31" t="str">
        <f>_xlfn.XLOOKUP(fSales[[#This Row],[SalesRepID]],dSalesRep[SalesRepID],dSalesRep[Region])</f>
        <v>CA</v>
      </c>
    </row>
    <row r="32" spans="1:8">
      <c r="A32" s="3">
        <v>44707</v>
      </c>
      <c r="B32">
        <v>1</v>
      </c>
      <c r="C32">
        <v>4</v>
      </c>
      <c r="D32">
        <v>78</v>
      </c>
      <c r="E32">
        <f>_xlfn.XLOOKUP(fSales[[#This Row],[ProductID]],dProduct[ProductID],dProduct[Price])*fSales[[#This Row],[Units]]</f>
        <v>3428.1000000000004</v>
      </c>
      <c r="F32" t="str">
        <f>_xlfn.XLOOKUP(fSales[[#This Row],[ProductID]],dProduct[ProductID],dProduct[Product])</f>
        <v>Quad</v>
      </c>
      <c r="G32" t="str">
        <f>_xlfn.XLOOKUP(fSales[[#This Row],[ProductID]],dProduct[ProductID],dProduct[Supplier])</f>
        <v>Gel Booms</v>
      </c>
      <c r="H32" t="str">
        <f>_xlfn.XLOOKUP(fSales[[#This Row],[SalesRepID]],dSalesRep[SalesRepID],dSalesRep[Region])</f>
        <v>WA</v>
      </c>
    </row>
    <row r="33" spans="1:8">
      <c r="A33" s="3">
        <v>44518</v>
      </c>
      <c r="B33">
        <v>2</v>
      </c>
      <c r="C33">
        <v>4</v>
      </c>
      <c r="D33">
        <v>75</v>
      </c>
      <c r="E33">
        <f>_xlfn.XLOOKUP(fSales[[#This Row],[ProductID]],dProduct[ProductID],dProduct[Price])*fSales[[#This Row],[Units]]</f>
        <v>2246.25</v>
      </c>
      <c r="F33" t="str">
        <f>_xlfn.XLOOKUP(fSales[[#This Row],[ProductID]],dProduct[ProductID],dProduct[Product])</f>
        <v>Carlota</v>
      </c>
      <c r="G33" t="str">
        <f>_xlfn.XLOOKUP(fSales[[#This Row],[ProductID]],dProduct[ProductID],dProduct[Supplier])</f>
        <v>Gel Booms</v>
      </c>
      <c r="H33" t="str">
        <f>_xlfn.XLOOKUP(fSales[[#This Row],[SalesRepID]],dSalesRep[SalesRepID],dSalesRep[Region])</f>
        <v>WA</v>
      </c>
    </row>
    <row r="34" spans="1:8">
      <c r="A34" s="3">
        <v>44719</v>
      </c>
      <c r="B34">
        <v>1</v>
      </c>
      <c r="C34">
        <v>1</v>
      </c>
      <c r="D34">
        <v>6</v>
      </c>
      <c r="E34">
        <f>_xlfn.XLOOKUP(fSales[[#This Row],[ProductID]],dProduct[ProductID],dProduct[Price])*fSales[[#This Row],[Units]]</f>
        <v>263.70000000000005</v>
      </c>
      <c r="F34" t="str">
        <f>_xlfn.XLOOKUP(fSales[[#This Row],[ProductID]],dProduct[ProductID],dProduct[Product])</f>
        <v>Quad</v>
      </c>
      <c r="G34" t="str">
        <f>_xlfn.XLOOKUP(fSales[[#This Row],[ProductID]],dProduct[ProductID],dProduct[Supplier])</f>
        <v>Gel Booms</v>
      </c>
      <c r="H34" t="str">
        <f>_xlfn.XLOOKUP(fSales[[#This Row],[SalesRepID]],dSalesRep[SalesRepID],dSalesRep[Region])</f>
        <v>CA</v>
      </c>
    </row>
    <row r="35" spans="1:8">
      <c r="A35" s="3">
        <v>45176</v>
      </c>
      <c r="B35">
        <v>2</v>
      </c>
      <c r="C35">
        <v>4</v>
      </c>
      <c r="D35">
        <v>2</v>
      </c>
      <c r="E35">
        <f>_xlfn.XLOOKUP(fSales[[#This Row],[ProductID]],dProduct[ProductID],dProduct[Price])*fSales[[#This Row],[Units]]</f>
        <v>59.9</v>
      </c>
      <c r="F35" t="str">
        <f>_xlfn.XLOOKUP(fSales[[#This Row],[ProductID]],dProduct[ProductID],dProduct[Product])</f>
        <v>Carlota</v>
      </c>
      <c r="G35" t="str">
        <f>_xlfn.XLOOKUP(fSales[[#This Row],[ProductID]],dProduct[ProductID],dProduct[Supplier])</f>
        <v>Gel Booms</v>
      </c>
      <c r="H35" t="str">
        <f>_xlfn.XLOOKUP(fSales[[#This Row],[SalesRepID]],dSalesRep[SalesRepID],dSalesRep[Region])</f>
        <v>WA</v>
      </c>
    </row>
    <row r="36" spans="1:8">
      <c r="A36" s="3">
        <v>44958</v>
      </c>
      <c r="B36">
        <v>2</v>
      </c>
      <c r="C36">
        <v>4</v>
      </c>
      <c r="D36">
        <v>71</v>
      </c>
      <c r="E36">
        <f>_xlfn.XLOOKUP(fSales[[#This Row],[ProductID]],dProduct[ProductID],dProduct[Price])*fSales[[#This Row],[Units]]</f>
        <v>2126.4499999999998</v>
      </c>
      <c r="F36" t="str">
        <f>_xlfn.XLOOKUP(fSales[[#This Row],[ProductID]],dProduct[ProductID],dProduct[Product])</f>
        <v>Carlota</v>
      </c>
      <c r="G36" t="str">
        <f>_xlfn.XLOOKUP(fSales[[#This Row],[ProductID]],dProduct[ProductID],dProduct[Supplier])</f>
        <v>Gel Booms</v>
      </c>
      <c r="H36" t="str">
        <f>_xlfn.XLOOKUP(fSales[[#This Row],[SalesRepID]],dSalesRep[SalesRepID],dSalesRep[Region])</f>
        <v>WA</v>
      </c>
    </row>
    <row r="37" spans="1:8">
      <c r="A37" s="3">
        <v>44326</v>
      </c>
      <c r="B37">
        <v>2</v>
      </c>
      <c r="C37">
        <v>1</v>
      </c>
      <c r="D37">
        <v>251</v>
      </c>
      <c r="E37">
        <f>_xlfn.XLOOKUP(fSales[[#This Row],[ProductID]],dProduct[ProductID],dProduct[Price])*fSales[[#This Row],[Units]]</f>
        <v>7517.45</v>
      </c>
      <c r="F37" t="str">
        <f>_xlfn.XLOOKUP(fSales[[#This Row],[ProductID]],dProduct[ProductID],dProduct[Product])</f>
        <v>Carlota</v>
      </c>
      <c r="G37" t="str">
        <f>_xlfn.XLOOKUP(fSales[[#This Row],[ProductID]],dProduct[ProductID],dProduct[Supplier])</f>
        <v>Gel Booms</v>
      </c>
      <c r="H37" t="str">
        <f>_xlfn.XLOOKUP(fSales[[#This Row],[SalesRepID]],dSalesRep[SalesRepID],dSalesRep[Region])</f>
        <v>CA</v>
      </c>
    </row>
    <row r="38" spans="1:8">
      <c r="A38" s="3">
        <v>44298</v>
      </c>
      <c r="B38">
        <v>2</v>
      </c>
      <c r="C38">
        <v>4</v>
      </c>
      <c r="D38">
        <v>88</v>
      </c>
      <c r="E38">
        <f>_xlfn.XLOOKUP(fSales[[#This Row],[ProductID]],dProduct[ProductID],dProduct[Price])*fSales[[#This Row],[Units]]</f>
        <v>2635.6</v>
      </c>
      <c r="F38" t="str">
        <f>_xlfn.XLOOKUP(fSales[[#This Row],[ProductID]],dProduct[ProductID],dProduct[Product])</f>
        <v>Carlota</v>
      </c>
      <c r="G38" t="str">
        <f>_xlfn.XLOOKUP(fSales[[#This Row],[ProductID]],dProduct[ProductID],dProduct[Supplier])</f>
        <v>Gel Booms</v>
      </c>
      <c r="H38" t="str">
        <f>_xlfn.XLOOKUP(fSales[[#This Row],[SalesRepID]],dSalesRep[SalesRepID],dSalesRep[Region])</f>
        <v>WA</v>
      </c>
    </row>
    <row r="39" spans="1:8">
      <c r="A39" s="3">
        <v>44887</v>
      </c>
      <c r="B39">
        <v>2</v>
      </c>
      <c r="C39">
        <v>2</v>
      </c>
      <c r="D39">
        <v>6</v>
      </c>
      <c r="E39">
        <f>_xlfn.XLOOKUP(fSales[[#This Row],[ProductID]],dProduct[ProductID],dProduct[Price])*fSales[[#This Row],[Units]]</f>
        <v>179.7</v>
      </c>
      <c r="F39" t="str">
        <f>_xlfn.XLOOKUP(fSales[[#This Row],[ProductID]],dProduct[ProductID],dProduct[Product])</f>
        <v>Carlota</v>
      </c>
      <c r="G39" t="str">
        <f>_xlfn.XLOOKUP(fSales[[#This Row],[ProductID]],dProduct[ProductID],dProduct[Supplier])</f>
        <v>Gel Booms</v>
      </c>
      <c r="H39" t="str">
        <f>_xlfn.XLOOKUP(fSales[[#This Row],[SalesRepID]],dSalesRep[SalesRepID],dSalesRep[Region])</f>
        <v>CA</v>
      </c>
    </row>
    <row r="40" spans="1:8">
      <c r="A40" s="3">
        <v>44871</v>
      </c>
      <c r="B40">
        <v>2</v>
      </c>
      <c r="C40">
        <v>4</v>
      </c>
      <c r="D40">
        <v>230</v>
      </c>
      <c r="E40">
        <f>_xlfn.XLOOKUP(fSales[[#This Row],[ProductID]],dProduct[ProductID],dProduct[Price])*fSales[[#This Row],[Units]]</f>
        <v>6888.5</v>
      </c>
      <c r="F40" t="str">
        <f>_xlfn.XLOOKUP(fSales[[#This Row],[ProductID]],dProduct[ProductID],dProduct[Product])</f>
        <v>Carlota</v>
      </c>
      <c r="G40" t="str">
        <f>_xlfn.XLOOKUP(fSales[[#This Row],[ProductID]],dProduct[ProductID],dProduct[Supplier])</f>
        <v>Gel Booms</v>
      </c>
      <c r="H40" t="str">
        <f>_xlfn.XLOOKUP(fSales[[#This Row],[SalesRepID]],dSalesRep[SalesRepID],dSalesRep[Region])</f>
        <v>WA</v>
      </c>
    </row>
    <row r="41" spans="1:8">
      <c r="A41" s="3">
        <v>44559</v>
      </c>
      <c r="B41">
        <v>4</v>
      </c>
      <c r="C41">
        <v>4</v>
      </c>
      <c r="D41">
        <v>185</v>
      </c>
      <c r="E41">
        <f>_xlfn.XLOOKUP(fSales[[#This Row],[ProductID]],dProduct[ProductID],dProduct[Price])*fSales[[#This Row],[Units]]</f>
        <v>4430.75</v>
      </c>
      <c r="F41" t="str">
        <f>_xlfn.XLOOKUP(fSales[[#This Row],[ProductID]],dProduct[ProductID],dProduct[Product])</f>
        <v>Yanaki</v>
      </c>
      <c r="G41" t="str">
        <f>_xlfn.XLOOKUP(fSales[[#This Row],[ProductID]],dProduct[ProductID],dProduct[Supplier])</f>
        <v>Colorado Booms</v>
      </c>
      <c r="H41" t="str">
        <f>_xlfn.XLOOKUP(fSales[[#This Row],[SalesRepID]],dSalesRep[SalesRepID],dSalesRep[Region])</f>
        <v>WA</v>
      </c>
    </row>
    <row r="42" spans="1:8">
      <c r="A42" s="3">
        <v>44926</v>
      </c>
      <c r="B42">
        <v>2</v>
      </c>
      <c r="C42">
        <v>4</v>
      </c>
      <c r="D42">
        <v>75</v>
      </c>
      <c r="E42">
        <f>_xlfn.XLOOKUP(fSales[[#This Row],[ProductID]],dProduct[ProductID],dProduct[Price])*fSales[[#This Row],[Units]]</f>
        <v>2246.25</v>
      </c>
      <c r="F42" t="str">
        <f>_xlfn.XLOOKUP(fSales[[#This Row],[ProductID]],dProduct[ProductID],dProduct[Product])</f>
        <v>Carlota</v>
      </c>
      <c r="G42" t="str">
        <f>_xlfn.XLOOKUP(fSales[[#This Row],[ProductID]],dProduct[ProductID],dProduct[Supplier])</f>
        <v>Gel Booms</v>
      </c>
      <c r="H42" t="str">
        <f>_xlfn.XLOOKUP(fSales[[#This Row],[SalesRepID]],dSalesRep[SalesRepID],dSalesRep[Region])</f>
        <v>WA</v>
      </c>
    </row>
    <row r="43" spans="1:8">
      <c r="A43" s="3">
        <v>45275</v>
      </c>
      <c r="B43">
        <v>2</v>
      </c>
      <c r="C43">
        <v>4</v>
      </c>
      <c r="D43">
        <v>3</v>
      </c>
      <c r="E43">
        <f>_xlfn.XLOOKUP(fSales[[#This Row],[ProductID]],dProduct[ProductID],dProduct[Price])*fSales[[#This Row],[Units]]</f>
        <v>89.85</v>
      </c>
      <c r="F43" t="str">
        <f>_xlfn.XLOOKUP(fSales[[#This Row],[ProductID]],dProduct[ProductID],dProduct[Product])</f>
        <v>Carlota</v>
      </c>
      <c r="G43" t="str">
        <f>_xlfn.XLOOKUP(fSales[[#This Row],[ProductID]],dProduct[ProductID],dProduct[Supplier])</f>
        <v>Gel Booms</v>
      </c>
      <c r="H43" t="str">
        <f>_xlfn.XLOOKUP(fSales[[#This Row],[SalesRepID]],dSalesRep[SalesRepID],dSalesRep[Region])</f>
        <v>WA</v>
      </c>
    </row>
    <row r="44" spans="1:8">
      <c r="A44" s="3">
        <v>44364</v>
      </c>
      <c r="B44">
        <v>2</v>
      </c>
      <c r="C44">
        <v>4</v>
      </c>
      <c r="D44">
        <v>209</v>
      </c>
      <c r="E44">
        <f>_xlfn.XLOOKUP(fSales[[#This Row],[ProductID]],dProduct[ProductID],dProduct[Price])*fSales[[#This Row],[Units]]</f>
        <v>6259.55</v>
      </c>
      <c r="F44" t="str">
        <f>_xlfn.XLOOKUP(fSales[[#This Row],[ProductID]],dProduct[ProductID],dProduct[Product])</f>
        <v>Carlota</v>
      </c>
      <c r="G44" t="str">
        <f>_xlfn.XLOOKUP(fSales[[#This Row],[ProductID]],dProduct[ProductID],dProduct[Supplier])</f>
        <v>Gel Booms</v>
      </c>
      <c r="H44" t="str">
        <f>_xlfn.XLOOKUP(fSales[[#This Row],[SalesRepID]],dSalesRep[SalesRepID],dSalesRep[Region])</f>
        <v>WA</v>
      </c>
    </row>
    <row r="45" spans="1:8">
      <c r="A45" s="3">
        <v>44797</v>
      </c>
      <c r="B45">
        <v>4</v>
      </c>
      <c r="C45">
        <v>4</v>
      </c>
      <c r="D45">
        <v>4</v>
      </c>
      <c r="E45">
        <f>_xlfn.XLOOKUP(fSales[[#This Row],[ProductID]],dProduct[ProductID],dProduct[Price])*fSales[[#This Row],[Units]]</f>
        <v>95.8</v>
      </c>
      <c r="F45" t="str">
        <f>_xlfn.XLOOKUP(fSales[[#This Row],[ProductID]],dProduct[ProductID],dProduct[Product])</f>
        <v>Yanaki</v>
      </c>
      <c r="G45" t="str">
        <f>_xlfn.XLOOKUP(fSales[[#This Row],[ProductID]],dProduct[ProductID],dProduct[Supplier])</f>
        <v>Colorado Booms</v>
      </c>
      <c r="H45" t="str">
        <f>_xlfn.XLOOKUP(fSales[[#This Row],[SalesRepID]],dSalesRep[SalesRepID],dSalesRep[Region])</f>
        <v>WA</v>
      </c>
    </row>
    <row r="46" spans="1:8">
      <c r="A46" s="3">
        <v>44799</v>
      </c>
      <c r="B46">
        <v>4</v>
      </c>
      <c r="C46">
        <v>1</v>
      </c>
      <c r="D46">
        <v>280</v>
      </c>
      <c r="E46">
        <f>_xlfn.XLOOKUP(fSales[[#This Row],[ProductID]],dProduct[ProductID],dProduct[Price])*fSales[[#This Row],[Units]]</f>
        <v>6706</v>
      </c>
      <c r="F46" t="str">
        <f>_xlfn.XLOOKUP(fSales[[#This Row],[ProductID]],dProduct[ProductID],dProduct[Product])</f>
        <v>Yanaki</v>
      </c>
      <c r="G46" t="str">
        <f>_xlfn.XLOOKUP(fSales[[#This Row],[ProductID]],dProduct[ProductID],dProduct[Supplier])</f>
        <v>Colorado Booms</v>
      </c>
      <c r="H46" t="str">
        <f>_xlfn.XLOOKUP(fSales[[#This Row],[SalesRepID]],dSalesRep[SalesRepID],dSalesRep[Region])</f>
        <v>CA</v>
      </c>
    </row>
    <row r="47" spans="1:8">
      <c r="A47" s="3">
        <v>44427</v>
      </c>
      <c r="B47">
        <v>4</v>
      </c>
      <c r="C47">
        <v>2</v>
      </c>
      <c r="D47">
        <v>52</v>
      </c>
      <c r="E47">
        <f>_xlfn.XLOOKUP(fSales[[#This Row],[ProductID]],dProduct[ProductID],dProduct[Price])*fSales[[#This Row],[Units]]</f>
        <v>1245.3999999999999</v>
      </c>
      <c r="F47" t="str">
        <f>_xlfn.XLOOKUP(fSales[[#This Row],[ProductID]],dProduct[ProductID],dProduct[Product])</f>
        <v>Yanaki</v>
      </c>
      <c r="G47" t="str">
        <f>_xlfn.XLOOKUP(fSales[[#This Row],[ProductID]],dProduct[ProductID],dProduct[Supplier])</f>
        <v>Colorado Booms</v>
      </c>
      <c r="H47" t="str">
        <f>_xlfn.XLOOKUP(fSales[[#This Row],[SalesRepID]],dSalesRep[SalesRepID],dSalesRep[Region])</f>
        <v>CA</v>
      </c>
    </row>
    <row r="48" spans="1:8">
      <c r="A48" s="3">
        <v>44426</v>
      </c>
      <c r="B48">
        <v>4</v>
      </c>
      <c r="C48">
        <v>3</v>
      </c>
      <c r="D48">
        <v>101</v>
      </c>
      <c r="E48">
        <f>_xlfn.XLOOKUP(fSales[[#This Row],[ProductID]],dProduct[ProductID],dProduct[Price])*fSales[[#This Row],[Units]]</f>
        <v>2418.9499999999998</v>
      </c>
      <c r="F48" t="str">
        <f>_xlfn.XLOOKUP(fSales[[#This Row],[ProductID]],dProduct[ProductID],dProduct[Product])</f>
        <v>Yanaki</v>
      </c>
      <c r="G48" t="str">
        <f>_xlfn.XLOOKUP(fSales[[#This Row],[ProductID]],dProduct[ProductID],dProduct[Supplier])</f>
        <v>Colorado Booms</v>
      </c>
      <c r="H48" t="str">
        <f>_xlfn.XLOOKUP(fSales[[#This Row],[SalesRepID]],dSalesRep[SalesRepID],dSalesRep[Region])</f>
        <v>WA</v>
      </c>
    </row>
    <row r="49" spans="1:8">
      <c r="A49" s="3">
        <v>44477</v>
      </c>
      <c r="B49">
        <v>4</v>
      </c>
      <c r="C49">
        <v>4</v>
      </c>
      <c r="D49">
        <v>89</v>
      </c>
      <c r="E49">
        <f>_xlfn.XLOOKUP(fSales[[#This Row],[ProductID]],dProduct[ProductID],dProduct[Price])*fSales[[#This Row],[Units]]</f>
        <v>2131.5499999999997</v>
      </c>
      <c r="F49" t="str">
        <f>_xlfn.XLOOKUP(fSales[[#This Row],[ProductID]],dProduct[ProductID],dProduct[Product])</f>
        <v>Yanaki</v>
      </c>
      <c r="G49" t="str">
        <f>_xlfn.XLOOKUP(fSales[[#This Row],[ProductID]],dProduct[ProductID],dProduct[Supplier])</f>
        <v>Colorado Booms</v>
      </c>
      <c r="H49" t="str">
        <f>_xlfn.XLOOKUP(fSales[[#This Row],[SalesRepID]],dSalesRep[SalesRepID],dSalesRep[Region])</f>
        <v>WA</v>
      </c>
    </row>
    <row r="50" spans="1:8">
      <c r="A50" s="3">
        <v>45271</v>
      </c>
      <c r="B50">
        <v>2</v>
      </c>
      <c r="C50">
        <v>1</v>
      </c>
      <c r="D50">
        <v>1</v>
      </c>
      <c r="E50">
        <f>_xlfn.XLOOKUP(fSales[[#This Row],[ProductID]],dProduct[ProductID],dProduct[Price])*fSales[[#This Row],[Units]]</f>
        <v>29.95</v>
      </c>
      <c r="F50" t="str">
        <f>_xlfn.XLOOKUP(fSales[[#This Row],[ProductID]],dProduct[ProductID],dProduct[Product])</f>
        <v>Carlota</v>
      </c>
      <c r="G50" t="str">
        <f>_xlfn.XLOOKUP(fSales[[#This Row],[ProductID]],dProduct[ProductID],dProduct[Supplier])</f>
        <v>Gel Booms</v>
      </c>
      <c r="H50" t="str">
        <f>_xlfn.XLOOKUP(fSales[[#This Row],[SalesRepID]],dSalesRep[SalesRepID],dSalesRep[Region])</f>
        <v>CA</v>
      </c>
    </row>
    <row r="51" spans="1:8">
      <c r="A51" s="3">
        <v>45029</v>
      </c>
      <c r="B51">
        <v>2</v>
      </c>
      <c r="C51">
        <v>4</v>
      </c>
      <c r="D51">
        <v>4</v>
      </c>
      <c r="E51">
        <f>_xlfn.XLOOKUP(fSales[[#This Row],[ProductID]],dProduct[ProductID],dProduct[Price])*fSales[[#This Row],[Units]]</f>
        <v>119.8</v>
      </c>
      <c r="F51" t="str">
        <f>_xlfn.XLOOKUP(fSales[[#This Row],[ProductID]],dProduct[ProductID],dProduct[Product])</f>
        <v>Carlota</v>
      </c>
      <c r="G51" t="str">
        <f>_xlfn.XLOOKUP(fSales[[#This Row],[ProductID]],dProduct[ProductID],dProduct[Supplier])</f>
        <v>Gel Booms</v>
      </c>
      <c r="H51" t="str">
        <f>_xlfn.XLOOKUP(fSales[[#This Row],[SalesRepID]],dSalesRep[SalesRepID],dSalesRep[Region])</f>
        <v>WA</v>
      </c>
    </row>
    <row r="52" spans="1:8">
      <c r="A52" s="3">
        <v>45240</v>
      </c>
      <c r="B52">
        <v>2</v>
      </c>
      <c r="C52">
        <v>4</v>
      </c>
      <c r="D52">
        <v>6</v>
      </c>
      <c r="E52">
        <f>_xlfn.XLOOKUP(fSales[[#This Row],[ProductID]],dProduct[ProductID],dProduct[Price])*fSales[[#This Row],[Units]]</f>
        <v>179.7</v>
      </c>
      <c r="F52" t="str">
        <f>_xlfn.XLOOKUP(fSales[[#This Row],[ProductID]],dProduct[ProductID],dProduct[Product])</f>
        <v>Carlota</v>
      </c>
      <c r="G52" t="str">
        <f>_xlfn.XLOOKUP(fSales[[#This Row],[ProductID]],dProduct[ProductID],dProduct[Supplier])</f>
        <v>Gel Booms</v>
      </c>
      <c r="H52" t="str">
        <f>_xlfn.XLOOKUP(fSales[[#This Row],[SalesRepID]],dSalesRep[SalesRepID],dSalesRep[Region])</f>
        <v>WA</v>
      </c>
    </row>
    <row r="53" spans="1:8">
      <c r="A53" s="3">
        <v>45115</v>
      </c>
      <c r="B53">
        <v>2</v>
      </c>
      <c r="C53">
        <v>2</v>
      </c>
      <c r="D53">
        <v>159</v>
      </c>
      <c r="E53">
        <f>_xlfn.XLOOKUP(fSales[[#This Row],[ProductID]],dProduct[ProductID],dProduct[Price])*fSales[[#This Row],[Units]]</f>
        <v>4762.05</v>
      </c>
      <c r="F53" t="str">
        <f>_xlfn.XLOOKUP(fSales[[#This Row],[ProductID]],dProduct[ProductID],dProduct[Product])</f>
        <v>Carlota</v>
      </c>
      <c r="G53" t="str">
        <f>_xlfn.XLOOKUP(fSales[[#This Row],[ProductID]],dProduct[ProductID],dProduct[Supplier])</f>
        <v>Gel Booms</v>
      </c>
      <c r="H53" t="str">
        <f>_xlfn.XLOOKUP(fSales[[#This Row],[SalesRepID]],dSalesRep[SalesRepID],dSalesRep[Region])</f>
        <v>CA</v>
      </c>
    </row>
    <row r="54" spans="1:8">
      <c r="A54" s="3">
        <v>44535</v>
      </c>
      <c r="B54">
        <v>3</v>
      </c>
      <c r="C54">
        <v>3</v>
      </c>
      <c r="D54">
        <v>6</v>
      </c>
      <c r="E54">
        <f>_xlfn.XLOOKUP(fSales[[#This Row],[ProductID]],dProduct[ProductID],dProduct[Price])*fSales[[#This Row],[Units]]</f>
        <v>155.69999999999999</v>
      </c>
      <c r="F54" t="str">
        <f>_xlfn.XLOOKUP(fSales[[#This Row],[ProductID]],dProduct[ProductID],dProduct[Product])</f>
        <v>Aspen</v>
      </c>
      <c r="G54" t="str">
        <f>_xlfn.XLOOKUP(fSales[[#This Row],[ProductID]],dProduct[ProductID],dProduct[Supplier])</f>
        <v>Colorado Booms</v>
      </c>
      <c r="H54" t="str">
        <f>_xlfn.XLOOKUP(fSales[[#This Row],[SalesRepID]],dSalesRep[SalesRepID],dSalesRep[Region])</f>
        <v>WA</v>
      </c>
    </row>
    <row r="55" spans="1:8">
      <c r="A55" s="3">
        <v>44550</v>
      </c>
      <c r="B55">
        <v>1</v>
      </c>
      <c r="C55">
        <v>2</v>
      </c>
      <c r="D55">
        <v>3</v>
      </c>
      <c r="E55">
        <f>_xlfn.XLOOKUP(fSales[[#This Row],[ProductID]],dProduct[ProductID],dProduct[Price])*fSales[[#This Row],[Units]]</f>
        <v>131.85000000000002</v>
      </c>
      <c r="F55" t="str">
        <f>_xlfn.XLOOKUP(fSales[[#This Row],[ProductID]],dProduct[ProductID],dProduct[Product])</f>
        <v>Quad</v>
      </c>
      <c r="G55" t="str">
        <f>_xlfn.XLOOKUP(fSales[[#This Row],[ProductID]],dProduct[ProductID],dProduct[Supplier])</f>
        <v>Gel Booms</v>
      </c>
      <c r="H55" t="str">
        <f>_xlfn.XLOOKUP(fSales[[#This Row],[SalesRepID]],dSalesRep[SalesRepID],dSalesRep[Region])</f>
        <v>CA</v>
      </c>
    </row>
    <row r="56" spans="1:8">
      <c r="A56" s="3">
        <v>44689</v>
      </c>
      <c r="B56">
        <v>3</v>
      </c>
      <c r="C56">
        <v>1</v>
      </c>
      <c r="D56">
        <v>1</v>
      </c>
      <c r="E56">
        <f>_xlfn.XLOOKUP(fSales[[#This Row],[ProductID]],dProduct[ProductID],dProduct[Price])*fSales[[#This Row],[Units]]</f>
        <v>25.95</v>
      </c>
      <c r="F56" t="str">
        <f>_xlfn.XLOOKUP(fSales[[#This Row],[ProductID]],dProduct[ProductID],dProduct[Product])</f>
        <v>Aspen</v>
      </c>
      <c r="G56" t="str">
        <f>_xlfn.XLOOKUP(fSales[[#This Row],[ProductID]],dProduct[ProductID],dProduct[Supplier])</f>
        <v>Colorado Booms</v>
      </c>
      <c r="H56" t="str">
        <f>_xlfn.XLOOKUP(fSales[[#This Row],[SalesRepID]],dSalesRep[SalesRepID],dSalesRep[Region])</f>
        <v>CA</v>
      </c>
    </row>
    <row r="57" spans="1:8">
      <c r="A57" s="3">
        <v>44501</v>
      </c>
      <c r="B57">
        <v>3</v>
      </c>
      <c r="C57">
        <v>4</v>
      </c>
      <c r="D57">
        <v>6</v>
      </c>
      <c r="E57">
        <f>_xlfn.XLOOKUP(fSales[[#This Row],[ProductID]],dProduct[ProductID],dProduct[Price])*fSales[[#This Row],[Units]]</f>
        <v>155.69999999999999</v>
      </c>
      <c r="F57" t="str">
        <f>_xlfn.XLOOKUP(fSales[[#This Row],[ProductID]],dProduct[ProductID],dProduct[Product])</f>
        <v>Aspen</v>
      </c>
      <c r="G57" t="str">
        <f>_xlfn.XLOOKUP(fSales[[#This Row],[ProductID]],dProduct[ProductID],dProduct[Supplier])</f>
        <v>Colorado Booms</v>
      </c>
      <c r="H57" t="str">
        <f>_xlfn.XLOOKUP(fSales[[#This Row],[SalesRepID]],dSalesRep[SalesRepID],dSalesRep[Region])</f>
        <v>WA</v>
      </c>
    </row>
    <row r="58" spans="1:8">
      <c r="A58" s="3">
        <v>44543</v>
      </c>
      <c r="B58">
        <v>1</v>
      </c>
      <c r="C58">
        <v>2</v>
      </c>
      <c r="D58">
        <v>14</v>
      </c>
      <c r="E58">
        <f>_xlfn.XLOOKUP(fSales[[#This Row],[ProductID]],dProduct[ProductID],dProduct[Price])*fSales[[#This Row],[Units]]</f>
        <v>615.30000000000007</v>
      </c>
      <c r="F58" t="str">
        <f>_xlfn.XLOOKUP(fSales[[#This Row],[ProductID]],dProduct[ProductID],dProduct[Product])</f>
        <v>Quad</v>
      </c>
      <c r="G58" t="str">
        <f>_xlfn.XLOOKUP(fSales[[#This Row],[ProductID]],dProduct[ProductID],dProduct[Supplier])</f>
        <v>Gel Booms</v>
      </c>
      <c r="H58" t="str">
        <f>_xlfn.XLOOKUP(fSales[[#This Row],[SalesRepID]],dSalesRep[SalesRepID],dSalesRep[Region])</f>
        <v>CA</v>
      </c>
    </row>
    <row r="59" spans="1:8">
      <c r="A59" s="3">
        <v>44415</v>
      </c>
      <c r="B59">
        <v>2</v>
      </c>
      <c r="C59">
        <v>3</v>
      </c>
      <c r="D59">
        <v>71</v>
      </c>
      <c r="E59">
        <f>_xlfn.XLOOKUP(fSales[[#This Row],[ProductID]],dProduct[ProductID],dProduct[Price])*fSales[[#This Row],[Units]]</f>
        <v>2126.4499999999998</v>
      </c>
      <c r="F59" t="str">
        <f>_xlfn.XLOOKUP(fSales[[#This Row],[ProductID]],dProduct[ProductID],dProduct[Product])</f>
        <v>Carlota</v>
      </c>
      <c r="G59" t="str">
        <f>_xlfn.XLOOKUP(fSales[[#This Row],[ProductID]],dProduct[ProductID],dProduct[Supplier])</f>
        <v>Gel Booms</v>
      </c>
      <c r="H59" t="str">
        <f>_xlfn.XLOOKUP(fSales[[#This Row],[SalesRepID]],dSalesRep[SalesRepID],dSalesRep[Region])</f>
        <v>WA</v>
      </c>
    </row>
    <row r="60" spans="1:8">
      <c r="A60" s="3">
        <v>45277</v>
      </c>
      <c r="B60">
        <v>3</v>
      </c>
      <c r="C60">
        <v>2</v>
      </c>
      <c r="D60">
        <v>101</v>
      </c>
      <c r="E60">
        <f>_xlfn.XLOOKUP(fSales[[#This Row],[ProductID]],dProduct[ProductID],dProduct[Price])*fSales[[#This Row],[Units]]</f>
        <v>2620.9499999999998</v>
      </c>
      <c r="F60" t="str">
        <f>_xlfn.XLOOKUP(fSales[[#This Row],[ProductID]],dProduct[ProductID],dProduct[Product])</f>
        <v>Aspen</v>
      </c>
      <c r="G60" t="str">
        <f>_xlfn.XLOOKUP(fSales[[#This Row],[ProductID]],dProduct[ProductID],dProduct[Supplier])</f>
        <v>Colorado Booms</v>
      </c>
      <c r="H60" t="str">
        <f>_xlfn.XLOOKUP(fSales[[#This Row],[SalesRepID]],dSalesRep[SalesRepID],dSalesRep[Region])</f>
        <v>CA</v>
      </c>
    </row>
    <row r="61" spans="1:8">
      <c r="A61" s="3">
        <v>44722</v>
      </c>
      <c r="B61">
        <v>2</v>
      </c>
      <c r="C61">
        <v>2</v>
      </c>
      <c r="D61">
        <v>27</v>
      </c>
      <c r="E61">
        <f>_xlfn.XLOOKUP(fSales[[#This Row],[ProductID]],dProduct[ProductID],dProduct[Price])*fSales[[#This Row],[Units]]</f>
        <v>808.65</v>
      </c>
      <c r="F61" t="str">
        <f>_xlfn.XLOOKUP(fSales[[#This Row],[ProductID]],dProduct[ProductID],dProduct[Product])</f>
        <v>Carlota</v>
      </c>
      <c r="G61" t="str">
        <f>_xlfn.XLOOKUP(fSales[[#This Row],[ProductID]],dProduct[ProductID],dProduct[Supplier])</f>
        <v>Gel Booms</v>
      </c>
      <c r="H61" t="str">
        <f>_xlfn.XLOOKUP(fSales[[#This Row],[SalesRepID]],dSalesRep[SalesRepID],dSalesRep[Region])</f>
        <v>CA</v>
      </c>
    </row>
    <row r="62" spans="1:8">
      <c r="A62" s="3">
        <v>44397</v>
      </c>
      <c r="B62">
        <v>2</v>
      </c>
      <c r="C62">
        <v>2</v>
      </c>
      <c r="D62">
        <v>1</v>
      </c>
      <c r="E62">
        <f>_xlfn.XLOOKUP(fSales[[#This Row],[ProductID]],dProduct[ProductID],dProduct[Price])*fSales[[#This Row],[Units]]</f>
        <v>29.95</v>
      </c>
      <c r="F62" t="str">
        <f>_xlfn.XLOOKUP(fSales[[#This Row],[ProductID]],dProduct[ProductID],dProduct[Product])</f>
        <v>Carlota</v>
      </c>
      <c r="G62" t="str">
        <f>_xlfn.XLOOKUP(fSales[[#This Row],[ProductID]],dProduct[ProductID],dProduct[Supplier])</f>
        <v>Gel Booms</v>
      </c>
      <c r="H62" t="str">
        <f>_xlfn.XLOOKUP(fSales[[#This Row],[SalesRepID]],dSalesRep[SalesRepID],dSalesRep[Region])</f>
        <v>CA</v>
      </c>
    </row>
    <row r="63" spans="1:8">
      <c r="A63" s="3">
        <v>44443</v>
      </c>
      <c r="B63">
        <v>2</v>
      </c>
      <c r="C63">
        <v>2</v>
      </c>
      <c r="D63">
        <v>36</v>
      </c>
      <c r="E63">
        <f>_xlfn.XLOOKUP(fSales[[#This Row],[ProductID]],dProduct[ProductID],dProduct[Price])*fSales[[#This Row],[Units]]</f>
        <v>1078.2</v>
      </c>
      <c r="F63" t="str">
        <f>_xlfn.XLOOKUP(fSales[[#This Row],[ProductID]],dProduct[ProductID],dProduct[Product])</f>
        <v>Carlota</v>
      </c>
      <c r="G63" t="str">
        <f>_xlfn.XLOOKUP(fSales[[#This Row],[ProductID]],dProduct[ProductID],dProduct[Supplier])</f>
        <v>Gel Booms</v>
      </c>
      <c r="H63" t="str">
        <f>_xlfn.XLOOKUP(fSales[[#This Row],[SalesRepID]],dSalesRep[SalesRepID],dSalesRep[Region])</f>
        <v>CA</v>
      </c>
    </row>
    <row r="64" spans="1:8">
      <c r="A64" s="3">
        <v>45253</v>
      </c>
      <c r="B64">
        <v>2</v>
      </c>
      <c r="C64">
        <v>4</v>
      </c>
      <c r="D64">
        <v>31</v>
      </c>
      <c r="E64">
        <f>_xlfn.XLOOKUP(fSales[[#This Row],[ProductID]],dProduct[ProductID],dProduct[Price])*fSales[[#This Row],[Units]]</f>
        <v>928.44999999999993</v>
      </c>
      <c r="F64" t="str">
        <f>_xlfn.XLOOKUP(fSales[[#This Row],[ProductID]],dProduct[ProductID],dProduct[Product])</f>
        <v>Carlota</v>
      </c>
      <c r="G64" t="str">
        <f>_xlfn.XLOOKUP(fSales[[#This Row],[ProductID]],dProduct[ProductID],dProduct[Supplier])</f>
        <v>Gel Booms</v>
      </c>
      <c r="H64" t="str">
        <f>_xlfn.XLOOKUP(fSales[[#This Row],[SalesRepID]],dSalesRep[SalesRepID],dSalesRep[Region])</f>
        <v>WA</v>
      </c>
    </row>
    <row r="65" spans="1:8">
      <c r="A65" s="3">
        <v>44952</v>
      </c>
      <c r="B65">
        <v>2</v>
      </c>
      <c r="C65">
        <v>1</v>
      </c>
      <c r="D65">
        <v>196</v>
      </c>
      <c r="E65">
        <f>_xlfn.XLOOKUP(fSales[[#This Row],[ProductID]],dProduct[ProductID],dProduct[Price])*fSales[[#This Row],[Units]]</f>
        <v>5870.2</v>
      </c>
      <c r="F65" t="str">
        <f>_xlfn.XLOOKUP(fSales[[#This Row],[ProductID]],dProduct[ProductID],dProduct[Product])</f>
        <v>Carlota</v>
      </c>
      <c r="G65" t="str">
        <f>_xlfn.XLOOKUP(fSales[[#This Row],[ProductID]],dProduct[ProductID],dProduct[Supplier])</f>
        <v>Gel Booms</v>
      </c>
      <c r="H65" t="str">
        <f>_xlfn.XLOOKUP(fSales[[#This Row],[SalesRepID]],dSalesRep[SalesRepID],dSalesRep[Region])</f>
        <v>CA</v>
      </c>
    </row>
    <row r="66" spans="1:8">
      <c r="A66" s="3">
        <v>44883</v>
      </c>
      <c r="B66">
        <v>2</v>
      </c>
      <c r="C66">
        <v>1</v>
      </c>
      <c r="D66">
        <v>6</v>
      </c>
      <c r="E66">
        <f>_xlfn.XLOOKUP(fSales[[#This Row],[ProductID]],dProduct[ProductID],dProduct[Price])*fSales[[#This Row],[Units]]</f>
        <v>179.7</v>
      </c>
      <c r="F66" t="str">
        <f>_xlfn.XLOOKUP(fSales[[#This Row],[ProductID]],dProduct[ProductID],dProduct[Product])</f>
        <v>Carlota</v>
      </c>
      <c r="G66" t="str">
        <f>_xlfn.XLOOKUP(fSales[[#This Row],[ProductID]],dProduct[ProductID],dProduct[Supplier])</f>
        <v>Gel Booms</v>
      </c>
      <c r="H66" t="str">
        <f>_xlfn.XLOOKUP(fSales[[#This Row],[SalesRepID]],dSalesRep[SalesRepID],dSalesRep[Region])</f>
        <v>CA</v>
      </c>
    </row>
    <row r="67" spans="1:8">
      <c r="A67" s="3">
        <v>45273</v>
      </c>
      <c r="B67">
        <v>2</v>
      </c>
      <c r="C67">
        <v>3</v>
      </c>
      <c r="D67">
        <v>110</v>
      </c>
      <c r="E67">
        <f>_xlfn.XLOOKUP(fSales[[#This Row],[ProductID]],dProduct[ProductID],dProduct[Price])*fSales[[#This Row],[Units]]</f>
        <v>3294.5</v>
      </c>
      <c r="F67" t="str">
        <f>_xlfn.XLOOKUP(fSales[[#This Row],[ProductID]],dProduct[ProductID],dProduct[Product])</f>
        <v>Carlota</v>
      </c>
      <c r="G67" t="str">
        <f>_xlfn.XLOOKUP(fSales[[#This Row],[ProductID]],dProduct[ProductID],dProduct[Supplier])</f>
        <v>Gel Booms</v>
      </c>
      <c r="H67" t="str">
        <f>_xlfn.XLOOKUP(fSales[[#This Row],[SalesRepID]],dSalesRep[SalesRepID],dSalesRep[Region])</f>
        <v>WA</v>
      </c>
    </row>
    <row r="68" spans="1:8">
      <c r="A68" s="3">
        <v>44903</v>
      </c>
      <c r="B68">
        <v>1</v>
      </c>
      <c r="C68">
        <v>1</v>
      </c>
      <c r="D68">
        <v>26</v>
      </c>
      <c r="E68">
        <f>_xlfn.XLOOKUP(fSales[[#This Row],[ProductID]],dProduct[ProductID],dProduct[Price])*fSales[[#This Row],[Units]]</f>
        <v>1142.7</v>
      </c>
      <c r="F68" t="str">
        <f>_xlfn.XLOOKUP(fSales[[#This Row],[ProductID]],dProduct[ProductID],dProduct[Product])</f>
        <v>Quad</v>
      </c>
      <c r="G68" t="str">
        <f>_xlfn.XLOOKUP(fSales[[#This Row],[ProductID]],dProduct[ProductID],dProduct[Supplier])</f>
        <v>Gel Booms</v>
      </c>
      <c r="H68" t="str">
        <f>_xlfn.XLOOKUP(fSales[[#This Row],[SalesRepID]],dSalesRep[SalesRepID],dSalesRep[Region])</f>
        <v>CA</v>
      </c>
    </row>
    <row r="69" spans="1:8">
      <c r="A69" s="3">
        <v>44533</v>
      </c>
      <c r="B69">
        <v>2</v>
      </c>
      <c r="C69">
        <v>4</v>
      </c>
      <c r="D69">
        <v>80</v>
      </c>
      <c r="E69">
        <f>_xlfn.XLOOKUP(fSales[[#This Row],[ProductID]],dProduct[ProductID],dProduct[Price])*fSales[[#This Row],[Units]]</f>
        <v>2396</v>
      </c>
      <c r="F69" t="str">
        <f>_xlfn.XLOOKUP(fSales[[#This Row],[ProductID]],dProduct[ProductID],dProduct[Product])</f>
        <v>Carlota</v>
      </c>
      <c r="G69" t="str">
        <f>_xlfn.XLOOKUP(fSales[[#This Row],[ProductID]],dProduct[ProductID],dProduct[Supplier])</f>
        <v>Gel Booms</v>
      </c>
      <c r="H69" t="str">
        <f>_xlfn.XLOOKUP(fSales[[#This Row],[SalesRepID]],dSalesRep[SalesRepID],dSalesRep[Region])</f>
        <v>WA</v>
      </c>
    </row>
    <row r="70" spans="1:8">
      <c r="A70" s="3">
        <v>45208</v>
      </c>
      <c r="B70">
        <v>2</v>
      </c>
      <c r="C70">
        <v>2</v>
      </c>
      <c r="D70">
        <v>70</v>
      </c>
      <c r="E70">
        <f>_xlfn.XLOOKUP(fSales[[#This Row],[ProductID]],dProduct[ProductID],dProduct[Price])*fSales[[#This Row],[Units]]</f>
        <v>2096.5</v>
      </c>
      <c r="F70" t="str">
        <f>_xlfn.XLOOKUP(fSales[[#This Row],[ProductID]],dProduct[ProductID],dProduct[Product])</f>
        <v>Carlota</v>
      </c>
      <c r="G70" t="str">
        <f>_xlfn.XLOOKUP(fSales[[#This Row],[ProductID]],dProduct[ProductID],dProduct[Supplier])</f>
        <v>Gel Booms</v>
      </c>
      <c r="H70" t="str">
        <f>_xlfn.XLOOKUP(fSales[[#This Row],[SalesRepID]],dSalesRep[SalesRepID],dSalesRep[Region])</f>
        <v>CA</v>
      </c>
    </row>
    <row r="71" spans="1:8">
      <c r="A71" s="3">
        <v>45192</v>
      </c>
      <c r="B71">
        <v>2</v>
      </c>
      <c r="C71">
        <v>4</v>
      </c>
      <c r="D71">
        <v>28</v>
      </c>
      <c r="E71">
        <f>_xlfn.XLOOKUP(fSales[[#This Row],[ProductID]],dProduct[ProductID],dProduct[Price])*fSales[[#This Row],[Units]]</f>
        <v>838.6</v>
      </c>
      <c r="F71" t="str">
        <f>_xlfn.XLOOKUP(fSales[[#This Row],[ProductID]],dProduct[ProductID],dProduct[Product])</f>
        <v>Carlota</v>
      </c>
      <c r="G71" t="str">
        <f>_xlfn.XLOOKUP(fSales[[#This Row],[ProductID]],dProduct[ProductID],dProduct[Supplier])</f>
        <v>Gel Booms</v>
      </c>
      <c r="H71" t="str">
        <f>_xlfn.XLOOKUP(fSales[[#This Row],[SalesRepID]],dSalesRep[SalesRepID],dSalesRep[Region])</f>
        <v>WA</v>
      </c>
    </row>
    <row r="72" spans="1:8">
      <c r="A72" s="3">
        <v>45279</v>
      </c>
      <c r="B72">
        <v>2</v>
      </c>
      <c r="C72">
        <v>2</v>
      </c>
      <c r="D72">
        <v>80</v>
      </c>
      <c r="E72">
        <f>_xlfn.XLOOKUP(fSales[[#This Row],[ProductID]],dProduct[ProductID],dProduct[Price])*fSales[[#This Row],[Units]]</f>
        <v>2396</v>
      </c>
      <c r="F72" t="str">
        <f>_xlfn.XLOOKUP(fSales[[#This Row],[ProductID]],dProduct[ProductID],dProduct[Product])</f>
        <v>Carlota</v>
      </c>
      <c r="G72" t="str">
        <f>_xlfn.XLOOKUP(fSales[[#This Row],[ProductID]],dProduct[ProductID],dProduct[Supplier])</f>
        <v>Gel Booms</v>
      </c>
      <c r="H72" t="str">
        <f>_xlfn.XLOOKUP(fSales[[#This Row],[SalesRepID]],dSalesRep[SalesRepID],dSalesRep[Region])</f>
        <v>CA</v>
      </c>
    </row>
    <row r="73" spans="1:8">
      <c r="A73" s="3">
        <v>45103</v>
      </c>
      <c r="B73">
        <v>1</v>
      </c>
      <c r="C73">
        <v>4</v>
      </c>
      <c r="D73">
        <v>6</v>
      </c>
      <c r="E73">
        <f>_xlfn.XLOOKUP(fSales[[#This Row],[ProductID]],dProduct[ProductID],dProduct[Price])*fSales[[#This Row],[Units]]</f>
        <v>263.70000000000005</v>
      </c>
      <c r="F73" t="str">
        <f>_xlfn.XLOOKUP(fSales[[#This Row],[ProductID]],dProduct[ProductID],dProduct[Product])</f>
        <v>Quad</v>
      </c>
      <c r="G73" t="str">
        <f>_xlfn.XLOOKUP(fSales[[#This Row],[ProductID]],dProduct[ProductID],dProduct[Supplier])</f>
        <v>Gel Booms</v>
      </c>
      <c r="H73" t="str">
        <f>_xlfn.XLOOKUP(fSales[[#This Row],[SalesRepID]],dSalesRep[SalesRepID],dSalesRep[Region])</f>
        <v>WA</v>
      </c>
    </row>
    <row r="74" spans="1:8">
      <c r="A74" s="3">
        <v>45224</v>
      </c>
      <c r="B74">
        <v>3</v>
      </c>
      <c r="C74">
        <v>4</v>
      </c>
      <c r="D74">
        <v>201</v>
      </c>
      <c r="E74">
        <f>_xlfn.XLOOKUP(fSales[[#This Row],[ProductID]],dProduct[ProductID],dProduct[Price])*fSales[[#This Row],[Units]]</f>
        <v>5215.95</v>
      </c>
      <c r="F74" t="str">
        <f>_xlfn.XLOOKUP(fSales[[#This Row],[ProductID]],dProduct[ProductID],dProduct[Product])</f>
        <v>Aspen</v>
      </c>
      <c r="G74" t="str">
        <f>_xlfn.XLOOKUP(fSales[[#This Row],[ProductID]],dProduct[ProductID],dProduct[Supplier])</f>
        <v>Colorado Booms</v>
      </c>
      <c r="H74" t="str">
        <f>_xlfn.XLOOKUP(fSales[[#This Row],[SalesRepID]],dSalesRep[SalesRepID],dSalesRep[Region])</f>
        <v>WA</v>
      </c>
    </row>
    <row r="75" spans="1:8">
      <c r="A75" s="3">
        <v>44445</v>
      </c>
      <c r="B75">
        <v>2</v>
      </c>
      <c r="C75">
        <v>2</v>
      </c>
      <c r="D75">
        <v>77</v>
      </c>
      <c r="E75">
        <f>_xlfn.XLOOKUP(fSales[[#This Row],[ProductID]],dProduct[ProductID],dProduct[Price])*fSales[[#This Row],[Units]]</f>
        <v>2306.15</v>
      </c>
      <c r="F75" t="str">
        <f>_xlfn.XLOOKUP(fSales[[#This Row],[ProductID]],dProduct[ProductID],dProduct[Product])</f>
        <v>Carlota</v>
      </c>
      <c r="G75" t="str">
        <f>_xlfn.XLOOKUP(fSales[[#This Row],[ProductID]],dProduct[ProductID],dProduct[Supplier])</f>
        <v>Gel Booms</v>
      </c>
      <c r="H75" t="str">
        <f>_xlfn.XLOOKUP(fSales[[#This Row],[SalesRepID]],dSalesRep[SalesRepID],dSalesRep[Region])</f>
        <v>CA</v>
      </c>
    </row>
    <row r="76" spans="1:8">
      <c r="A76" s="3">
        <v>45223</v>
      </c>
      <c r="B76">
        <v>4</v>
      </c>
      <c r="C76">
        <v>2</v>
      </c>
      <c r="D76">
        <v>62</v>
      </c>
      <c r="E76">
        <f>_xlfn.XLOOKUP(fSales[[#This Row],[ProductID]],dProduct[ProductID],dProduct[Price])*fSales[[#This Row],[Units]]</f>
        <v>1484.8999999999999</v>
      </c>
      <c r="F76" t="str">
        <f>_xlfn.XLOOKUP(fSales[[#This Row],[ProductID]],dProduct[ProductID],dProduct[Product])</f>
        <v>Yanaki</v>
      </c>
      <c r="G76" t="str">
        <f>_xlfn.XLOOKUP(fSales[[#This Row],[ProductID]],dProduct[ProductID],dProduct[Supplier])</f>
        <v>Colorado Booms</v>
      </c>
      <c r="H76" t="str">
        <f>_xlfn.XLOOKUP(fSales[[#This Row],[SalesRepID]],dSalesRep[SalesRepID],dSalesRep[Region])</f>
        <v>CA</v>
      </c>
    </row>
    <row r="77" spans="1:8">
      <c r="A77" s="3">
        <v>45228</v>
      </c>
      <c r="B77">
        <v>2</v>
      </c>
      <c r="C77">
        <v>2</v>
      </c>
      <c r="D77">
        <v>103</v>
      </c>
      <c r="E77">
        <f>_xlfn.XLOOKUP(fSales[[#This Row],[ProductID]],dProduct[ProductID],dProduct[Price])*fSales[[#This Row],[Units]]</f>
        <v>3084.85</v>
      </c>
      <c r="F77" t="str">
        <f>_xlfn.XLOOKUP(fSales[[#This Row],[ProductID]],dProduct[ProductID],dProduct[Product])</f>
        <v>Carlota</v>
      </c>
      <c r="G77" t="str">
        <f>_xlfn.XLOOKUP(fSales[[#This Row],[ProductID]],dProduct[ProductID],dProduct[Supplier])</f>
        <v>Gel Booms</v>
      </c>
      <c r="H77" t="str">
        <f>_xlfn.XLOOKUP(fSales[[#This Row],[SalesRepID]],dSalesRep[SalesRepID],dSalesRep[Region])</f>
        <v>CA</v>
      </c>
    </row>
    <row r="78" spans="1:8">
      <c r="A78" s="3">
        <v>45238</v>
      </c>
      <c r="B78">
        <v>2</v>
      </c>
      <c r="C78">
        <v>1</v>
      </c>
      <c r="D78">
        <v>6</v>
      </c>
      <c r="E78">
        <f>_xlfn.XLOOKUP(fSales[[#This Row],[ProductID]],dProduct[ProductID],dProduct[Price])*fSales[[#This Row],[Units]]</f>
        <v>179.7</v>
      </c>
      <c r="F78" t="str">
        <f>_xlfn.XLOOKUP(fSales[[#This Row],[ProductID]],dProduct[ProductID],dProduct[Product])</f>
        <v>Carlota</v>
      </c>
      <c r="G78" t="str">
        <f>_xlfn.XLOOKUP(fSales[[#This Row],[ProductID]],dProduct[ProductID],dProduct[Supplier])</f>
        <v>Gel Booms</v>
      </c>
      <c r="H78" t="str">
        <f>_xlfn.XLOOKUP(fSales[[#This Row],[SalesRepID]],dSalesRep[SalesRepID],dSalesRep[Region])</f>
        <v>CA</v>
      </c>
    </row>
    <row r="79" spans="1:8">
      <c r="A79" s="3">
        <v>44914</v>
      </c>
      <c r="B79">
        <v>2</v>
      </c>
      <c r="C79">
        <v>2</v>
      </c>
      <c r="D79">
        <v>237</v>
      </c>
      <c r="E79">
        <f>_xlfn.XLOOKUP(fSales[[#This Row],[ProductID]],dProduct[ProductID],dProduct[Price])*fSales[[#This Row],[Units]]</f>
        <v>7098.15</v>
      </c>
      <c r="F79" t="str">
        <f>_xlfn.XLOOKUP(fSales[[#This Row],[ProductID]],dProduct[ProductID],dProduct[Product])</f>
        <v>Carlota</v>
      </c>
      <c r="G79" t="str">
        <f>_xlfn.XLOOKUP(fSales[[#This Row],[ProductID]],dProduct[ProductID],dProduct[Supplier])</f>
        <v>Gel Booms</v>
      </c>
      <c r="H79" t="str">
        <f>_xlfn.XLOOKUP(fSales[[#This Row],[SalesRepID]],dSalesRep[SalesRepID],dSalesRep[Region])</f>
        <v>CA</v>
      </c>
    </row>
    <row r="80" spans="1:8">
      <c r="A80" s="3">
        <v>44476</v>
      </c>
      <c r="B80">
        <v>3</v>
      </c>
      <c r="C80">
        <v>3</v>
      </c>
      <c r="D80">
        <v>90</v>
      </c>
      <c r="E80">
        <f>_xlfn.XLOOKUP(fSales[[#This Row],[ProductID]],dProduct[ProductID],dProduct[Price])*fSales[[#This Row],[Units]]</f>
        <v>2335.5</v>
      </c>
      <c r="F80" t="str">
        <f>_xlfn.XLOOKUP(fSales[[#This Row],[ProductID]],dProduct[ProductID],dProduct[Product])</f>
        <v>Aspen</v>
      </c>
      <c r="G80" t="str">
        <f>_xlfn.XLOOKUP(fSales[[#This Row],[ProductID]],dProduct[ProductID],dProduct[Supplier])</f>
        <v>Colorado Booms</v>
      </c>
      <c r="H80" t="str">
        <f>_xlfn.XLOOKUP(fSales[[#This Row],[SalesRepID]],dSalesRep[SalesRepID],dSalesRep[Region])</f>
        <v>WA</v>
      </c>
    </row>
    <row r="81" spans="1:8">
      <c r="A81" s="3">
        <v>44431</v>
      </c>
      <c r="B81">
        <v>3</v>
      </c>
      <c r="C81">
        <v>2</v>
      </c>
      <c r="D81">
        <v>2</v>
      </c>
      <c r="E81">
        <f>_xlfn.XLOOKUP(fSales[[#This Row],[ProductID]],dProduct[ProductID],dProduct[Price])*fSales[[#This Row],[Units]]</f>
        <v>51.9</v>
      </c>
      <c r="F81" t="str">
        <f>_xlfn.XLOOKUP(fSales[[#This Row],[ProductID]],dProduct[ProductID],dProduct[Product])</f>
        <v>Aspen</v>
      </c>
      <c r="G81" t="str">
        <f>_xlfn.XLOOKUP(fSales[[#This Row],[ProductID]],dProduct[ProductID],dProduct[Supplier])</f>
        <v>Colorado Booms</v>
      </c>
      <c r="H81" t="str">
        <f>_xlfn.XLOOKUP(fSales[[#This Row],[SalesRepID]],dSalesRep[SalesRepID],dSalesRep[Region])</f>
        <v>CA</v>
      </c>
    </row>
    <row r="82" spans="1:8">
      <c r="A82" s="3">
        <v>45277</v>
      </c>
      <c r="B82">
        <v>4</v>
      </c>
      <c r="C82">
        <v>4</v>
      </c>
      <c r="D82">
        <v>6</v>
      </c>
      <c r="E82">
        <f>_xlfn.XLOOKUP(fSales[[#This Row],[ProductID]],dProduct[ProductID],dProduct[Price])*fSales[[#This Row],[Units]]</f>
        <v>143.69999999999999</v>
      </c>
      <c r="F82" t="str">
        <f>_xlfn.XLOOKUP(fSales[[#This Row],[ProductID]],dProduct[ProductID],dProduct[Product])</f>
        <v>Yanaki</v>
      </c>
      <c r="G82" t="str">
        <f>_xlfn.XLOOKUP(fSales[[#This Row],[ProductID]],dProduct[ProductID],dProduct[Supplier])</f>
        <v>Colorado Booms</v>
      </c>
      <c r="H82" t="str">
        <f>_xlfn.XLOOKUP(fSales[[#This Row],[SalesRepID]],dSalesRep[SalesRepID],dSalesRep[Region])</f>
        <v>WA</v>
      </c>
    </row>
    <row r="83" spans="1:8">
      <c r="A83" s="3">
        <v>44922</v>
      </c>
      <c r="B83">
        <v>4</v>
      </c>
      <c r="C83">
        <v>2</v>
      </c>
      <c r="D83">
        <v>61</v>
      </c>
      <c r="E83">
        <f>_xlfn.XLOOKUP(fSales[[#This Row],[ProductID]],dProduct[ProductID],dProduct[Price])*fSales[[#This Row],[Units]]</f>
        <v>1460.95</v>
      </c>
      <c r="F83" t="str">
        <f>_xlfn.XLOOKUP(fSales[[#This Row],[ProductID]],dProduct[ProductID],dProduct[Product])</f>
        <v>Yanaki</v>
      </c>
      <c r="G83" t="str">
        <f>_xlfn.XLOOKUP(fSales[[#This Row],[ProductID]],dProduct[ProductID],dProduct[Supplier])</f>
        <v>Colorado Booms</v>
      </c>
      <c r="H83" t="str">
        <f>_xlfn.XLOOKUP(fSales[[#This Row],[SalesRepID]],dSalesRep[SalesRepID],dSalesRep[Region])</f>
        <v>CA</v>
      </c>
    </row>
    <row r="84" spans="1:8">
      <c r="A84" s="3">
        <v>45109</v>
      </c>
      <c r="B84">
        <v>4</v>
      </c>
      <c r="C84">
        <v>4</v>
      </c>
      <c r="D84">
        <v>74</v>
      </c>
      <c r="E84">
        <f>_xlfn.XLOOKUP(fSales[[#This Row],[ProductID]],dProduct[ProductID],dProduct[Price])*fSales[[#This Row],[Units]]</f>
        <v>1772.3</v>
      </c>
      <c r="F84" t="str">
        <f>_xlfn.XLOOKUP(fSales[[#This Row],[ProductID]],dProduct[ProductID],dProduct[Product])</f>
        <v>Yanaki</v>
      </c>
      <c r="G84" t="str">
        <f>_xlfn.XLOOKUP(fSales[[#This Row],[ProductID]],dProduct[ProductID],dProduct[Supplier])</f>
        <v>Colorado Booms</v>
      </c>
      <c r="H84" t="str">
        <f>_xlfn.XLOOKUP(fSales[[#This Row],[SalesRepID]],dSalesRep[SalesRepID],dSalesRep[Region])</f>
        <v>WA</v>
      </c>
    </row>
    <row r="85" spans="1:8">
      <c r="A85" s="3">
        <v>44446</v>
      </c>
      <c r="B85">
        <v>1</v>
      </c>
      <c r="C85">
        <v>4</v>
      </c>
      <c r="D85">
        <v>116</v>
      </c>
      <c r="E85">
        <f>_xlfn.XLOOKUP(fSales[[#This Row],[ProductID]],dProduct[ProductID],dProduct[Price])*fSales[[#This Row],[Units]]</f>
        <v>5098.2000000000007</v>
      </c>
      <c r="F85" t="str">
        <f>_xlfn.XLOOKUP(fSales[[#This Row],[ProductID]],dProduct[ProductID],dProduct[Product])</f>
        <v>Quad</v>
      </c>
      <c r="G85" t="str">
        <f>_xlfn.XLOOKUP(fSales[[#This Row],[ProductID]],dProduct[ProductID],dProduct[Supplier])</f>
        <v>Gel Booms</v>
      </c>
      <c r="H85" t="str">
        <f>_xlfn.XLOOKUP(fSales[[#This Row],[SalesRepID]],dSalesRep[SalesRepID],dSalesRep[Region])</f>
        <v>WA</v>
      </c>
    </row>
    <row r="86" spans="1:8">
      <c r="A86" s="3">
        <v>44548</v>
      </c>
      <c r="B86">
        <v>4</v>
      </c>
      <c r="C86">
        <v>3</v>
      </c>
      <c r="D86">
        <v>1</v>
      </c>
      <c r="E86">
        <f>_xlfn.XLOOKUP(fSales[[#This Row],[ProductID]],dProduct[ProductID],dProduct[Price])*fSales[[#This Row],[Units]]</f>
        <v>23.95</v>
      </c>
      <c r="F86" t="str">
        <f>_xlfn.XLOOKUP(fSales[[#This Row],[ProductID]],dProduct[ProductID],dProduct[Product])</f>
        <v>Yanaki</v>
      </c>
      <c r="G86" t="str">
        <f>_xlfn.XLOOKUP(fSales[[#This Row],[ProductID]],dProduct[ProductID],dProduct[Supplier])</f>
        <v>Colorado Booms</v>
      </c>
      <c r="H86" t="str">
        <f>_xlfn.XLOOKUP(fSales[[#This Row],[SalesRepID]],dSalesRep[SalesRepID],dSalesRep[Region])</f>
        <v>WA</v>
      </c>
    </row>
    <row r="87" spans="1:8">
      <c r="A87" s="3">
        <v>45174</v>
      </c>
      <c r="B87">
        <v>2</v>
      </c>
      <c r="C87">
        <v>4</v>
      </c>
      <c r="D87">
        <v>119</v>
      </c>
      <c r="E87">
        <f>_xlfn.XLOOKUP(fSales[[#This Row],[ProductID]],dProduct[ProductID],dProduct[Price])*fSales[[#This Row],[Units]]</f>
        <v>3564.0499999999997</v>
      </c>
      <c r="F87" t="str">
        <f>_xlfn.XLOOKUP(fSales[[#This Row],[ProductID]],dProduct[ProductID],dProduct[Product])</f>
        <v>Carlota</v>
      </c>
      <c r="G87" t="str">
        <f>_xlfn.XLOOKUP(fSales[[#This Row],[ProductID]],dProduct[ProductID],dProduct[Supplier])</f>
        <v>Gel Booms</v>
      </c>
      <c r="H87" t="str">
        <f>_xlfn.XLOOKUP(fSales[[#This Row],[SalesRepID]],dSalesRep[SalesRepID],dSalesRep[Region])</f>
        <v>WA</v>
      </c>
    </row>
    <row r="88" spans="1:8">
      <c r="A88" s="3">
        <v>44521</v>
      </c>
      <c r="B88">
        <v>2</v>
      </c>
      <c r="C88">
        <v>2</v>
      </c>
      <c r="D88">
        <v>279</v>
      </c>
      <c r="E88">
        <f>_xlfn.XLOOKUP(fSales[[#This Row],[ProductID]],dProduct[ProductID],dProduct[Price])*fSales[[#This Row],[Units]]</f>
        <v>8356.0499999999993</v>
      </c>
      <c r="F88" t="str">
        <f>_xlfn.XLOOKUP(fSales[[#This Row],[ProductID]],dProduct[ProductID],dProduct[Product])</f>
        <v>Carlota</v>
      </c>
      <c r="G88" t="str">
        <f>_xlfn.XLOOKUP(fSales[[#This Row],[ProductID]],dProduct[ProductID],dProduct[Supplier])</f>
        <v>Gel Booms</v>
      </c>
      <c r="H88" t="str">
        <f>_xlfn.XLOOKUP(fSales[[#This Row],[SalesRepID]],dSalesRep[SalesRepID],dSalesRep[Region])</f>
        <v>CA</v>
      </c>
    </row>
    <row r="89" spans="1:8">
      <c r="A89" s="3">
        <v>44530</v>
      </c>
      <c r="B89">
        <v>2</v>
      </c>
      <c r="C89">
        <v>4</v>
      </c>
      <c r="D89">
        <v>1</v>
      </c>
      <c r="E89">
        <f>_xlfn.XLOOKUP(fSales[[#This Row],[ProductID]],dProduct[ProductID],dProduct[Price])*fSales[[#This Row],[Units]]</f>
        <v>29.95</v>
      </c>
      <c r="F89" t="str">
        <f>_xlfn.XLOOKUP(fSales[[#This Row],[ProductID]],dProduct[ProductID],dProduct[Product])</f>
        <v>Carlota</v>
      </c>
      <c r="G89" t="str">
        <f>_xlfn.XLOOKUP(fSales[[#This Row],[ProductID]],dProduct[ProductID],dProduct[Supplier])</f>
        <v>Gel Booms</v>
      </c>
      <c r="H89" t="str">
        <f>_xlfn.XLOOKUP(fSales[[#This Row],[SalesRepID]],dSalesRep[SalesRepID],dSalesRep[Region])</f>
        <v>WA</v>
      </c>
    </row>
    <row r="90" spans="1:8">
      <c r="A90" s="3">
        <v>45190</v>
      </c>
      <c r="B90">
        <v>2</v>
      </c>
      <c r="C90">
        <v>4</v>
      </c>
      <c r="D90">
        <v>242</v>
      </c>
      <c r="E90">
        <f>_xlfn.XLOOKUP(fSales[[#This Row],[ProductID]],dProduct[ProductID],dProduct[Price])*fSales[[#This Row],[Units]]</f>
        <v>7247.9</v>
      </c>
      <c r="F90" t="str">
        <f>_xlfn.XLOOKUP(fSales[[#This Row],[ProductID]],dProduct[ProductID],dProduct[Product])</f>
        <v>Carlota</v>
      </c>
      <c r="G90" t="str">
        <f>_xlfn.XLOOKUP(fSales[[#This Row],[ProductID]],dProduct[ProductID],dProduct[Supplier])</f>
        <v>Gel Booms</v>
      </c>
      <c r="H90" t="str">
        <f>_xlfn.XLOOKUP(fSales[[#This Row],[SalesRepID]],dSalesRep[SalesRepID],dSalesRep[Region])</f>
        <v>WA</v>
      </c>
    </row>
    <row r="91" spans="1:8">
      <c r="A91" s="3">
        <v>44564</v>
      </c>
      <c r="B91">
        <v>3</v>
      </c>
      <c r="C91">
        <v>1</v>
      </c>
      <c r="D91">
        <v>3</v>
      </c>
      <c r="E91">
        <f>_xlfn.XLOOKUP(fSales[[#This Row],[ProductID]],dProduct[ProductID],dProduct[Price])*fSales[[#This Row],[Units]]</f>
        <v>77.849999999999994</v>
      </c>
      <c r="F91" t="str">
        <f>_xlfn.XLOOKUP(fSales[[#This Row],[ProductID]],dProduct[ProductID],dProduct[Product])</f>
        <v>Aspen</v>
      </c>
      <c r="G91" t="str">
        <f>_xlfn.XLOOKUP(fSales[[#This Row],[ProductID]],dProduct[ProductID],dProduct[Supplier])</f>
        <v>Colorado Booms</v>
      </c>
      <c r="H91" t="str">
        <f>_xlfn.XLOOKUP(fSales[[#This Row],[SalesRepID]],dSalesRep[SalesRepID],dSalesRep[Region])</f>
        <v>CA</v>
      </c>
    </row>
    <row r="92" spans="1:8">
      <c r="A92" s="3">
        <v>44771</v>
      </c>
      <c r="B92">
        <v>1</v>
      </c>
      <c r="C92">
        <v>4</v>
      </c>
      <c r="D92">
        <v>3</v>
      </c>
      <c r="E92">
        <f>_xlfn.XLOOKUP(fSales[[#This Row],[ProductID]],dProduct[ProductID],dProduct[Price])*fSales[[#This Row],[Units]]</f>
        <v>131.85000000000002</v>
      </c>
      <c r="F92" t="str">
        <f>_xlfn.XLOOKUP(fSales[[#This Row],[ProductID]],dProduct[ProductID],dProduct[Product])</f>
        <v>Quad</v>
      </c>
      <c r="G92" t="str">
        <f>_xlfn.XLOOKUP(fSales[[#This Row],[ProductID]],dProduct[ProductID],dProduct[Supplier])</f>
        <v>Gel Booms</v>
      </c>
      <c r="H92" t="str">
        <f>_xlfn.XLOOKUP(fSales[[#This Row],[SalesRepID]],dSalesRep[SalesRepID],dSalesRep[Region])</f>
        <v>WA</v>
      </c>
    </row>
    <row r="93" spans="1:8">
      <c r="A93" s="3">
        <v>44521</v>
      </c>
      <c r="B93">
        <v>2</v>
      </c>
      <c r="C93">
        <v>1</v>
      </c>
      <c r="D93">
        <v>5</v>
      </c>
      <c r="E93">
        <f>_xlfn.XLOOKUP(fSales[[#This Row],[ProductID]],dProduct[ProductID],dProduct[Price])*fSales[[#This Row],[Units]]</f>
        <v>149.75</v>
      </c>
      <c r="F93" t="str">
        <f>_xlfn.XLOOKUP(fSales[[#This Row],[ProductID]],dProduct[ProductID],dProduct[Product])</f>
        <v>Carlota</v>
      </c>
      <c r="G93" t="str">
        <f>_xlfn.XLOOKUP(fSales[[#This Row],[ProductID]],dProduct[ProductID],dProduct[Supplier])</f>
        <v>Gel Booms</v>
      </c>
      <c r="H93" t="str">
        <f>_xlfn.XLOOKUP(fSales[[#This Row],[SalesRepID]],dSalesRep[SalesRepID],dSalesRep[Region])</f>
        <v>CA</v>
      </c>
    </row>
    <row r="94" spans="1:8">
      <c r="A94" s="3">
        <v>44919</v>
      </c>
      <c r="B94">
        <v>1</v>
      </c>
      <c r="C94">
        <v>2</v>
      </c>
      <c r="D94">
        <v>3</v>
      </c>
      <c r="E94">
        <f>_xlfn.XLOOKUP(fSales[[#This Row],[ProductID]],dProduct[ProductID],dProduct[Price])*fSales[[#This Row],[Units]]</f>
        <v>131.85000000000002</v>
      </c>
      <c r="F94" t="str">
        <f>_xlfn.XLOOKUP(fSales[[#This Row],[ProductID]],dProduct[ProductID],dProduct[Product])</f>
        <v>Quad</v>
      </c>
      <c r="G94" t="str">
        <f>_xlfn.XLOOKUP(fSales[[#This Row],[ProductID]],dProduct[ProductID],dProduct[Supplier])</f>
        <v>Gel Booms</v>
      </c>
      <c r="H94" t="str">
        <f>_xlfn.XLOOKUP(fSales[[#This Row],[SalesRepID]],dSalesRep[SalesRepID],dSalesRep[Region])</f>
        <v>CA</v>
      </c>
    </row>
    <row r="95" spans="1:8">
      <c r="A95" s="3">
        <v>45229</v>
      </c>
      <c r="B95">
        <v>3</v>
      </c>
      <c r="C95">
        <v>2</v>
      </c>
      <c r="D95">
        <v>54</v>
      </c>
      <c r="E95">
        <f>_xlfn.XLOOKUP(fSales[[#This Row],[ProductID]],dProduct[ProductID],dProduct[Price])*fSales[[#This Row],[Units]]</f>
        <v>1401.3</v>
      </c>
      <c r="F95" t="str">
        <f>_xlfn.XLOOKUP(fSales[[#This Row],[ProductID]],dProduct[ProductID],dProduct[Product])</f>
        <v>Aspen</v>
      </c>
      <c r="G95" t="str">
        <f>_xlfn.XLOOKUP(fSales[[#This Row],[ProductID]],dProduct[ProductID],dProduct[Supplier])</f>
        <v>Colorado Booms</v>
      </c>
      <c r="H95" t="str">
        <f>_xlfn.XLOOKUP(fSales[[#This Row],[SalesRepID]],dSalesRep[SalesRepID],dSalesRep[Region])</f>
        <v>CA</v>
      </c>
    </row>
    <row r="96" spans="1:8">
      <c r="A96" s="3">
        <v>44806</v>
      </c>
      <c r="B96">
        <v>2</v>
      </c>
      <c r="C96">
        <v>4</v>
      </c>
      <c r="D96">
        <v>5</v>
      </c>
      <c r="E96">
        <f>_xlfn.XLOOKUP(fSales[[#This Row],[ProductID]],dProduct[ProductID],dProduct[Price])*fSales[[#This Row],[Units]]</f>
        <v>149.75</v>
      </c>
      <c r="F96" t="str">
        <f>_xlfn.XLOOKUP(fSales[[#This Row],[ProductID]],dProduct[ProductID],dProduct[Product])</f>
        <v>Carlota</v>
      </c>
      <c r="G96" t="str">
        <f>_xlfn.XLOOKUP(fSales[[#This Row],[ProductID]],dProduct[ProductID],dProduct[Supplier])</f>
        <v>Gel Booms</v>
      </c>
      <c r="H96" t="str">
        <f>_xlfn.XLOOKUP(fSales[[#This Row],[SalesRepID]],dSalesRep[SalesRepID],dSalesRep[Region])</f>
        <v>WA</v>
      </c>
    </row>
    <row r="97" spans="1:8">
      <c r="A97" s="3">
        <v>44750</v>
      </c>
      <c r="B97">
        <v>2</v>
      </c>
      <c r="C97">
        <v>4</v>
      </c>
      <c r="D97">
        <v>4</v>
      </c>
      <c r="E97">
        <f>_xlfn.XLOOKUP(fSales[[#This Row],[ProductID]],dProduct[ProductID],dProduct[Price])*fSales[[#This Row],[Units]]</f>
        <v>119.8</v>
      </c>
      <c r="F97" t="str">
        <f>_xlfn.XLOOKUP(fSales[[#This Row],[ProductID]],dProduct[ProductID],dProduct[Product])</f>
        <v>Carlota</v>
      </c>
      <c r="G97" t="str">
        <f>_xlfn.XLOOKUP(fSales[[#This Row],[ProductID]],dProduct[ProductID],dProduct[Supplier])</f>
        <v>Gel Booms</v>
      </c>
      <c r="H97" t="str">
        <f>_xlfn.XLOOKUP(fSales[[#This Row],[SalesRepID]],dSalesRep[SalesRepID],dSalesRep[Region])</f>
        <v>WA</v>
      </c>
    </row>
    <row r="98" spans="1:8">
      <c r="A98" s="3">
        <v>45063</v>
      </c>
      <c r="B98">
        <v>2</v>
      </c>
      <c r="C98">
        <v>4</v>
      </c>
      <c r="D98">
        <v>75</v>
      </c>
      <c r="E98">
        <f>_xlfn.XLOOKUP(fSales[[#This Row],[ProductID]],dProduct[ProductID],dProduct[Price])*fSales[[#This Row],[Units]]</f>
        <v>2246.25</v>
      </c>
      <c r="F98" t="str">
        <f>_xlfn.XLOOKUP(fSales[[#This Row],[ProductID]],dProduct[ProductID],dProduct[Product])</f>
        <v>Carlota</v>
      </c>
      <c r="G98" t="str">
        <f>_xlfn.XLOOKUP(fSales[[#This Row],[ProductID]],dProduct[ProductID],dProduct[Supplier])</f>
        <v>Gel Booms</v>
      </c>
      <c r="H98" t="str">
        <f>_xlfn.XLOOKUP(fSales[[#This Row],[SalesRepID]],dSalesRep[SalesRepID],dSalesRep[Region])</f>
        <v>WA</v>
      </c>
    </row>
    <row r="99" spans="1:8">
      <c r="A99" s="3">
        <v>44897</v>
      </c>
      <c r="B99">
        <v>1</v>
      </c>
      <c r="C99">
        <v>2</v>
      </c>
      <c r="D99">
        <v>134</v>
      </c>
      <c r="E99">
        <f>_xlfn.XLOOKUP(fSales[[#This Row],[ProductID]],dProduct[ProductID],dProduct[Price])*fSales[[#This Row],[Units]]</f>
        <v>5889.3</v>
      </c>
      <c r="F99" t="str">
        <f>_xlfn.XLOOKUP(fSales[[#This Row],[ProductID]],dProduct[ProductID],dProduct[Product])</f>
        <v>Quad</v>
      </c>
      <c r="G99" t="str">
        <f>_xlfn.XLOOKUP(fSales[[#This Row],[ProductID]],dProduct[ProductID],dProduct[Supplier])</f>
        <v>Gel Booms</v>
      </c>
      <c r="H99" t="str">
        <f>_xlfn.XLOOKUP(fSales[[#This Row],[SalesRepID]],dSalesRep[SalesRepID],dSalesRep[Region])</f>
        <v>CA</v>
      </c>
    </row>
    <row r="100" spans="1:8">
      <c r="A100" s="3">
        <v>45144</v>
      </c>
      <c r="B100">
        <v>2</v>
      </c>
      <c r="C100">
        <v>2</v>
      </c>
      <c r="D100">
        <v>78</v>
      </c>
      <c r="E100">
        <f>_xlfn.XLOOKUP(fSales[[#This Row],[ProductID]],dProduct[ProductID],dProduct[Price])*fSales[[#This Row],[Units]]</f>
        <v>2336.1</v>
      </c>
      <c r="F100" t="str">
        <f>_xlfn.XLOOKUP(fSales[[#This Row],[ProductID]],dProduct[ProductID],dProduct[Product])</f>
        <v>Carlota</v>
      </c>
      <c r="G100" t="str">
        <f>_xlfn.XLOOKUP(fSales[[#This Row],[ProductID]],dProduct[ProductID],dProduct[Supplier])</f>
        <v>Gel Booms</v>
      </c>
      <c r="H100" t="str">
        <f>_xlfn.XLOOKUP(fSales[[#This Row],[SalesRepID]],dSalesRep[SalesRepID],dSalesRep[Region])</f>
        <v>CA</v>
      </c>
    </row>
    <row r="101" spans="1:8">
      <c r="A101" s="3">
        <v>44636</v>
      </c>
      <c r="B101">
        <v>2</v>
      </c>
      <c r="C101">
        <v>4</v>
      </c>
      <c r="D101">
        <v>1</v>
      </c>
      <c r="E101">
        <f>_xlfn.XLOOKUP(fSales[[#This Row],[ProductID]],dProduct[ProductID],dProduct[Price])*fSales[[#This Row],[Units]]</f>
        <v>29.95</v>
      </c>
      <c r="F101" t="str">
        <f>_xlfn.XLOOKUP(fSales[[#This Row],[ProductID]],dProduct[ProductID],dProduct[Product])</f>
        <v>Carlota</v>
      </c>
      <c r="G101" t="str">
        <f>_xlfn.XLOOKUP(fSales[[#This Row],[ProductID]],dProduct[ProductID],dProduct[Supplier])</f>
        <v>Gel Booms</v>
      </c>
      <c r="H101" t="str">
        <f>_xlfn.XLOOKUP(fSales[[#This Row],[SalesRepID]],dSalesRep[SalesRepID],dSalesRep[Region])</f>
        <v>WA</v>
      </c>
    </row>
    <row r="102" spans="1:8">
      <c r="A102" s="3">
        <v>44676</v>
      </c>
      <c r="B102">
        <v>4</v>
      </c>
      <c r="C102">
        <v>2</v>
      </c>
      <c r="D102">
        <v>146</v>
      </c>
      <c r="E102">
        <f>_xlfn.XLOOKUP(fSales[[#This Row],[ProductID]],dProduct[ProductID],dProduct[Price])*fSales[[#This Row],[Units]]</f>
        <v>3496.7</v>
      </c>
      <c r="F102" t="str">
        <f>_xlfn.XLOOKUP(fSales[[#This Row],[ProductID]],dProduct[ProductID],dProduct[Product])</f>
        <v>Yanaki</v>
      </c>
      <c r="G102" t="str">
        <f>_xlfn.XLOOKUP(fSales[[#This Row],[ProductID]],dProduct[ProductID],dProduct[Supplier])</f>
        <v>Colorado Booms</v>
      </c>
      <c r="H102" t="str">
        <f>_xlfn.XLOOKUP(fSales[[#This Row],[SalesRepID]],dSalesRep[SalesRepID],dSalesRep[Region])</f>
        <v>CA</v>
      </c>
    </row>
    <row r="103" spans="1:8">
      <c r="A103" s="3">
        <v>44951</v>
      </c>
      <c r="B103">
        <v>2</v>
      </c>
      <c r="C103">
        <v>2</v>
      </c>
      <c r="D103">
        <v>3</v>
      </c>
      <c r="E103">
        <f>_xlfn.XLOOKUP(fSales[[#This Row],[ProductID]],dProduct[ProductID],dProduct[Price])*fSales[[#This Row],[Units]]</f>
        <v>89.85</v>
      </c>
      <c r="F103" t="str">
        <f>_xlfn.XLOOKUP(fSales[[#This Row],[ProductID]],dProduct[ProductID],dProduct[Product])</f>
        <v>Carlota</v>
      </c>
      <c r="G103" t="str">
        <f>_xlfn.XLOOKUP(fSales[[#This Row],[ProductID]],dProduct[ProductID],dProduct[Supplier])</f>
        <v>Gel Booms</v>
      </c>
      <c r="H103" t="str">
        <f>_xlfn.XLOOKUP(fSales[[#This Row],[SalesRepID]],dSalesRep[SalesRepID],dSalesRep[Region])</f>
        <v>CA</v>
      </c>
    </row>
    <row r="104" spans="1:8">
      <c r="A104" s="3">
        <v>44494</v>
      </c>
      <c r="B104">
        <v>2</v>
      </c>
      <c r="C104">
        <v>4</v>
      </c>
      <c r="D104">
        <v>69</v>
      </c>
      <c r="E104">
        <f>_xlfn.XLOOKUP(fSales[[#This Row],[ProductID]],dProduct[ProductID],dProduct[Price])*fSales[[#This Row],[Units]]</f>
        <v>2066.5499999999997</v>
      </c>
      <c r="F104" t="str">
        <f>_xlfn.XLOOKUP(fSales[[#This Row],[ProductID]],dProduct[ProductID],dProduct[Product])</f>
        <v>Carlota</v>
      </c>
      <c r="G104" t="str">
        <f>_xlfn.XLOOKUP(fSales[[#This Row],[ProductID]],dProduct[ProductID],dProduct[Supplier])</f>
        <v>Gel Booms</v>
      </c>
      <c r="H104" t="str">
        <f>_xlfn.XLOOKUP(fSales[[#This Row],[SalesRepID]],dSalesRep[SalesRepID],dSalesRep[Region])</f>
        <v>WA</v>
      </c>
    </row>
    <row r="105" spans="1:8">
      <c r="A105" s="3">
        <v>45221</v>
      </c>
      <c r="B105">
        <v>1</v>
      </c>
      <c r="C105">
        <v>2</v>
      </c>
      <c r="D105">
        <v>4</v>
      </c>
      <c r="E105">
        <f>_xlfn.XLOOKUP(fSales[[#This Row],[ProductID]],dProduct[ProductID],dProduct[Price])*fSales[[#This Row],[Units]]</f>
        <v>175.8</v>
      </c>
      <c r="F105" t="str">
        <f>_xlfn.XLOOKUP(fSales[[#This Row],[ProductID]],dProduct[ProductID],dProduct[Product])</f>
        <v>Quad</v>
      </c>
      <c r="G105" t="str">
        <f>_xlfn.XLOOKUP(fSales[[#This Row],[ProductID]],dProduct[ProductID],dProduct[Supplier])</f>
        <v>Gel Booms</v>
      </c>
      <c r="H105" t="str">
        <f>_xlfn.XLOOKUP(fSales[[#This Row],[SalesRepID]],dSalesRep[SalesRepID],dSalesRep[Region])</f>
        <v>CA</v>
      </c>
    </row>
    <row r="106" spans="1:8">
      <c r="A106" s="3">
        <v>44487</v>
      </c>
      <c r="B106">
        <v>2</v>
      </c>
      <c r="C106">
        <v>4</v>
      </c>
      <c r="D106">
        <v>72</v>
      </c>
      <c r="E106">
        <f>_xlfn.XLOOKUP(fSales[[#This Row],[ProductID]],dProduct[ProductID],dProduct[Price])*fSales[[#This Row],[Units]]</f>
        <v>2156.4</v>
      </c>
      <c r="F106" t="str">
        <f>_xlfn.XLOOKUP(fSales[[#This Row],[ProductID]],dProduct[ProductID],dProduct[Product])</f>
        <v>Carlota</v>
      </c>
      <c r="G106" t="str">
        <f>_xlfn.XLOOKUP(fSales[[#This Row],[ProductID]],dProduct[ProductID],dProduct[Supplier])</f>
        <v>Gel Booms</v>
      </c>
      <c r="H106" t="str">
        <f>_xlfn.XLOOKUP(fSales[[#This Row],[SalesRepID]],dSalesRep[SalesRepID],dSalesRep[Region])</f>
        <v>WA</v>
      </c>
    </row>
    <row r="107" spans="1:8">
      <c r="A107" s="3">
        <v>44687</v>
      </c>
      <c r="B107">
        <v>2</v>
      </c>
      <c r="C107">
        <v>2</v>
      </c>
      <c r="D107">
        <v>6</v>
      </c>
      <c r="E107">
        <f>_xlfn.XLOOKUP(fSales[[#This Row],[ProductID]],dProduct[ProductID],dProduct[Price])*fSales[[#This Row],[Units]]</f>
        <v>179.7</v>
      </c>
      <c r="F107" t="str">
        <f>_xlfn.XLOOKUP(fSales[[#This Row],[ProductID]],dProduct[ProductID],dProduct[Product])</f>
        <v>Carlota</v>
      </c>
      <c r="G107" t="str">
        <f>_xlfn.XLOOKUP(fSales[[#This Row],[ProductID]],dProduct[ProductID],dProduct[Supplier])</f>
        <v>Gel Booms</v>
      </c>
      <c r="H107" t="str">
        <f>_xlfn.XLOOKUP(fSales[[#This Row],[SalesRepID]],dSalesRep[SalesRepID],dSalesRep[Region])</f>
        <v>CA</v>
      </c>
    </row>
    <row r="108" spans="1:8">
      <c r="A108" s="3">
        <v>45287</v>
      </c>
      <c r="B108">
        <v>2</v>
      </c>
      <c r="C108">
        <v>2</v>
      </c>
      <c r="D108">
        <v>4</v>
      </c>
      <c r="E108">
        <f>_xlfn.XLOOKUP(fSales[[#This Row],[ProductID]],dProduct[ProductID],dProduct[Price])*fSales[[#This Row],[Units]]</f>
        <v>119.8</v>
      </c>
      <c r="F108" t="str">
        <f>_xlfn.XLOOKUP(fSales[[#This Row],[ProductID]],dProduct[ProductID],dProduct[Product])</f>
        <v>Carlota</v>
      </c>
      <c r="G108" t="str">
        <f>_xlfn.XLOOKUP(fSales[[#This Row],[ProductID]],dProduct[ProductID],dProduct[Supplier])</f>
        <v>Gel Booms</v>
      </c>
      <c r="H108" t="str">
        <f>_xlfn.XLOOKUP(fSales[[#This Row],[SalesRepID]],dSalesRep[SalesRepID],dSalesRep[Region])</f>
        <v>CA</v>
      </c>
    </row>
    <row r="109" spans="1:8">
      <c r="A109" s="3">
        <v>44595</v>
      </c>
      <c r="B109">
        <v>2</v>
      </c>
      <c r="C109">
        <v>4</v>
      </c>
      <c r="D109">
        <v>64</v>
      </c>
      <c r="E109">
        <f>_xlfn.XLOOKUP(fSales[[#This Row],[ProductID]],dProduct[ProductID],dProduct[Price])*fSales[[#This Row],[Units]]</f>
        <v>1916.8</v>
      </c>
      <c r="F109" t="str">
        <f>_xlfn.XLOOKUP(fSales[[#This Row],[ProductID]],dProduct[ProductID],dProduct[Product])</f>
        <v>Carlota</v>
      </c>
      <c r="G109" t="str">
        <f>_xlfn.XLOOKUP(fSales[[#This Row],[ProductID]],dProduct[ProductID],dProduct[Supplier])</f>
        <v>Gel Booms</v>
      </c>
      <c r="H109" t="str">
        <f>_xlfn.XLOOKUP(fSales[[#This Row],[SalesRepID]],dSalesRep[SalesRepID],dSalesRep[Region])</f>
        <v>WA</v>
      </c>
    </row>
    <row r="110" spans="1:8">
      <c r="A110" s="3">
        <v>45096</v>
      </c>
      <c r="B110">
        <v>2</v>
      </c>
      <c r="C110">
        <v>4</v>
      </c>
      <c r="D110">
        <v>101</v>
      </c>
      <c r="E110">
        <f>_xlfn.XLOOKUP(fSales[[#This Row],[ProductID]],dProduct[ProductID],dProduct[Price])*fSales[[#This Row],[Units]]</f>
        <v>3024.95</v>
      </c>
      <c r="F110" t="str">
        <f>_xlfn.XLOOKUP(fSales[[#This Row],[ProductID]],dProduct[ProductID],dProduct[Product])</f>
        <v>Carlota</v>
      </c>
      <c r="G110" t="str">
        <f>_xlfn.XLOOKUP(fSales[[#This Row],[ProductID]],dProduct[ProductID],dProduct[Supplier])</f>
        <v>Gel Booms</v>
      </c>
      <c r="H110" t="str">
        <f>_xlfn.XLOOKUP(fSales[[#This Row],[SalesRepID]],dSalesRep[SalesRepID],dSalesRep[Region])</f>
        <v>WA</v>
      </c>
    </row>
    <row r="111" spans="1:8">
      <c r="A111" s="3">
        <v>44642</v>
      </c>
      <c r="B111">
        <v>2</v>
      </c>
      <c r="C111">
        <v>3</v>
      </c>
      <c r="D111">
        <v>1</v>
      </c>
      <c r="E111">
        <f>_xlfn.XLOOKUP(fSales[[#This Row],[ProductID]],dProduct[ProductID],dProduct[Price])*fSales[[#This Row],[Units]]</f>
        <v>29.95</v>
      </c>
      <c r="F111" t="str">
        <f>_xlfn.XLOOKUP(fSales[[#This Row],[ProductID]],dProduct[ProductID],dProduct[Product])</f>
        <v>Carlota</v>
      </c>
      <c r="G111" t="str">
        <f>_xlfn.XLOOKUP(fSales[[#This Row],[ProductID]],dProduct[ProductID],dProduct[Supplier])</f>
        <v>Gel Booms</v>
      </c>
      <c r="H111" t="str">
        <f>_xlfn.XLOOKUP(fSales[[#This Row],[SalesRepID]],dSalesRep[SalesRepID],dSalesRep[Region])</f>
        <v>WA</v>
      </c>
    </row>
    <row r="112" spans="1:8">
      <c r="A112" s="3">
        <v>44853</v>
      </c>
      <c r="B112">
        <v>2</v>
      </c>
      <c r="C112">
        <v>4</v>
      </c>
      <c r="D112">
        <v>78</v>
      </c>
      <c r="E112">
        <f>_xlfn.XLOOKUP(fSales[[#This Row],[ProductID]],dProduct[ProductID],dProduct[Price])*fSales[[#This Row],[Units]]</f>
        <v>2336.1</v>
      </c>
      <c r="F112" t="str">
        <f>_xlfn.XLOOKUP(fSales[[#This Row],[ProductID]],dProduct[ProductID],dProduct[Product])</f>
        <v>Carlota</v>
      </c>
      <c r="G112" t="str">
        <f>_xlfn.XLOOKUP(fSales[[#This Row],[ProductID]],dProduct[ProductID],dProduct[Supplier])</f>
        <v>Gel Booms</v>
      </c>
      <c r="H112" t="str">
        <f>_xlfn.XLOOKUP(fSales[[#This Row],[SalesRepID]],dSalesRep[SalesRepID],dSalesRep[Region])</f>
        <v>WA</v>
      </c>
    </row>
    <row r="113" spans="1:8">
      <c r="A113" s="3">
        <v>44340</v>
      </c>
      <c r="B113">
        <v>2</v>
      </c>
      <c r="C113">
        <v>4</v>
      </c>
      <c r="D113">
        <v>1</v>
      </c>
      <c r="E113">
        <f>_xlfn.XLOOKUP(fSales[[#This Row],[ProductID]],dProduct[ProductID],dProduct[Price])*fSales[[#This Row],[Units]]</f>
        <v>29.95</v>
      </c>
      <c r="F113" t="str">
        <f>_xlfn.XLOOKUP(fSales[[#This Row],[ProductID]],dProduct[ProductID],dProduct[Product])</f>
        <v>Carlota</v>
      </c>
      <c r="G113" t="str">
        <f>_xlfn.XLOOKUP(fSales[[#This Row],[ProductID]],dProduct[ProductID],dProduct[Supplier])</f>
        <v>Gel Booms</v>
      </c>
      <c r="H113" t="str">
        <f>_xlfn.XLOOKUP(fSales[[#This Row],[SalesRepID]],dSalesRep[SalesRepID],dSalesRep[Region])</f>
        <v>WA</v>
      </c>
    </row>
    <row r="114" spans="1:8">
      <c r="A114" s="3">
        <v>44693</v>
      </c>
      <c r="B114">
        <v>2</v>
      </c>
      <c r="C114">
        <v>4</v>
      </c>
      <c r="D114">
        <v>6</v>
      </c>
      <c r="E114">
        <f>_xlfn.XLOOKUP(fSales[[#This Row],[ProductID]],dProduct[ProductID],dProduct[Price])*fSales[[#This Row],[Units]]</f>
        <v>179.7</v>
      </c>
      <c r="F114" t="str">
        <f>_xlfn.XLOOKUP(fSales[[#This Row],[ProductID]],dProduct[ProductID],dProduct[Product])</f>
        <v>Carlota</v>
      </c>
      <c r="G114" t="str">
        <f>_xlfn.XLOOKUP(fSales[[#This Row],[ProductID]],dProduct[ProductID],dProduct[Supplier])</f>
        <v>Gel Booms</v>
      </c>
      <c r="H114" t="str">
        <f>_xlfn.XLOOKUP(fSales[[#This Row],[SalesRepID]],dSalesRep[SalesRepID],dSalesRep[Region])</f>
        <v>WA</v>
      </c>
    </row>
    <row r="115" spans="1:8">
      <c r="A115" s="3">
        <v>44918</v>
      </c>
      <c r="B115">
        <v>2</v>
      </c>
      <c r="C115">
        <v>2</v>
      </c>
      <c r="D115">
        <v>101</v>
      </c>
      <c r="E115">
        <f>_xlfn.XLOOKUP(fSales[[#This Row],[ProductID]],dProduct[ProductID],dProduct[Price])*fSales[[#This Row],[Units]]</f>
        <v>3024.95</v>
      </c>
      <c r="F115" t="str">
        <f>_xlfn.XLOOKUP(fSales[[#This Row],[ProductID]],dProduct[ProductID],dProduct[Product])</f>
        <v>Carlota</v>
      </c>
      <c r="G115" t="str">
        <f>_xlfn.XLOOKUP(fSales[[#This Row],[ProductID]],dProduct[ProductID],dProduct[Supplier])</f>
        <v>Gel Booms</v>
      </c>
      <c r="H115" t="str">
        <f>_xlfn.XLOOKUP(fSales[[#This Row],[SalesRepID]],dSalesRep[SalesRepID],dSalesRep[Region])</f>
        <v>CA</v>
      </c>
    </row>
    <row r="116" spans="1:8">
      <c r="A116" s="3">
        <v>44944</v>
      </c>
      <c r="B116">
        <v>4</v>
      </c>
      <c r="C116">
        <v>2</v>
      </c>
      <c r="D116">
        <v>101</v>
      </c>
      <c r="E116">
        <f>_xlfn.XLOOKUP(fSales[[#This Row],[ProductID]],dProduct[ProductID],dProduct[Price])*fSales[[#This Row],[Units]]</f>
        <v>2418.9499999999998</v>
      </c>
      <c r="F116" t="str">
        <f>_xlfn.XLOOKUP(fSales[[#This Row],[ProductID]],dProduct[ProductID],dProduct[Product])</f>
        <v>Yanaki</v>
      </c>
      <c r="G116" t="str">
        <f>_xlfn.XLOOKUP(fSales[[#This Row],[ProductID]],dProduct[ProductID],dProduct[Supplier])</f>
        <v>Colorado Booms</v>
      </c>
      <c r="H116" t="str">
        <f>_xlfn.XLOOKUP(fSales[[#This Row],[SalesRepID]],dSalesRep[SalesRepID],dSalesRep[Region])</f>
        <v>CA</v>
      </c>
    </row>
    <row r="117" spans="1:8">
      <c r="A117" s="3">
        <v>44531</v>
      </c>
      <c r="B117">
        <v>4</v>
      </c>
      <c r="C117">
        <v>4</v>
      </c>
      <c r="D117">
        <v>6</v>
      </c>
      <c r="E117">
        <f>_xlfn.XLOOKUP(fSales[[#This Row],[ProductID]],dProduct[ProductID],dProduct[Price])*fSales[[#This Row],[Units]]</f>
        <v>143.69999999999999</v>
      </c>
      <c r="F117" t="str">
        <f>_xlfn.XLOOKUP(fSales[[#This Row],[ProductID]],dProduct[ProductID],dProduct[Product])</f>
        <v>Yanaki</v>
      </c>
      <c r="G117" t="str">
        <f>_xlfn.XLOOKUP(fSales[[#This Row],[ProductID]],dProduct[ProductID],dProduct[Supplier])</f>
        <v>Colorado Booms</v>
      </c>
      <c r="H117" t="str">
        <f>_xlfn.XLOOKUP(fSales[[#This Row],[SalesRepID]],dSalesRep[SalesRepID],dSalesRep[Region])</f>
        <v>WA</v>
      </c>
    </row>
    <row r="118" spans="1:8">
      <c r="A118" s="3">
        <v>44705</v>
      </c>
      <c r="B118">
        <v>2</v>
      </c>
      <c r="C118">
        <v>2</v>
      </c>
      <c r="D118">
        <v>6</v>
      </c>
      <c r="E118">
        <f>_xlfn.XLOOKUP(fSales[[#This Row],[ProductID]],dProduct[ProductID],dProduct[Price])*fSales[[#This Row],[Units]]</f>
        <v>179.7</v>
      </c>
      <c r="F118" t="str">
        <f>_xlfn.XLOOKUP(fSales[[#This Row],[ProductID]],dProduct[ProductID],dProduct[Product])</f>
        <v>Carlota</v>
      </c>
      <c r="G118" t="str">
        <f>_xlfn.XLOOKUP(fSales[[#This Row],[ProductID]],dProduct[ProductID],dProduct[Supplier])</f>
        <v>Gel Booms</v>
      </c>
      <c r="H118" t="str">
        <f>_xlfn.XLOOKUP(fSales[[#This Row],[SalesRepID]],dSalesRep[SalesRepID],dSalesRep[Region])</f>
        <v>CA</v>
      </c>
    </row>
    <row r="119" spans="1:8">
      <c r="A119" s="3">
        <v>44231</v>
      </c>
      <c r="B119">
        <v>2</v>
      </c>
      <c r="C119">
        <v>2</v>
      </c>
      <c r="D119">
        <v>1</v>
      </c>
      <c r="E119">
        <f>_xlfn.XLOOKUP(fSales[[#This Row],[ProductID]],dProduct[ProductID],dProduct[Price])*fSales[[#This Row],[Units]]</f>
        <v>29.95</v>
      </c>
      <c r="F119" t="str">
        <f>_xlfn.XLOOKUP(fSales[[#This Row],[ProductID]],dProduct[ProductID],dProduct[Product])</f>
        <v>Carlota</v>
      </c>
      <c r="G119" t="str">
        <f>_xlfn.XLOOKUP(fSales[[#This Row],[ProductID]],dProduct[ProductID],dProduct[Supplier])</f>
        <v>Gel Booms</v>
      </c>
      <c r="H119" t="str">
        <f>_xlfn.XLOOKUP(fSales[[#This Row],[SalesRepID]],dSalesRep[SalesRepID],dSalesRep[Region])</f>
        <v>CA</v>
      </c>
    </row>
    <row r="120" spans="1:8">
      <c r="A120" s="3">
        <v>45151</v>
      </c>
      <c r="B120">
        <v>2</v>
      </c>
      <c r="C120">
        <v>2</v>
      </c>
      <c r="D120">
        <v>284</v>
      </c>
      <c r="E120">
        <f>_xlfn.XLOOKUP(fSales[[#This Row],[ProductID]],dProduct[ProductID],dProduct[Price])*fSales[[#This Row],[Units]]</f>
        <v>8505.7999999999993</v>
      </c>
      <c r="F120" t="str">
        <f>_xlfn.XLOOKUP(fSales[[#This Row],[ProductID]],dProduct[ProductID],dProduct[Product])</f>
        <v>Carlota</v>
      </c>
      <c r="G120" t="str">
        <f>_xlfn.XLOOKUP(fSales[[#This Row],[ProductID]],dProduct[ProductID],dProduct[Supplier])</f>
        <v>Gel Booms</v>
      </c>
      <c r="H120" t="str">
        <f>_xlfn.XLOOKUP(fSales[[#This Row],[SalesRepID]],dSalesRep[SalesRepID],dSalesRep[Region])</f>
        <v>CA</v>
      </c>
    </row>
    <row r="121" spans="1:8">
      <c r="A121" s="3">
        <v>45174</v>
      </c>
      <c r="B121">
        <v>2</v>
      </c>
      <c r="C121">
        <v>4</v>
      </c>
      <c r="D121">
        <v>6</v>
      </c>
      <c r="E121">
        <f>_xlfn.XLOOKUP(fSales[[#This Row],[ProductID]],dProduct[ProductID],dProduct[Price])*fSales[[#This Row],[Units]]</f>
        <v>179.7</v>
      </c>
      <c r="F121" t="str">
        <f>_xlfn.XLOOKUP(fSales[[#This Row],[ProductID]],dProduct[ProductID],dProduct[Product])</f>
        <v>Carlota</v>
      </c>
      <c r="G121" t="str">
        <f>_xlfn.XLOOKUP(fSales[[#This Row],[ProductID]],dProduct[ProductID],dProduct[Supplier])</f>
        <v>Gel Booms</v>
      </c>
      <c r="H121" t="str">
        <f>_xlfn.XLOOKUP(fSales[[#This Row],[SalesRepID]],dSalesRep[SalesRepID],dSalesRep[Region])</f>
        <v>WA</v>
      </c>
    </row>
    <row r="122" spans="1:8">
      <c r="A122" s="3">
        <v>44892</v>
      </c>
      <c r="B122">
        <v>2</v>
      </c>
      <c r="C122">
        <v>4</v>
      </c>
      <c r="D122">
        <v>4</v>
      </c>
      <c r="E122">
        <f>_xlfn.XLOOKUP(fSales[[#This Row],[ProductID]],dProduct[ProductID],dProduct[Price])*fSales[[#This Row],[Units]]</f>
        <v>119.8</v>
      </c>
      <c r="F122" t="str">
        <f>_xlfn.XLOOKUP(fSales[[#This Row],[ProductID]],dProduct[ProductID],dProduct[Product])</f>
        <v>Carlota</v>
      </c>
      <c r="G122" t="str">
        <f>_xlfn.XLOOKUP(fSales[[#This Row],[ProductID]],dProduct[ProductID],dProduct[Supplier])</f>
        <v>Gel Booms</v>
      </c>
      <c r="H122" t="str">
        <f>_xlfn.XLOOKUP(fSales[[#This Row],[SalesRepID]],dSalesRep[SalesRepID],dSalesRep[Region])</f>
        <v>WA</v>
      </c>
    </row>
    <row r="123" spans="1:8">
      <c r="A123" s="3">
        <v>44878</v>
      </c>
      <c r="B123">
        <v>2</v>
      </c>
      <c r="C123">
        <v>2</v>
      </c>
      <c r="D123">
        <v>176</v>
      </c>
      <c r="E123">
        <f>_xlfn.XLOOKUP(fSales[[#This Row],[ProductID]],dProduct[ProductID],dProduct[Price])*fSales[[#This Row],[Units]]</f>
        <v>5271.2</v>
      </c>
      <c r="F123" t="str">
        <f>_xlfn.XLOOKUP(fSales[[#This Row],[ProductID]],dProduct[ProductID],dProduct[Product])</f>
        <v>Carlota</v>
      </c>
      <c r="G123" t="str">
        <f>_xlfn.XLOOKUP(fSales[[#This Row],[ProductID]],dProduct[ProductID],dProduct[Supplier])</f>
        <v>Gel Booms</v>
      </c>
      <c r="H123" t="str">
        <f>_xlfn.XLOOKUP(fSales[[#This Row],[SalesRepID]],dSalesRep[SalesRepID],dSalesRep[Region])</f>
        <v>CA</v>
      </c>
    </row>
    <row r="124" spans="1:8">
      <c r="A124" s="3">
        <v>45247</v>
      </c>
      <c r="B124">
        <v>4</v>
      </c>
      <c r="C124">
        <v>2</v>
      </c>
      <c r="D124">
        <v>84</v>
      </c>
      <c r="E124">
        <f>_xlfn.XLOOKUP(fSales[[#This Row],[ProductID]],dProduct[ProductID],dProduct[Price])*fSales[[#This Row],[Units]]</f>
        <v>2011.8</v>
      </c>
      <c r="F124" t="str">
        <f>_xlfn.XLOOKUP(fSales[[#This Row],[ProductID]],dProduct[ProductID],dProduct[Product])</f>
        <v>Yanaki</v>
      </c>
      <c r="G124" t="str">
        <f>_xlfn.XLOOKUP(fSales[[#This Row],[ProductID]],dProduct[ProductID],dProduct[Supplier])</f>
        <v>Colorado Booms</v>
      </c>
      <c r="H124" t="str">
        <f>_xlfn.XLOOKUP(fSales[[#This Row],[SalesRepID]],dSalesRep[SalesRepID],dSalesRep[Region])</f>
        <v>CA</v>
      </c>
    </row>
    <row r="125" spans="1:8">
      <c r="A125" s="3">
        <v>44653</v>
      </c>
      <c r="B125">
        <v>1</v>
      </c>
      <c r="C125">
        <v>4</v>
      </c>
      <c r="D125">
        <v>103</v>
      </c>
      <c r="E125">
        <f>_xlfn.XLOOKUP(fSales[[#This Row],[ProductID]],dProduct[ProductID],dProduct[Price])*fSales[[#This Row],[Units]]</f>
        <v>4526.8500000000004</v>
      </c>
      <c r="F125" t="str">
        <f>_xlfn.XLOOKUP(fSales[[#This Row],[ProductID]],dProduct[ProductID],dProduct[Product])</f>
        <v>Quad</v>
      </c>
      <c r="G125" t="str">
        <f>_xlfn.XLOOKUP(fSales[[#This Row],[ProductID]],dProduct[ProductID],dProduct[Supplier])</f>
        <v>Gel Booms</v>
      </c>
      <c r="H125" t="str">
        <f>_xlfn.XLOOKUP(fSales[[#This Row],[SalesRepID]],dSalesRep[SalesRepID],dSalesRep[Region])</f>
        <v>WA</v>
      </c>
    </row>
    <row r="126" spans="1:8">
      <c r="A126" s="3">
        <v>44811</v>
      </c>
      <c r="B126">
        <v>1</v>
      </c>
      <c r="C126">
        <v>2</v>
      </c>
      <c r="D126">
        <v>247</v>
      </c>
      <c r="E126">
        <f>_xlfn.XLOOKUP(fSales[[#This Row],[ProductID]],dProduct[ProductID],dProduct[Price])*fSales[[#This Row],[Units]]</f>
        <v>10855.650000000001</v>
      </c>
      <c r="F126" t="str">
        <f>_xlfn.XLOOKUP(fSales[[#This Row],[ProductID]],dProduct[ProductID],dProduct[Product])</f>
        <v>Quad</v>
      </c>
      <c r="G126" t="str">
        <f>_xlfn.XLOOKUP(fSales[[#This Row],[ProductID]],dProduct[ProductID],dProduct[Supplier])</f>
        <v>Gel Booms</v>
      </c>
      <c r="H126" t="str">
        <f>_xlfn.XLOOKUP(fSales[[#This Row],[SalesRepID]],dSalesRep[SalesRepID],dSalesRep[Region])</f>
        <v>CA</v>
      </c>
    </row>
    <row r="127" spans="1:8">
      <c r="A127" s="3">
        <v>44362</v>
      </c>
      <c r="B127">
        <v>2</v>
      </c>
      <c r="C127">
        <v>2</v>
      </c>
      <c r="D127">
        <v>76</v>
      </c>
      <c r="E127">
        <f>_xlfn.XLOOKUP(fSales[[#This Row],[ProductID]],dProduct[ProductID],dProduct[Price])*fSales[[#This Row],[Units]]</f>
        <v>2276.1999999999998</v>
      </c>
      <c r="F127" t="str">
        <f>_xlfn.XLOOKUP(fSales[[#This Row],[ProductID]],dProduct[ProductID],dProduct[Product])</f>
        <v>Carlota</v>
      </c>
      <c r="G127" t="str">
        <f>_xlfn.XLOOKUP(fSales[[#This Row],[ProductID]],dProduct[ProductID],dProduct[Supplier])</f>
        <v>Gel Booms</v>
      </c>
      <c r="H127" t="str">
        <f>_xlfn.XLOOKUP(fSales[[#This Row],[SalesRepID]],dSalesRep[SalesRepID],dSalesRep[Region])</f>
        <v>CA</v>
      </c>
    </row>
    <row r="128" spans="1:8">
      <c r="A128" s="3">
        <v>45131</v>
      </c>
      <c r="B128">
        <v>4</v>
      </c>
      <c r="C128">
        <v>4</v>
      </c>
      <c r="D128">
        <v>131</v>
      </c>
      <c r="E128">
        <f>_xlfn.XLOOKUP(fSales[[#This Row],[ProductID]],dProduct[ProductID],dProduct[Price])*fSales[[#This Row],[Units]]</f>
        <v>3137.45</v>
      </c>
      <c r="F128" t="str">
        <f>_xlfn.XLOOKUP(fSales[[#This Row],[ProductID]],dProduct[ProductID],dProduct[Product])</f>
        <v>Yanaki</v>
      </c>
      <c r="G128" t="str">
        <f>_xlfn.XLOOKUP(fSales[[#This Row],[ProductID]],dProduct[ProductID],dProduct[Supplier])</f>
        <v>Colorado Booms</v>
      </c>
      <c r="H128" t="str">
        <f>_xlfn.XLOOKUP(fSales[[#This Row],[SalesRepID]],dSalesRep[SalesRepID],dSalesRep[Region])</f>
        <v>WA</v>
      </c>
    </row>
    <row r="129" spans="1:8">
      <c r="A129" s="3">
        <v>44645</v>
      </c>
      <c r="B129">
        <v>2</v>
      </c>
      <c r="C129">
        <v>4</v>
      </c>
      <c r="D129">
        <v>118</v>
      </c>
      <c r="E129">
        <f>_xlfn.XLOOKUP(fSales[[#This Row],[ProductID]],dProduct[ProductID],dProduct[Price])*fSales[[#This Row],[Units]]</f>
        <v>3534.1</v>
      </c>
      <c r="F129" t="str">
        <f>_xlfn.XLOOKUP(fSales[[#This Row],[ProductID]],dProduct[ProductID],dProduct[Product])</f>
        <v>Carlota</v>
      </c>
      <c r="G129" t="str">
        <f>_xlfn.XLOOKUP(fSales[[#This Row],[ProductID]],dProduct[ProductID],dProduct[Supplier])</f>
        <v>Gel Booms</v>
      </c>
      <c r="H129" t="str">
        <f>_xlfn.XLOOKUP(fSales[[#This Row],[SalesRepID]],dSalesRep[SalesRepID],dSalesRep[Region])</f>
        <v>WA</v>
      </c>
    </row>
    <row r="130" spans="1:8">
      <c r="A130" s="3">
        <v>44422</v>
      </c>
      <c r="B130">
        <v>2</v>
      </c>
      <c r="C130">
        <v>1</v>
      </c>
      <c r="D130">
        <v>4</v>
      </c>
      <c r="E130">
        <f>_xlfn.XLOOKUP(fSales[[#This Row],[ProductID]],dProduct[ProductID],dProduct[Price])*fSales[[#This Row],[Units]]</f>
        <v>119.8</v>
      </c>
      <c r="F130" t="str">
        <f>_xlfn.XLOOKUP(fSales[[#This Row],[ProductID]],dProduct[ProductID],dProduct[Product])</f>
        <v>Carlota</v>
      </c>
      <c r="G130" t="str">
        <f>_xlfn.XLOOKUP(fSales[[#This Row],[ProductID]],dProduct[ProductID],dProduct[Supplier])</f>
        <v>Gel Booms</v>
      </c>
      <c r="H130" t="str">
        <f>_xlfn.XLOOKUP(fSales[[#This Row],[SalesRepID]],dSalesRep[SalesRepID],dSalesRep[Region])</f>
        <v>CA</v>
      </c>
    </row>
    <row r="131" spans="1:8">
      <c r="A131" s="3">
        <v>44544</v>
      </c>
      <c r="B131">
        <v>2</v>
      </c>
      <c r="C131">
        <v>4</v>
      </c>
      <c r="D131">
        <v>69</v>
      </c>
      <c r="E131">
        <f>_xlfn.XLOOKUP(fSales[[#This Row],[ProductID]],dProduct[ProductID],dProduct[Price])*fSales[[#This Row],[Units]]</f>
        <v>2066.5499999999997</v>
      </c>
      <c r="F131" t="str">
        <f>_xlfn.XLOOKUP(fSales[[#This Row],[ProductID]],dProduct[ProductID],dProduct[Product])</f>
        <v>Carlota</v>
      </c>
      <c r="G131" t="str">
        <f>_xlfn.XLOOKUP(fSales[[#This Row],[ProductID]],dProduct[ProductID],dProduct[Supplier])</f>
        <v>Gel Booms</v>
      </c>
      <c r="H131" t="str">
        <f>_xlfn.XLOOKUP(fSales[[#This Row],[SalesRepID]],dSalesRep[SalesRepID],dSalesRep[Region])</f>
        <v>WA</v>
      </c>
    </row>
    <row r="132" spans="1:8">
      <c r="A132" s="3">
        <v>44551</v>
      </c>
      <c r="B132">
        <v>4</v>
      </c>
      <c r="C132">
        <v>4</v>
      </c>
      <c r="D132">
        <v>5</v>
      </c>
      <c r="E132">
        <f>_xlfn.XLOOKUP(fSales[[#This Row],[ProductID]],dProduct[ProductID],dProduct[Price])*fSales[[#This Row],[Units]]</f>
        <v>119.75</v>
      </c>
      <c r="F132" t="str">
        <f>_xlfn.XLOOKUP(fSales[[#This Row],[ProductID]],dProduct[ProductID],dProduct[Product])</f>
        <v>Yanaki</v>
      </c>
      <c r="G132" t="str">
        <f>_xlfn.XLOOKUP(fSales[[#This Row],[ProductID]],dProduct[ProductID],dProduct[Supplier])</f>
        <v>Colorado Booms</v>
      </c>
      <c r="H132" t="str">
        <f>_xlfn.XLOOKUP(fSales[[#This Row],[SalesRepID]],dSalesRep[SalesRepID],dSalesRep[Region])</f>
        <v>WA</v>
      </c>
    </row>
    <row r="133" spans="1:8">
      <c r="A133" s="3">
        <v>44904</v>
      </c>
      <c r="B133">
        <v>2</v>
      </c>
      <c r="C133">
        <v>4</v>
      </c>
      <c r="D133">
        <v>247</v>
      </c>
      <c r="E133">
        <f>_xlfn.XLOOKUP(fSales[[#This Row],[ProductID]],dProduct[ProductID],dProduct[Price])*fSales[[#This Row],[Units]]</f>
        <v>7397.65</v>
      </c>
      <c r="F133" t="str">
        <f>_xlfn.XLOOKUP(fSales[[#This Row],[ProductID]],dProduct[ProductID],dProduct[Product])</f>
        <v>Carlota</v>
      </c>
      <c r="G133" t="str">
        <f>_xlfn.XLOOKUP(fSales[[#This Row],[ProductID]],dProduct[ProductID],dProduct[Supplier])</f>
        <v>Gel Booms</v>
      </c>
      <c r="H133" t="str">
        <f>_xlfn.XLOOKUP(fSales[[#This Row],[SalesRepID]],dSalesRep[SalesRepID],dSalesRep[Region])</f>
        <v>WA</v>
      </c>
    </row>
    <row r="134" spans="1:8">
      <c r="A134" s="3">
        <v>44540</v>
      </c>
      <c r="B134">
        <v>2</v>
      </c>
      <c r="C134">
        <v>2</v>
      </c>
      <c r="D134">
        <v>71</v>
      </c>
      <c r="E134">
        <f>_xlfn.XLOOKUP(fSales[[#This Row],[ProductID]],dProduct[ProductID],dProduct[Price])*fSales[[#This Row],[Units]]</f>
        <v>2126.4499999999998</v>
      </c>
      <c r="F134" t="str">
        <f>_xlfn.XLOOKUP(fSales[[#This Row],[ProductID]],dProduct[ProductID],dProduct[Product])</f>
        <v>Carlota</v>
      </c>
      <c r="G134" t="str">
        <f>_xlfn.XLOOKUP(fSales[[#This Row],[ProductID]],dProduct[ProductID],dProduct[Supplier])</f>
        <v>Gel Booms</v>
      </c>
      <c r="H134" t="str">
        <f>_xlfn.XLOOKUP(fSales[[#This Row],[SalesRepID]],dSalesRep[SalesRepID],dSalesRep[Region])</f>
        <v>CA</v>
      </c>
    </row>
    <row r="135" spans="1:8">
      <c r="A135" s="3">
        <v>44519</v>
      </c>
      <c r="B135">
        <v>2</v>
      </c>
      <c r="C135">
        <v>1</v>
      </c>
      <c r="D135">
        <v>96</v>
      </c>
      <c r="E135">
        <f>_xlfn.XLOOKUP(fSales[[#This Row],[ProductID]],dProduct[ProductID],dProduct[Price])*fSales[[#This Row],[Units]]</f>
        <v>2875.2</v>
      </c>
      <c r="F135" t="str">
        <f>_xlfn.XLOOKUP(fSales[[#This Row],[ProductID]],dProduct[ProductID],dProduct[Product])</f>
        <v>Carlota</v>
      </c>
      <c r="G135" t="str">
        <f>_xlfn.XLOOKUP(fSales[[#This Row],[ProductID]],dProduct[ProductID],dProduct[Supplier])</f>
        <v>Gel Booms</v>
      </c>
      <c r="H135" t="str">
        <f>_xlfn.XLOOKUP(fSales[[#This Row],[SalesRepID]],dSalesRep[SalesRepID],dSalesRep[Region])</f>
        <v>CA</v>
      </c>
    </row>
    <row r="136" spans="1:8">
      <c r="A136" s="3">
        <v>44385</v>
      </c>
      <c r="B136">
        <v>4</v>
      </c>
      <c r="C136">
        <v>4</v>
      </c>
      <c r="D136">
        <v>76</v>
      </c>
      <c r="E136">
        <f>_xlfn.XLOOKUP(fSales[[#This Row],[ProductID]],dProduct[ProductID],dProduct[Price])*fSales[[#This Row],[Units]]</f>
        <v>1820.2</v>
      </c>
      <c r="F136" t="str">
        <f>_xlfn.XLOOKUP(fSales[[#This Row],[ProductID]],dProduct[ProductID],dProduct[Product])</f>
        <v>Yanaki</v>
      </c>
      <c r="G136" t="str">
        <f>_xlfn.XLOOKUP(fSales[[#This Row],[ProductID]],dProduct[ProductID],dProduct[Supplier])</f>
        <v>Colorado Booms</v>
      </c>
      <c r="H136" t="str">
        <f>_xlfn.XLOOKUP(fSales[[#This Row],[SalesRepID]],dSalesRep[SalesRepID],dSalesRep[Region])</f>
        <v>WA</v>
      </c>
    </row>
    <row r="137" spans="1:8">
      <c r="A137" s="3">
        <v>44829</v>
      </c>
      <c r="B137">
        <v>4</v>
      </c>
      <c r="C137">
        <v>4</v>
      </c>
      <c r="D137">
        <v>81</v>
      </c>
      <c r="E137">
        <f>_xlfn.XLOOKUP(fSales[[#This Row],[ProductID]],dProduct[ProductID],dProduct[Price])*fSales[[#This Row],[Units]]</f>
        <v>1939.95</v>
      </c>
      <c r="F137" t="str">
        <f>_xlfn.XLOOKUP(fSales[[#This Row],[ProductID]],dProduct[ProductID],dProduct[Product])</f>
        <v>Yanaki</v>
      </c>
      <c r="G137" t="str">
        <f>_xlfn.XLOOKUP(fSales[[#This Row],[ProductID]],dProduct[ProductID],dProduct[Supplier])</f>
        <v>Colorado Booms</v>
      </c>
      <c r="H137" t="str">
        <f>_xlfn.XLOOKUP(fSales[[#This Row],[SalesRepID]],dSalesRep[SalesRepID],dSalesRep[Region])</f>
        <v>WA</v>
      </c>
    </row>
    <row r="138" spans="1:8">
      <c r="A138" s="3">
        <v>44843</v>
      </c>
      <c r="B138">
        <v>2</v>
      </c>
      <c r="C138">
        <v>2</v>
      </c>
      <c r="D138">
        <v>106</v>
      </c>
      <c r="E138">
        <f>_xlfn.XLOOKUP(fSales[[#This Row],[ProductID]],dProduct[ProductID],dProduct[Price])*fSales[[#This Row],[Units]]</f>
        <v>3174.7</v>
      </c>
      <c r="F138" t="str">
        <f>_xlfn.XLOOKUP(fSales[[#This Row],[ProductID]],dProduct[ProductID],dProduct[Product])</f>
        <v>Carlota</v>
      </c>
      <c r="G138" t="str">
        <f>_xlfn.XLOOKUP(fSales[[#This Row],[ProductID]],dProduct[ProductID],dProduct[Supplier])</f>
        <v>Gel Booms</v>
      </c>
      <c r="H138" t="str">
        <f>_xlfn.XLOOKUP(fSales[[#This Row],[SalesRepID]],dSalesRep[SalesRepID],dSalesRep[Region])</f>
        <v>CA</v>
      </c>
    </row>
    <row r="139" spans="1:8">
      <c r="A139" s="3">
        <v>44899</v>
      </c>
      <c r="B139">
        <v>3</v>
      </c>
      <c r="C139">
        <v>3</v>
      </c>
      <c r="D139">
        <v>246</v>
      </c>
      <c r="E139">
        <f>_xlfn.XLOOKUP(fSales[[#This Row],[ProductID]],dProduct[ProductID],dProduct[Price])*fSales[[#This Row],[Units]]</f>
        <v>6383.7</v>
      </c>
      <c r="F139" t="str">
        <f>_xlfn.XLOOKUP(fSales[[#This Row],[ProductID]],dProduct[ProductID],dProduct[Product])</f>
        <v>Aspen</v>
      </c>
      <c r="G139" t="str">
        <f>_xlfn.XLOOKUP(fSales[[#This Row],[ProductID]],dProduct[ProductID],dProduct[Supplier])</f>
        <v>Colorado Booms</v>
      </c>
      <c r="H139" t="str">
        <f>_xlfn.XLOOKUP(fSales[[#This Row],[SalesRepID]],dSalesRep[SalesRepID],dSalesRep[Region])</f>
        <v>WA</v>
      </c>
    </row>
    <row r="140" spans="1:8">
      <c r="A140" s="3">
        <v>44522</v>
      </c>
      <c r="B140">
        <v>2</v>
      </c>
      <c r="C140">
        <v>2</v>
      </c>
      <c r="D140">
        <v>138</v>
      </c>
      <c r="E140">
        <f>_xlfn.XLOOKUP(fSales[[#This Row],[ProductID]],dProduct[ProductID],dProduct[Price])*fSales[[#This Row],[Units]]</f>
        <v>4133.0999999999995</v>
      </c>
      <c r="F140" t="str">
        <f>_xlfn.XLOOKUP(fSales[[#This Row],[ProductID]],dProduct[ProductID],dProduct[Product])</f>
        <v>Carlota</v>
      </c>
      <c r="G140" t="str">
        <f>_xlfn.XLOOKUP(fSales[[#This Row],[ProductID]],dProduct[ProductID],dProduct[Supplier])</f>
        <v>Gel Booms</v>
      </c>
      <c r="H140" t="str">
        <f>_xlfn.XLOOKUP(fSales[[#This Row],[SalesRepID]],dSalesRep[SalesRepID],dSalesRep[Region])</f>
        <v>CA</v>
      </c>
    </row>
    <row r="141" spans="1:8">
      <c r="A141" s="3">
        <v>44526</v>
      </c>
      <c r="B141">
        <v>3</v>
      </c>
      <c r="C141">
        <v>2</v>
      </c>
      <c r="D141">
        <v>106</v>
      </c>
      <c r="E141">
        <f>_xlfn.XLOOKUP(fSales[[#This Row],[ProductID]],dProduct[ProductID],dProduct[Price])*fSales[[#This Row],[Units]]</f>
        <v>2750.7</v>
      </c>
      <c r="F141" t="str">
        <f>_xlfn.XLOOKUP(fSales[[#This Row],[ProductID]],dProduct[ProductID],dProduct[Product])</f>
        <v>Aspen</v>
      </c>
      <c r="G141" t="str">
        <f>_xlfn.XLOOKUP(fSales[[#This Row],[ProductID]],dProduct[ProductID],dProduct[Supplier])</f>
        <v>Colorado Booms</v>
      </c>
      <c r="H141" t="str">
        <f>_xlfn.XLOOKUP(fSales[[#This Row],[SalesRepID]],dSalesRep[SalesRepID],dSalesRep[Region])</f>
        <v>CA</v>
      </c>
    </row>
    <row r="142" spans="1:8">
      <c r="A142" s="3">
        <v>44549</v>
      </c>
      <c r="B142">
        <v>2</v>
      </c>
      <c r="C142">
        <v>4</v>
      </c>
      <c r="D142">
        <v>97</v>
      </c>
      <c r="E142">
        <f>_xlfn.XLOOKUP(fSales[[#This Row],[ProductID]],dProduct[ProductID],dProduct[Price])*fSales[[#This Row],[Units]]</f>
        <v>2905.15</v>
      </c>
      <c r="F142" t="str">
        <f>_xlfn.XLOOKUP(fSales[[#This Row],[ProductID]],dProduct[ProductID],dProduct[Product])</f>
        <v>Carlota</v>
      </c>
      <c r="G142" t="str">
        <f>_xlfn.XLOOKUP(fSales[[#This Row],[ProductID]],dProduct[ProductID],dProduct[Supplier])</f>
        <v>Gel Booms</v>
      </c>
      <c r="H142" t="str">
        <f>_xlfn.XLOOKUP(fSales[[#This Row],[SalesRepID]],dSalesRep[SalesRepID],dSalesRep[Region])</f>
        <v>WA</v>
      </c>
    </row>
    <row r="143" spans="1:8">
      <c r="A143" s="3">
        <v>45238</v>
      </c>
      <c r="B143">
        <v>3</v>
      </c>
      <c r="C143">
        <v>4</v>
      </c>
      <c r="D143">
        <v>210</v>
      </c>
      <c r="E143">
        <f>_xlfn.XLOOKUP(fSales[[#This Row],[ProductID]],dProduct[ProductID],dProduct[Price])*fSales[[#This Row],[Units]]</f>
        <v>5449.5</v>
      </c>
      <c r="F143" t="str">
        <f>_xlfn.XLOOKUP(fSales[[#This Row],[ProductID]],dProduct[ProductID],dProduct[Product])</f>
        <v>Aspen</v>
      </c>
      <c r="G143" t="str">
        <f>_xlfn.XLOOKUP(fSales[[#This Row],[ProductID]],dProduct[ProductID],dProduct[Supplier])</f>
        <v>Colorado Booms</v>
      </c>
      <c r="H143" t="str">
        <f>_xlfn.XLOOKUP(fSales[[#This Row],[SalesRepID]],dSalesRep[SalesRepID],dSalesRep[Region])</f>
        <v>WA</v>
      </c>
    </row>
    <row r="144" spans="1:8">
      <c r="A144" s="3">
        <v>44809</v>
      </c>
      <c r="B144">
        <v>3</v>
      </c>
      <c r="C144">
        <v>4</v>
      </c>
      <c r="D144">
        <v>101</v>
      </c>
      <c r="E144">
        <f>_xlfn.XLOOKUP(fSales[[#This Row],[ProductID]],dProduct[ProductID],dProduct[Price])*fSales[[#This Row],[Units]]</f>
        <v>2620.9499999999998</v>
      </c>
      <c r="F144" t="str">
        <f>_xlfn.XLOOKUP(fSales[[#This Row],[ProductID]],dProduct[ProductID],dProduct[Product])</f>
        <v>Aspen</v>
      </c>
      <c r="G144" t="str">
        <f>_xlfn.XLOOKUP(fSales[[#This Row],[ProductID]],dProduct[ProductID],dProduct[Supplier])</f>
        <v>Colorado Booms</v>
      </c>
      <c r="H144" t="str">
        <f>_xlfn.XLOOKUP(fSales[[#This Row],[SalesRepID]],dSalesRep[SalesRepID],dSalesRep[Region])</f>
        <v>WA</v>
      </c>
    </row>
    <row r="145" spans="1:8">
      <c r="A145" s="3">
        <v>44422</v>
      </c>
      <c r="B145">
        <v>1</v>
      </c>
      <c r="C145">
        <v>4</v>
      </c>
      <c r="D145">
        <v>70</v>
      </c>
      <c r="E145">
        <f>_xlfn.XLOOKUP(fSales[[#This Row],[ProductID]],dProduct[ProductID],dProduct[Price])*fSales[[#This Row],[Units]]</f>
        <v>3076.5</v>
      </c>
      <c r="F145" t="str">
        <f>_xlfn.XLOOKUP(fSales[[#This Row],[ProductID]],dProduct[ProductID],dProduct[Product])</f>
        <v>Quad</v>
      </c>
      <c r="G145" t="str">
        <f>_xlfn.XLOOKUP(fSales[[#This Row],[ProductID]],dProduct[ProductID],dProduct[Supplier])</f>
        <v>Gel Booms</v>
      </c>
      <c r="H145" t="str">
        <f>_xlfn.XLOOKUP(fSales[[#This Row],[SalesRepID]],dSalesRep[SalesRepID],dSalesRep[Region])</f>
        <v>WA</v>
      </c>
    </row>
    <row r="146" spans="1:8">
      <c r="A146" s="3">
        <v>44977</v>
      </c>
      <c r="B146">
        <v>4</v>
      </c>
      <c r="C146">
        <v>2</v>
      </c>
      <c r="D146">
        <v>264</v>
      </c>
      <c r="E146">
        <f>_xlfn.XLOOKUP(fSales[[#This Row],[ProductID]],dProduct[ProductID],dProduct[Price])*fSales[[#This Row],[Units]]</f>
        <v>6322.8</v>
      </c>
      <c r="F146" t="str">
        <f>_xlfn.XLOOKUP(fSales[[#This Row],[ProductID]],dProduct[ProductID],dProduct[Product])</f>
        <v>Yanaki</v>
      </c>
      <c r="G146" t="str">
        <f>_xlfn.XLOOKUP(fSales[[#This Row],[ProductID]],dProduct[ProductID],dProduct[Supplier])</f>
        <v>Colorado Booms</v>
      </c>
      <c r="H146" t="str">
        <f>_xlfn.XLOOKUP(fSales[[#This Row],[SalesRepID]],dSalesRep[SalesRepID],dSalesRep[Region])</f>
        <v>CA</v>
      </c>
    </row>
    <row r="147" spans="1:8">
      <c r="A147" s="3">
        <v>45256</v>
      </c>
      <c r="B147">
        <v>2</v>
      </c>
      <c r="C147">
        <v>3</v>
      </c>
      <c r="D147">
        <v>107</v>
      </c>
      <c r="E147">
        <f>_xlfn.XLOOKUP(fSales[[#This Row],[ProductID]],dProduct[ProductID],dProduct[Price])*fSales[[#This Row],[Units]]</f>
        <v>3204.65</v>
      </c>
      <c r="F147" t="str">
        <f>_xlfn.XLOOKUP(fSales[[#This Row],[ProductID]],dProduct[ProductID],dProduct[Product])</f>
        <v>Carlota</v>
      </c>
      <c r="G147" t="str">
        <f>_xlfn.XLOOKUP(fSales[[#This Row],[ProductID]],dProduct[ProductID],dProduct[Supplier])</f>
        <v>Gel Booms</v>
      </c>
      <c r="H147" t="str">
        <f>_xlfn.XLOOKUP(fSales[[#This Row],[SalesRepID]],dSalesRep[SalesRepID],dSalesRep[Region])</f>
        <v>WA</v>
      </c>
    </row>
    <row r="148" spans="1:8">
      <c r="A148" s="3">
        <v>44754</v>
      </c>
      <c r="B148">
        <v>3</v>
      </c>
      <c r="C148">
        <v>4</v>
      </c>
      <c r="D148">
        <v>71</v>
      </c>
      <c r="E148">
        <f>_xlfn.XLOOKUP(fSales[[#This Row],[ProductID]],dProduct[ProductID],dProduct[Price])*fSales[[#This Row],[Units]]</f>
        <v>1842.45</v>
      </c>
      <c r="F148" t="str">
        <f>_xlfn.XLOOKUP(fSales[[#This Row],[ProductID]],dProduct[ProductID],dProduct[Product])</f>
        <v>Aspen</v>
      </c>
      <c r="G148" t="str">
        <f>_xlfn.XLOOKUP(fSales[[#This Row],[ProductID]],dProduct[ProductID],dProduct[Supplier])</f>
        <v>Colorado Booms</v>
      </c>
      <c r="H148" t="str">
        <f>_xlfn.XLOOKUP(fSales[[#This Row],[SalesRepID]],dSalesRep[SalesRepID],dSalesRep[Region])</f>
        <v>WA</v>
      </c>
    </row>
    <row r="149" spans="1:8">
      <c r="A149" s="3">
        <v>45220</v>
      </c>
      <c r="B149">
        <v>2</v>
      </c>
      <c r="C149">
        <v>2</v>
      </c>
      <c r="D149">
        <v>275</v>
      </c>
      <c r="E149">
        <f>_xlfn.XLOOKUP(fSales[[#This Row],[ProductID]],dProduct[ProductID],dProduct[Price])*fSales[[#This Row],[Units]]</f>
        <v>8236.25</v>
      </c>
      <c r="F149" t="str">
        <f>_xlfn.XLOOKUP(fSales[[#This Row],[ProductID]],dProduct[ProductID],dProduct[Product])</f>
        <v>Carlota</v>
      </c>
      <c r="G149" t="str">
        <f>_xlfn.XLOOKUP(fSales[[#This Row],[ProductID]],dProduct[ProductID],dProduct[Supplier])</f>
        <v>Gel Booms</v>
      </c>
      <c r="H149" t="str">
        <f>_xlfn.XLOOKUP(fSales[[#This Row],[SalesRepID]],dSalesRep[SalesRepID],dSalesRep[Region])</f>
        <v>CA</v>
      </c>
    </row>
    <row r="150" spans="1:8">
      <c r="A150" s="3">
        <v>45225</v>
      </c>
      <c r="B150">
        <v>1</v>
      </c>
      <c r="C150">
        <v>4</v>
      </c>
      <c r="D150">
        <v>83</v>
      </c>
      <c r="E150">
        <f>_xlfn.XLOOKUP(fSales[[#This Row],[ProductID]],dProduct[ProductID],dProduct[Price])*fSales[[#This Row],[Units]]</f>
        <v>3647.8500000000004</v>
      </c>
      <c r="F150" t="str">
        <f>_xlfn.XLOOKUP(fSales[[#This Row],[ProductID]],dProduct[ProductID],dProduct[Product])</f>
        <v>Quad</v>
      </c>
      <c r="G150" t="str">
        <f>_xlfn.XLOOKUP(fSales[[#This Row],[ProductID]],dProduct[ProductID],dProduct[Supplier])</f>
        <v>Gel Booms</v>
      </c>
      <c r="H150" t="str">
        <f>_xlfn.XLOOKUP(fSales[[#This Row],[SalesRepID]],dSalesRep[SalesRepID],dSalesRep[Region])</f>
        <v>WA</v>
      </c>
    </row>
    <row r="151" spans="1:8">
      <c r="A151" s="3">
        <v>44872</v>
      </c>
      <c r="B151">
        <v>2</v>
      </c>
      <c r="C151">
        <v>1</v>
      </c>
      <c r="D151">
        <v>63</v>
      </c>
      <c r="E151">
        <f>_xlfn.XLOOKUP(fSales[[#This Row],[ProductID]],dProduct[ProductID],dProduct[Price])*fSales[[#This Row],[Units]]</f>
        <v>1886.85</v>
      </c>
      <c r="F151" t="str">
        <f>_xlfn.XLOOKUP(fSales[[#This Row],[ProductID]],dProduct[ProductID],dProduct[Product])</f>
        <v>Carlota</v>
      </c>
      <c r="G151" t="str">
        <f>_xlfn.XLOOKUP(fSales[[#This Row],[ProductID]],dProduct[ProductID],dProduct[Supplier])</f>
        <v>Gel Booms</v>
      </c>
      <c r="H151" t="str">
        <f>_xlfn.XLOOKUP(fSales[[#This Row],[SalesRepID]],dSalesRep[SalesRepID],dSalesRep[Region])</f>
        <v>CA</v>
      </c>
    </row>
    <row r="152" spans="1:8">
      <c r="A152" s="3">
        <v>44488</v>
      </c>
      <c r="B152">
        <v>1</v>
      </c>
      <c r="C152">
        <v>2</v>
      </c>
      <c r="D152">
        <v>3</v>
      </c>
      <c r="E152">
        <f>_xlfn.XLOOKUP(fSales[[#This Row],[ProductID]],dProduct[ProductID],dProduct[Price])*fSales[[#This Row],[Units]]</f>
        <v>131.85000000000002</v>
      </c>
      <c r="F152" t="str">
        <f>_xlfn.XLOOKUP(fSales[[#This Row],[ProductID]],dProduct[ProductID],dProduct[Product])</f>
        <v>Quad</v>
      </c>
      <c r="G152" t="str">
        <f>_xlfn.XLOOKUP(fSales[[#This Row],[ProductID]],dProduct[ProductID],dProduct[Supplier])</f>
        <v>Gel Booms</v>
      </c>
      <c r="H152" t="str">
        <f>_xlfn.XLOOKUP(fSales[[#This Row],[SalesRepID]],dSalesRep[SalesRepID],dSalesRep[Region])</f>
        <v>CA</v>
      </c>
    </row>
    <row r="153" spans="1:8">
      <c r="A153" s="3">
        <v>44411</v>
      </c>
      <c r="B153">
        <v>4</v>
      </c>
      <c r="C153">
        <v>4</v>
      </c>
      <c r="D153">
        <v>93</v>
      </c>
      <c r="E153">
        <f>_xlfn.XLOOKUP(fSales[[#This Row],[ProductID]],dProduct[ProductID],dProduct[Price])*fSales[[#This Row],[Units]]</f>
        <v>2227.35</v>
      </c>
      <c r="F153" t="str">
        <f>_xlfn.XLOOKUP(fSales[[#This Row],[ProductID]],dProduct[ProductID],dProduct[Product])</f>
        <v>Yanaki</v>
      </c>
      <c r="G153" t="str">
        <f>_xlfn.XLOOKUP(fSales[[#This Row],[ProductID]],dProduct[ProductID],dProduct[Supplier])</f>
        <v>Colorado Booms</v>
      </c>
      <c r="H153" t="str">
        <f>_xlfn.XLOOKUP(fSales[[#This Row],[SalesRepID]],dSalesRep[SalesRepID],dSalesRep[Region])</f>
        <v>WA</v>
      </c>
    </row>
    <row r="154" spans="1:8">
      <c r="A154" s="3">
        <v>45275</v>
      </c>
      <c r="B154">
        <v>2</v>
      </c>
      <c r="C154">
        <v>4</v>
      </c>
      <c r="D154">
        <v>289</v>
      </c>
      <c r="E154">
        <f>_xlfn.XLOOKUP(fSales[[#This Row],[ProductID]],dProduct[ProductID],dProduct[Price])*fSales[[#This Row],[Units]]</f>
        <v>8655.5499999999993</v>
      </c>
      <c r="F154" t="str">
        <f>_xlfn.XLOOKUP(fSales[[#This Row],[ProductID]],dProduct[ProductID],dProduct[Product])</f>
        <v>Carlota</v>
      </c>
      <c r="G154" t="str">
        <f>_xlfn.XLOOKUP(fSales[[#This Row],[ProductID]],dProduct[ProductID],dProduct[Supplier])</f>
        <v>Gel Booms</v>
      </c>
      <c r="H154" t="str">
        <f>_xlfn.XLOOKUP(fSales[[#This Row],[SalesRepID]],dSalesRep[SalesRepID],dSalesRep[Region])</f>
        <v>WA</v>
      </c>
    </row>
    <row r="155" spans="1:8">
      <c r="A155" s="3">
        <v>44848</v>
      </c>
      <c r="B155">
        <v>1</v>
      </c>
      <c r="C155">
        <v>4</v>
      </c>
      <c r="D155">
        <v>4</v>
      </c>
      <c r="E155">
        <f>_xlfn.XLOOKUP(fSales[[#This Row],[ProductID]],dProduct[ProductID],dProduct[Price])*fSales[[#This Row],[Units]]</f>
        <v>175.8</v>
      </c>
      <c r="F155" t="str">
        <f>_xlfn.XLOOKUP(fSales[[#This Row],[ProductID]],dProduct[ProductID],dProduct[Product])</f>
        <v>Quad</v>
      </c>
      <c r="G155" t="str">
        <f>_xlfn.XLOOKUP(fSales[[#This Row],[ProductID]],dProduct[ProductID],dProduct[Supplier])</f>
        <v>Gel Booms</v>
      </c>
      <c r="H155" t="str">
        <f>_xlfn.XLOOKUP(fSales[[#This Row],[SalesRepID]],dSalesRep[SalesRepID],dSalesRep[Region])</f>
        <v>WA</v>
      </c>
    </row>
    <row r="156" spans="1:8">
      <c r="A156" s="3">
        <v>45227</v>
      </c>
      <c r="B156">
        <v>2</v>
      </c>
      <c r="C156">
        <v>2</v>
      </c>
      <c r="D156">
        <v>78</v>
      </c>
      <c r="E156">
        <f>_xlfn.XLOOKUP(fSales[[#This Row],[ProductID]],dProduct[ProductID],dProduct[Price])*fSales[[#This Row],[Units]]</f>
        <v>2336.1</v>
      </c>
      <c r="F156" t="str">
        <f>_xlfn.XLOOKUP(fSales[[#This Row],[ProductID]],dProduct[ProductID],dProduct[Product])</f>
        <v>Carlota</v>
      </c>
      <c r="G156" t="str">
        <f>_xlfn.XLOOKUP(fSales[[#This Row],[ProductID]],dProduct[ProductID],dProduct[Supplier])</f>
        <v>Gel Booms</v>
      </c>
      <c r="H156" t="str">
        <f>_xlfn.XLOOKUP(fSales[[#This Row],[SalesRepID]],dSalesRep[SalesRepID],dSalesRep[Region])</f>
        <v>CA</v>
      </c>
    </row>
    <row r="157" spans="1:8">
      <c r="A157" s="3">
        <v>44910</v>
      </c>
      <c r="B157">
        <v>4</v>
      </c>
      <c r="C157">
        <v>4</v>
      </c>
      <c r="D157">
        <v>155</v>
      </c>
      <c r="E157">
        <f>_xlfn.XLOOKUP(fSales[[#This Row],[ProductID]],dProduct[ProductID],dProduct[Price])*fSales[[#This Row],[Units]]</f>
        <v>3712.25</v>
      </c>
      <c r="F157" t="str">
        <f>_xlfn.XLOOKUP(fSales[[#This Row],[ProductID]],dProduct[ProductID],dProduct[Product])</f>
        <v>Yanaki</v>
      </c>
      <c r="G157" t="str">
        <f>_xlfn.XLOOKUP(fSales[[#This Row],[ProductID]],dProduct[ProductID],dProduct[Supplier])</f>
        <v>Colorado Booms</v>
      </c>
      <c r="H157" t="str">
        <f>_xlfn.XLOOKUP(fSales[[#This Row],[SalesRepID]],dSalesRep[SalesRepID],dSalesRep[Region])</f>
        <v>WA</v>
      </c>
    </row>
    <row r="158" spans="1:8">
      <c r="A158" s="3">
        <v>44904</v>
      </c>
      <c r="B158">
        <v>2</v>
      </c>
      <c r="C158">
        <v>4</v>
      </c>
      <c r="D158">
        <v>247</v>
      </c>
      <c r="E158">
        <f>_xlfn.XLOOKUP(fSales[[#This Row],[ProductID]],dProduct[ProductID],dProduct[Price])*fSales[[#This Row],[Units]]</f>
        <v>7397.65</v>
      </c>
      <c r="F158" t="str">
        <f>_xlfn.XLOOKUP(fSales[[#This Row],[ProductID]],dProduct[ProductID],dProduct[Product])</f>
        <v>Carlota</v>
      </c>
      <c r="G158" t="str">
        <f>_xlfn.XLOOKUP(fSales[[#This Row],[ProductID]],dProduct[ProductID],dProduct[Supplier])</f>
        <v>Gel Booms</v>
      </c>
      <c r="H158" t="str">
        <f>_xlfn.XLOOKUP(fSales[[#This Row],[SalesRepID]],dSalesRep[SalesRepID],dSalesRep[Region])</f>
        <v>WA</v>
      </c>
    </row>
    <row r="159" spans="1:8">
      <c r="A159" s="3">
        <v>45257</v>
      </c>
      <c r="B159">
        <v>2</v>
      </c>
      <c r="C159">
        <v>4</v>
      </c>
      <c r="D159">
        <v>89</v>
      </c>
      <c r="E159">
        <f>_xlfn.XLOOKUP(fSales[[#This Row],[ProductID]],dProduct[ProductID],dProduct[Price])*fSales[[#This Row],[Units]]</f>
        <v>2665.5499999999997</v>
      </c>
      <c r="F159" t="str">
        <f>_xlfn.XLOOKUP(fSales[[#This Row],[ProductID]],dProduct[ProductID],dProduct[Product])</f>
        <v>Carlota</v>
      </c>
      <c r="G159" t="str">
        <f>_xlfn.XLOOKUP(fSales[[#This Row],[ProductID]],dProduct[ProductID],dProduct[Supplier])</f>
        <v>Gel Booms</v>
      </c>
      <c r="H159" t="str">
        <f>_xlfn.XLOOKUP(fSales[[#This Row],[SalesRepID]],dSalesRep[SalesRepID],dSalesRep[Region])</f>
        <v>WA</v>
      </c>
    </row>
    <row r="160" spans="1:8">
      <c r="A160" s="3">
        <v>44543</v>
      </c>
      <c r="B160">
        <v>2</v>
      </c>
      <c r="C160">
        <v>4</v>
      </c>
      <c r="D160">
        <v>88</v>
      </c>
      <c r="E160">
        <f>_xlfn.XLOOKUP(fSales[[#This Row],[ProductID]],dProduct[ProductID],dProduct[Price])*fSales[[#This Row],[Units]]</f>
        <v>2635.6</v>
      </c>
      <c r="F160" t="str">
        <f>_xlfn.XLOOKUP(fSales[[#This Row],[ProductID]],dProduct[ProductID],dProduct[Product])</f>
        <v>Carlota</v>
      </c>
      <c r="G160" t="str">
        <f>_xlfn.XLOOKUP(fSales[[#This Row],[ProductID]],dProduct[ProductID],dProduct[Supplier])</f>
        <v>Gel Booms</v>
      </c>
      <c r="H160" t="str">
        <f>_xlfn.XLOOKUP(fSales[[#This Row],[SalesRepID]],dSalesRep[SalesRepID],dSalesRep[Region])</f>
        <v>WA</v>
      </c>
    </row>
    <row r="161" spans="1:8">
      <c r="A161" s="3">
        <v>44778</v>
      </c>
      <c r="B161">
        <v>3</v>
      </c>
      <c r="C161">
        <v>4</v>
      </c>
      <c r="D161">
        <v>69</v>
      </c>
      <c r="E161">
        <f>_xlfn.XLOOKUP(fSales[[#This Row],[ProductID]],dProduct[ProductID],dProduct[Price])*fSales[[#This Row],[Units]]</f>
        <v>1790.55</v>
      </c>
      <c r="F161" t="str">
        <f>_xlfn.XLOOKUP(fSales[[#This Row],[ProductID]],dProduct[ProductID],dProduct[Product])</f>
        <v>Aspen</v>
      </c>
      <c r="G161" t="str">
        <f>_xlfn.XLOOKUP(fSales[[#This Row],[ProductID]],dProduct[ProductID],dProduct[Supplier])</f>
        <v>Colorado Booms</v>
      </c>
      <c r="H161" t="str">
        <f>_xlfn.XLOOKUP(fSales[[#This Row],[SalesRepID]],dSalesRep[SalesRepID],dSalesRep[Region])</f>
        <v>WA</v>
      </c>
    </row>
    <row r="162" spans="1:8">
      <c r="A162" s="3">
        <v>44908</v>
      </c>
      <c r="B162">
        <v>4</v>
      </c>
      <c r="C162">
        <v>2</v>
      </c>
      <c r="D162">
        <v>230</v>
      </c>
      <c r="E162">
        <f>_xlfn.XLOOKUP(fSales[[#This Row],[ProductID]],dProduct[ProductID],dProduct[Price])*fSales[[#This Row],[Units]]</f>
        <v>5508.5</v>
      </c>
      <c r="F162" t="str">
        <f>_xlfn.XLOOKUP(fSales[[#This Row],[ProductID]],dProduct[ProductID],dProduct[Product])</f>
        <v>Yanaki</v>
      </c>
      <c r="G162" t="str">
        <f>_xlfn.XLOOKUP(fSales[[#This Row],[ProductID]],dProduct[ProductID],dProduct[Supplier])</f>
        <v>Colorado Booms</v>
      </c>
      <c r="H162" t="str">
        <f>_xlfn.XLOOKUP(fSales[[#This Row],[SalesRepID]],dSalesRep[SalesRepID],dSalesRep[Region])</f>
        <v>CA</v>
      </c>
    </row>
    <row r="163" spans="1:8">
      <c r="A163" s="3">
        <v>45270</v>
      </c>
      <c r="B163">
        <v>4</v>
      </c>
      <c r="C163">
        <v>2</v>
      </c>
      <c r="D163">
        <v>3</v>
      </c>
      <c r="E163">
        <f>_xlfn.XLOOKUP(fSales[[#This Row],[ProductID]],dProduct[ProductID],dProduct[Price])*fSales[[#This Row],[Units]]</f>
        <v>71.849999999999994</v>
      </c>
      <c r="F163" t="str">
        <f>_xlfn.XLOOKUP(fSales[[#This Row],[ProductID]],dProduct[ProductID],dProduct[Product])</f>
        <v>Yanaki</v>
      </c>
      <c r="G163" t="str">
        <f>_xlfn.XLOOKUP(fSales[[#This Row],[ProductID]],dProduct[ProductID],dProduct[Supplier])</f>
        <v>Colorado Booms</v>
      </c>
      <c r="H163" t="str">
        <f>_xlfn.XLOOKUP(fSales[[#This Row],[SalesRepID]],dSalesRep[SalesRepID],dSalesRep[Region])</f>
        <v>CA</v>
      </c>
    </row>
    <row r="164" spans="1:8">
      <c r="A164" s="3">
        <v>44924</v>
      </c>
      <c r="B164">
        <v>1</v>
      </c>
      <c r="C164">
        <v>4</v>
      </c>
      <c r="D164">
        <v>4</v>
      </c>
      <c r="E164">
        <f>_xlfn.XLOOKUP(fSales[[#This Row],[ProductID]],dProduct[ProductID],dProduct[Price])*fSales[[#This Row],[Units]]</f>
        <v>175.8</v>
      </c>
      <c r="F164" t="str">
        <f>_xlfn.XLOOKUP(fSales[[#This Row],[ProductID]],dProduct[ProductID],dProduct[Product])</f>
        <v>Quad</v>
      </c>
      <c r="G164" t="str">
        <f>_xlfn.XLOOKUP(fSales[[#This Row],[ProductID]],dProduct[ProductID],dProduct[Supplier])</f>
        <v>Gel Booms</v>
      </c>
      <c r="H164" t="str">
        <f>_xlfn.XLOOKUP(fSales[[#This Row],[SalesRepID]],dSalesRep[SalesRepID],dSalesRep[Region])</f>
        <v>WA</v>
      </c>
    </row>
    <row r="165" spans="1:8">
      <c r="A165" s="3">
        <v>44401</v>
      </c>
      <c r="B165">
        <v>2</v>
      </c>
      <c r="C165">
        <v>4</v>
      </c>
      <c r="D165">
        <v>4</v>
      </c>
      <c r="E165">
        <f>_xlfn.XLOOKUP(fSales[[#This Row],[ProductID]],dProduct[ProductID],dProduct[Price])*fSales[[#This Row],[Units]]</f>
        <v>119.8</v>
      </c>
      <c r="F165" t="str">
        <f>_xlfn.XLOOKUP(fSales[[#This Row],[ProductID]],dProduct[ProductID],dProduct[Product])</f>
        <v>Carlota</v>
      </c>
      <c r="G165" t="str">
        <f>_xlfn.XLOOKUP(fSales[[#This Row],[ProductID]],dProduct[ProductID],dProduct[Supplier])</f>
        <v>Gel Booms</v>
      </c>
      <c r="H165" t="str">
        <f>_xlfn.XLOOKUP(fSales[[#This Row],[SalesRepID]],dSalesRep[SalesRepID],dSalesRep[Region])</f>
        <v>WA</v>
      </c>
    </row>
    <row r="166" spans="1:8">
      <c r="A166" s="3">
        <v>45264</v>
      </c>
      <c r="B166">
        <v>2</v>
      </c>
      <c r="C166">
        <v>2</v>
      </c>
      <c r="D166">
        <v>283</v>
      </c>
      <c r="E166">
        <f>_xlfn.XLOOKUP(fSales[[#This Row],[ProductID]],dProduct[ProductID],dProduct[Price])*fSales[[#This Row],[Units]]</f>
        <v>8475.85</v>
      </c>
      <c r="F166" t="str">
        <f>_xlfn.XLOOKUP(fSales[[#This Row],[ProductID]],dProduct[ProductID],dProduct[Product])</f>
        <v>Carlota</v>
      </c>
      <c r="G166" t="str">
        <f>_xlfn.XLOOKUP(fSales[[#This Row],[ProductID]],dProduct[ProductID],dProduct[Supplier])</f>
        <v>Gel Booms</v>
      </c>
      <c r="H166" t="str">
        <f>_xlfn.XLOOKUP(fSales[[#This Row],[SalesRepID]],dSalesRep[SalesRepID],dSalesRep[Region])</f>
        <v>CA</v>
      </c>
    </row>
    <row r="167" spans="1:8">
      <c r="A167" s="3">
        <v>44834</v>
      </c>
      <c r="B167">
        <v>2</v>
      </c>
      <c r="C167">
        <v>4</v>
      </c>
      <c r="D167">
        <v>3</v>
      </c>
      <c r="E167">
        <f>_xlfn.XLOOKUP(fSales[[#This Row],[ProductID]],dProduct[ProductID],dProduct[Price])*fSales[[#This Row],[Units]]</f>
        <v>89.85</v>
      </c>
      <c r="F167" t="str">
        <f>_xlfn.XLOOKUP(fSales[[#This Row],[ProductID]],dProduct[ProductID],dProduct[Product])</f>
        <v>Carlota</v>
      </c>
      <c r="G167" t="str">
        <f>_xlfn.XLOOKUP(fSales[[#This Row],[ProductID]],dProduct[ProductID],dProduct[Supplier])</f>
        <v>Gel Booms</v>
      </c>
      <c r="H167" t="str">
        <f>_xlfn.XLOOKUP(fSales[[#This Row],[SalesRepID]],dSalesRep[SalesRepID],dSalesRep[Region])</f>
        <v>WA</v>
      </c>
    </row>
    <row r="168" spans="1:8">
      <c r="A168" s="3">
        <v>44382</v>
      </c>
      <c r="B168">
        <v>2</v>
      </c>
      <c r="C168">
        <v>4</v>
      </c>
      <c r="D168">
        <v>91</v>
      </c>
      <c r="E168">
        <f>_xlfn.XLOOKUP(fSales[[#This Row],[ProductID]],dProduct[ProductID],dProduct[Price])*fSales[[#This Row],[Units]]</f>
        <v>2725.45</v>
      </c>
      <c r="F168" t="str">
        <f>_xlfn.XLOOKUP(fSales[[#This Row],[ProductID]],dProduct[ProductID],dProduct[Product])</f>
        <v>Carlota</v>
      </c>
      <c r="G168" t="str">
        <f>_xlfn.XLOOKUP(fSales[[#This Row],[ProductID]],dProduct[ProductID],dProduct[Supplier])</f>
        <v>Gel Booms</v>
      </c>
      <c r="H168" t="str">
        <f>_xlfn.XLOOKUP(fSales[[#This Row],[SalesRepID]],dSalesRep[SalesRepID],dSalesRep[Region])</f>
        <v>WA</v>
      </c>
    </row>
    <row r="169" spans="1:8">
      <c r="A169" s="3">
        <v>44617</v>
      </c>
      <c r="B169">
        <v>2</v>
      </c>
      <c r="C169">
        <v>2</v>
      </c>
      <c r="D169">
        <v>190</v>
      </c>
      <c r="E169">
        <f>_xlfn.XLOOKUP(fSales[[#This Row],[ProductID]],dProduct[ProductID],dProduct[Price])*fSales[[#This Row],[Units]]</f>
        <v>5690.5</v>
      </c>
      <c r="F169" t="str">
        <f>_xlfn.XLOOKUP(fSales[[#This Row],[ProductID]],dProduct[ProductID],dProduct[Product])</f>
        <v>Carlota</v>
      </c>
      <c r="G169" t="str">
        <f>_xlfn.XLOOKUP(fSales[[#This Row],[ProductID]],dProduct[ProductID],dProduct[Supplier])</f>
        <v>Gel Booms</v>
      </c>
      <c r="H169" t="str">
        <f>_xlfn.XLOOKUP(fSales[[#This Row],[SalesRepID]],dSalesRep[SalesRepID],dSalesRep[Region])</f>
        <v>CA</v>
      </c>
    </row>
    <row r="170" spans="1:8">
      <c r="A170" s="3">
        <v>44751</v>
      </c>
      <c r="B170">
        <v>1</v>
      </c>
      <c r="C170">
        <v>2</v>
      </c>
      <c r="D170">
        <v>101</v>
      </c>
      <c r="E170">
        <f>_xlfn.XLOOKUP(fSales[[#This Row],[ProductID]],dProduct[ProductID],dProduct[Price])*fSales[[#This Row],[Units]]</f>
        <v>4438.9500000000007</v>
      </c>
      <c r="F170" t="str">
        <f>_xlfn.XLOOKUP(fSales[[#This Row],[ProductID]],dProduct[ProductID],dProduct[Product])</f>
        <v>Quad</v>
      </c>
      <c r="G170" t="str">
        <f>_xlfn.XLOOKUP(fSales[[#This Row],[ProductID]],dProduct[ProductID],dProduct[Supplier])</f>
        <v>Gel Booms</v>
      </c>
      <c r="H170" t="str">
        <f>_xlfn.XLOOKUP(fSales[[#This Row],[SalesRepID]],dSalesRep[SalesRepID],dSalesRep[Region])</f>
        <v>CA</v>
      </c>
    </row>
    <row r="171" spans="1:8">
      <c r="A171" s="3">
        <v>44808</v>
      </c>
      <c r="B171">
        <v>4</v>
      </c>
      <c r="C171">
        <v>2</v>
      </c>
      <c r="D171">
        <v>74</v>
      </c>
      <c r="E171">
        <f>_xlfn.XLOOKUP(fSales[[#This Row],[ProductID]],dProduct[ProductID],dProduct[Price])*fSales[[#This Row],[Units]]</f>
        <v>1772.3</v>
      </c>
      <c r="F171" t="str">
        <f>_xlfn.XLOOKUP(fSales[[#This Row],[ProductID]],dProduct[ProductID],dProduct[Product])</f>
        <v>Yanaki</v>
      </c>
      <c r="G171" t="str">
        <f>_xlfn.XLOOKUP(fSales[[#This Row],[ProductID]],dProduct[ProductID],dProduct[Supplier])</f>
        <v>Colorado Booms</v>
      </c>
      <c r="H171" t="str">
        <f>_xlfn.XLOOKUP(fSales[[#This Row],[SalesRepID]],dSalesRep[SalesRepID],dSalesRep[Region])</f>
        <v>CA</v>
      </c>
    </row>
    <row r="172" spans="1:8">
      <c r="A172" s="3">
        <v>44518</v>
      </c>
      <c r="B172">
        <v>2</v>
      </c>
      <c r="C172">
        <v>4</v>
      </c>
      <c r="D172">
        <v>84</v>
      </c>
      <c r="E172">
        <f>_xlfn.XLOOKUP(fSales[[#This Row],[ProductID]],dProduct[ProductID],dProduct[Price])*fSales[[#This Row],[Units]]</f>
        <v>2515.7999999999997</v>
      </c>
      <c r="F172" t="str">
        <f>_xlfn.XLOOKUP(fSales[[#This Row],[ProductID]],dProduct[ProductID],dProduct[Product])</f>
        <v>Carlota</v>
      </c>
      <c r="G172" t="str">
        <f>_xlfn.XLOOKUP(fSales[[#This Row],[ProductID]],dProduct[ProductID],dProduct[Supplier])</f>
        <v>Gel Booms</v>
      </c>
      <c r="H172" t="str">
        <f>_xlfn.XLOOKUP(fSales[[#This Row],[SalesRepID]],dSalesRep[SalesRepID],dSalesRep[Region])</f>
        <v>WA</v>
      </c>
    </row>
    <row r="173" spans="1:8">
      <c r="A173" s="3">
        <v>44884</v>
      </c>
      <c r="B173">
        <v>2</v>
      </c>
      <c r="C173">
        <v>2</v>
      </c>
      <c r="D173">
        <v>5</v>
      </c>
      <c r="E173">
        <f>_xlfn.XLOOKUP(fSales[[#This Row],[ProductID]],dProduct[ProductID],dProduct[Price])*fSales[[#This Row],[Units]]</f>
        <v>149.75</v>
      </c>
      <c r="F173" t="str">
        <f>_xlfn.XLOOKUP(fSales[[#This Row],[ProductID]],dProduct[ProductID],dProduct[Product])</f>
        <v>Carlota</v>
      </c>
      <c r="G173" t="str">
        <f>_xlfn.XLOOKUP(fSales[[#This Row],[ProductID]],dProduct[ProductID],dProduct[Supplier])</f>
        <v>Gel Booms</v>
      </c>
      <c r="H173" t="str">
        <f>_xlfn.XLOOKUP(fSales[[#This Row],[SalesRepID]],dSalesRep[SalesRepID],dSalesRep[Region])</f>
        <v>CA</v>
      </c>
    </row>
    <row r="174" spans="1:8">
      <c r="A174" s="3">
        <v>44534</v>
      </c>
      <c r="B174">
        <v>2</v>
      </c>
      <c r="C174">
        <v>4</v>
      </c>
      <c r="D174">
        <v>3</v>
      </c>
      <c r="E174">
        <f>_xlfn.XLOOKUP(fSales[[#This Row],[ProductID]],dProduct[ProductID],dProduct[Price])*fSales[[#This Row],[Units]]</f>
        <v>89.85</v>
      </c>
      <c r="F174" t="str">
        <f>_xlfn.XLOOKUP(fSales[[#This Row],[ProductID]],dProduct[ProductID],dProduct[Product])</f>
        <v>Carlota</v>
      </c>
      <c r="G174" t="str">
        <f>_xlfn.XLOOKUP(fSales[[#This Row],[ProductID]],dProduct[ProductID],dProduct[Supplier])</f>
        <v>Gel Booms</v>
      </c>
      <c r="H174" t="str">
        <f>_xlfn.XLOOKUP(fSales[[#This Row],[SalesRepID]],dSalesRep[SalesRepID],dSalesRep[Region])</f>
        <v>WA</v>
      </c>
    </row>
    <row r="175" spans="1:8">
      <c r="A175" s="3">
        <v>44506</v>
      </c>
      <c r="B175">
        <v>2</v>
      </c>
      <c r="C175">
        <v>2</v>
      </c>
      <c r="D175">
        <v>176</v>
      </c>
      <c r="E175">
        <f>_xlfn.XLOOKUP(fSales[[#This Row],[ProductID]],dProduct[ProductID],dProduct[Price])*fSales[[#This Row],[Units]]</f>
        <v>5271.2</v>
      </c>
      <c r="F175" t="str">
        <f>_xlfn.XLOOKUP(fSales[[#This Row],[ProductID]],dProduct[ProductID],dProduct[Product])</f>
        <v>Carlota</v>
      </c>
      <c r="G175" t="str">
        <f>_xlfn.XLOOKUP(fSales[[#This Row],[ProductID]],dProduct[ProductID],dProduct[Supplier])</f>
        <v>Gel Booms</v>
      </c>
      <c r="H175" t="str">
        <f>_xlfn.XLOOKUP(fSales[[#This Row],[SalesRepID]],dSalesRep[SalesRepID],dSalesRep[Region])</f>
        <v>CA</v>
      </c>
    </row>
    <row r="176" spans="1:8">
      <c r="A176" s="3">
        <v>45203</v>
      </c>
      <c r="B176">
        <v>2</v>
      </c>
      <c r="C176">
        <v>2</v>
      </c>
      <c r="D176">
        <v>71</v>
      </c>
      <c r="E176">
        <f>_xlfn.XLOOKUP(fSales[[#This Row],[ProductID]],dProduct[ProductID],dProduct[Price])*fSales[[#This Row],[Units]]</f>
        <v>2126.4499999999998</v>
      </c>
      <c r="F176" t="str">
        <f>_xlfn.XLOOKUP(fSales[[#This Row],[ProductID]],dProduct[ProductID],dProduct[Product])</f>
        <v>Carlota</v>
      </c>
      <c r="G176" t="str">
        <f>_xlfn.XLOOKUP(fSales[[#This Row],[ProductID]],dProduct[ProductID],dProduct[Supplier])</f>
        <v>Gel Booms</v>
      </c>
      <c r="H176" t="str">
        <f>_xlfn.XLOOKUP(fSales[[#This Row],[SalesRepID]],dSalesRep[SalesRepID],dSalesRep[Region])</f>
        <v>CA</v>
      </c>
    </row>
    <row r="177" spans="1:8">
      <c r="A177" s="3">
        <v>44353</v>
      </c>
      <c r="B177">
        <v>2</v>
      </c>
      <c r="C177">
        <v>2</v>
      </c>
      <c r="D177">
        <v>2</v>
      </c>
      <c r="E177">
        <f>_xlfn.XLOOKUP(fSales[[#This Row],[ProductID]],dProduct[ProductID],dProduct[Price])*fSales[[#This Row],[Units]]</f>
        <v>59.9</v>
      </c>
      <c r="F177" t="str">
        <f>_xlfn.XLOOKUP(fSales[[#This Row],[ProductID]],dProduct[ProductID],dProduct[Product])</f>
        <v>Carlota</v>
      </c>
      <c r="G177" t="str">
        <f>_xlfn.XLOOKUP(fSales[[#This Row],[ProductID]],dProduct[ProductID],dProduct[Supplier])</f>
        <v>Gel Booms</v>
      </c>
      <c r="H177" t="str">
        <f>_xlfn.XLOOKUP(fSales[[#This Row],[SalesRepID]],dSalesRep[SalesRepID],dSalesRep[Region])</f>
        <v>CA</v>
      </c>
    </row>
    <row r="178" spans="1:8">
      <c r="A178" s="3">
        <v>45092</v>
      </c>
      <c r="B178">
        <v>1</v>
      </c>
      <c r="C178">
        <v>1</v>
      </c>
      <c r="D178">
        <v>4</v>
      </c>
      <c r="E178">
        <f>_xlfn.XLOOKUP(fSales[[#This Row],[ProductID]],dProduct[ProductID],dProduct[Price])*fSales[[#This Row],[Units]]</f>
        <v>175.8</v>
      </c>
      <c r="F178" t="str">
        <f>_xlfn.XLOOKUP(fSales[[#This Row],[ProductID]],dProduct[ProductID],dProduct[Product])</f>
        <v>Quad</v>
      </c>
      <c r="G178" t="str">
        <f>_xlfn.XLOOKUP(fSales[[#This Row],[ProductID]],dProduct[ProductID],dProduct[Supplier])</f>
        <v>Gel Booms</v>
      </c>
      <c r="H178" t="str">
        <f>_xlfn.XLOOKUP(fSales[[#This Row],[SalesRepID]],dSalesRep[SalesRepID],dSalesRep[Region])</f>
        <v>CA</v>
      </c>
    </row>
    <row r="179" spans="1:8">
      <c r="A179" s="3">
        <v>45238</v>
      </c>
      <c r="B179">
        <v>2</v>
      </c>
      <c r="C179">
        <v>1</v>
      </c>
      <c r="D179">
        <v>89</v>
      </c>
      <c r="E179">
        <f>_xlfn.XLOOKUP(fSales[[#This Row],[ProductID]],dProduct[ProductID],dProduct[Price])*fSales[[#This Row],[Units]]</f>
        <v>2665.5499999999997</v>
      </c>
      <c r="F179" t="str">
        <f>_xlfn.XLOOKUP(fSales[[#This Row],[ProductID]],dProduct[ProductID],dProduct[Product])</f>
        <v>Carlota</v>
      </c>
      <c r="G179" t="str">
        <f>_xlfn.XLOOKUP(fSales[[#This Row],[ProductID]],dProduct[ProductID],dProduct[Supplier])</f>
        <v>Gel Booms</v>
      </c>
      <c r="H179" t="str">
        <f>_xlfn.XLOOKUP(fSales[[#This Row],[SalesRepID]],dSalesRep[SalesRepID],dSalesRep[Region])</f>
        <v>CA</v>
      </c>
    </row>
    <row r="180" spans="1:8">
      <c r="A180" s="3">
        <v>44982</v>
      </c>
      <c r="B180">
        <v>3</v>
      </c>
      <c r="C180">
        <v>3</v>
      </c>
      <c r="D180">
        <v>150</v>
      </c>
      <c r="E180">
        <f>_xlfn.XLOOKUP(fSales[[#This Row],[ProductID]],dProduct[ProductID],dProduct[Price])*fSales[[#This Row],[Units]]</f>
        <v>3892.5</v>
      </c>
      <c r="F180" t="str">
        <f>_xlfn.XLOOKUP(fSales[[#This Row],[ProductID]],dProduct[ProductID],dProduct[Product])</f>
        <v>Aspen</v>
      </c>
      <c r="G180" t="str">
        <f>_xlfn.XLOOKUP(fSales[[#This Row],[ProductID]],dProduct[ProductID],dProduct[Supplier])</f>
        <v>Colorado Booms</v>
      </c>
      <c r="H180" t="str">
        <f>_xlfn.XLOOKUP(fSales[[#This Row],[SalesRepID]],dSalesRep[SalesRepID],dSalesRep[Region])</f>
        <v>WA</v>
      </c>
    </row>
    <row r="181" spans="1:8">
      <c r="A181" s="3">
        <v>44526</v>
      </c>
      <c r="B181">
        <v>3</v>
      </c>
      <c r="C181">
        <v>2</v>
      </c>
      <c r="D181">
        <v>2</v>
      </c>
      <c r="E181">
        <f>_xlfn.XLOOKUP(fSales[[#This Row],[ProductID]],dProduct[ProductID],dProduct[Price])*fSales[[#This Row],[Units]]</f>
        <v>51.9</v>
      </c>
      <c r="F181" t="str">
        <f>_xlfn.XLOOKUP(fSales[[#This Row],[ProductID]],dProduct[ProductID],dProduct[Product])</f>
        <v>Aspen</v>
      </c>
      <c r="G181" t="str">
        <f>_xlfn.XLOOKUP(fSales[[#This Row],[ProductID]],dProduct[ProductID],dProduct[Supplier])</f>
        <v>Colorado Booms</v>
      </c>
      <c r="H181" t="str">
        <f>_xlfn.XLOOKUP(fSales[[#This Row],[SalesRepID]],dSalesRep[SalesRepID],dSalesRep[Region])</f>
        <v>CA</v>
      </c>
    </row>
    <row r="182" spans="1:8">
      <c r="A182" s="3">
        <v>44880</v>
      </c>
      <c r="B182">
        <v>1</v>
      </c>
      <c r="C182">
        <v>2</v>
      </c>
      <c r="D182">
        <v>277</v>
      </c>
      <c r="E182">
        <f>_xlfn.XLOOKUP(fSales[[#This Row],[ProductID]],dProduct[ProductID],dProduct[Price])*fSales[[#This Row],[Units]]</f>
        <v>12174.150000000001</v>
      </c>
      <c r="F182" t="str">
        <f>_xlfn.XLOOKUP(fSales[[#This Row],[ProductID]],dProduct[ProductID],dProduct[Product])</f>
        <v>Quad</v>
      </c>
      <c r="G182" t="str">
        <f>_xlfn.XLOOKUP(fSales[[#This Row],[ProductID]],dProduct[ProductID],dProduct[Supplier])</f>
        <v>Gel Booms</v>
      </c>
      <c r="H182" t="str">
        <f>_xlfn.XLOOKUP(fSales[[#This Row],[SalesRepID]],dSalesRep[SalesRepID],dSalesRep[Region])</f>
        <v>CA</v>
      </c>
    </row>
    <row r="183" spans="1:8">
      <c r="A183" s="3">
        <v>45270</v>
      </c>
      <c r="B183">
        <v>2</v>
      </c>
      <c r="C183">
        <v>4</v>
      </c>
      <c r="D183">
        <v>194</v>
      </c>
      <c r="E183">
        <f>_xlfn.XLOOKUP(fSales[[#This Row],[ProductID]],dProduct[ProductID],dProduct[Price])*fSales[[#This Row],[Units]]</f>
        <v>5810.3</v>
      </c>
      <c r="F183" t="str">
        <f>_xlfn.XLOOKUP(fSales[[#This Row],[ProductID]],dProduct[ProductID],dProduct[Product])</f>
        <v>Carlota</v>
      </c>
      <c r="G183" t="str">
        <f>_xlfn.XLOOKUP(fSales[[#This Row],[ProductID]],dProduct[ProductID],dProduct[Supplier])</f>
        <v>Gel Booms</v>
      </c>
      <c r="H183" t="str">
        <f>_xlfn.XLOOKUP(fSales[[#This Row],[SalesRepID]],dSalesRep[SalesRepID],dSalesRep[Region])</f>
        <v>WA</v>
      </c>
    </row>
    <row r="184" spans="1:8">
      <c r="A184" s="3">
        <v>44630</v>
      </c>
      <c r="B184">
        <v>2</v>
      </c>
      <c r="C184">
        <v>2</v>
      </c>
      <c r="D184">
        <v>112</v>
      </c>
      <c r="E184">
        <f>_xlfn.XLOOKUP(fSales[[#This Row],[ProductID]],dProduct[ProductID],dProduct[Price])*fSales[[#This Row],[Units]]</f>
        <v>3354.4</v>
      </c>
      <c r="F184" t="str">
        <f>_xlfn.XLOOKUP(fSales[[#This Row],[ProductID]],dProduct[ProductID],dProduct[Product])</f>
        <v>Carlota</v>
      </c>
      <c r="G184" t="str">
        <f>_xlfn.XLOOKUP(fSales[[#This Row],[ProductID]],dProduct[ProductID],dProduct[Supplier])</f>
        <v>Gel Booms</v>
      </c>
      <c r="H184" t="str">
        <f>_xlfn.XLOOKUP(fSales[[#This Row],[SalesRepID]],dSalesRep[SalesRepID],dSalesRep[Region])</f>
        <v>CA</v>
      </c>
    </row>
    <row r="185" spans="1:8">
      <c r="A185" s="3">
        <v>44515</v>
      </c>
      <c r="B185">
        <v>2</v>
      </c>
      <c r="C185">
        <v>4</v>
      </c>
      <c r="D185">
        <v>223</v>
      </c>
      <c r="E185">
        <f>_xlfn.XLOOKUP(fSales[[#This Row],[ProductID]],dProduct[ProductID],dProduct[Price])*fSales[[#This Row],[Units]]</f>
        <v>6678.8499999999995</v>
      </c>
      <c r="F185" t="str">
        <f>_xlfn.XLOOKUP(fSales[[#This Row],[ProductID]],dProduct[ProductID],dProduct[Product])</f>
        <v>Carlota</v>
      </c>
      <c r="G185" t="str">
        <f>_xlfn.XLOOKUP(fSales[[#This Row],[ProductID]],dProduct[ProductID],dProduct[Supplier])</f>
        <v>Gel Booms</v>
      </c>
      <c r="H185" t="str">
        <f>_xlfn.XLOOKUP(fSales[[#This Row],[SalesRepID]],dSalesRep[SalesRepID],dSalesRep[Region])</f>
        <v>WA</v>
      </c>
    </row>
    <row r="186" spans="1:8">
      <c r="A186" s="3">
        <v>44697</v>
      </c>
      <c r="B186">
        <v>4</v>
      </c>
      <c r="C186">
        <v>3</v>
      </c>
      <c r="D186">
        <v>28</v>
      </c>
      <c r="E186">
        <f>_xlfn.XLOOKUP(fSales[[#This Row],[ProductID]],dProduct[ProductID],dProduct[Price])*fSales[[#This Row],[Units]]</f>
        <v>670.6</v>
      </c>
      <c r="F186" t="str">
        <f>_xlfn.XLOOKUP(fSales[[#This Row],[ProductID]],dProduct[ProductID],dProduct[Product])</f>
        <v>Yanaki</v>
      </c>
      <c r="G186" t="str">
        <f>_xlfn.XLOOKUP(fSales[[#This Row],[ProductID]],dProduct[ProductID],dProduct[Supplier])</f>
        <v>Colorado Booms</v>
      </c>
      <c r="H186" t="str">
        <f>_xlfn.XLOOKUP(fSales[[#This Row],[SalesRepID]],dSalesRep[SalesRepID],dSalesRep[Region])</f>
        <v>WA</v>
      </c>
    </row>
    <row r="187" spans="1:8">
      <c r="A187" s="3">
        <v>44527</v>
      </c>
      <c r="B187">
        <v>2</v>
      </c>
      <c r="C187">
        <v>4</v>
      </c>
      <c r="D187">
        <v>89</v>
      </c>
      <c r="E187">
        <f>_xlfn.XLOOKUP(fSales[[#This Row],[ProductID]],dProduct[ProductID],dProduct[Price])*fSales[[#This Row],[Units]]</f>
        <v>2665.5499999999997</v>
      </c>
      <c r="F187" t="str">
        <f>_xlfn.XLOOKUP(fSales[[#This Row],[ProductID]],dProduct[ProductID],dProduct[Product])</f>
        <v>Carlota</v>
      </c>
      <c r="G187" t="str">
        <f>_xlfn.XLOOKUP(fSales[[#This Row],[ProductID]],dProduct[ProductID],dProduct[Supplier])</f>
        <v>Gel Booms</v>
      </c>
      <c r="H187" t="str">
        <f>_xlfn.XLOOKUP(fSales[[#This Row],[SalesRepID]],dSalesRep[SalesRepID],dSalesRep[Region])</f>
        <v>WA</v>
      </c>
    </row>
    <row r="188" spans="1:8">
      <c r="A188" s="3">
        <v>45258</v>
      </c>
      <c r="B188">
        <v>2</v>
      </c>
      <c r="C188">
        <v>1</v>
      </c>
      <c r="D188">
        <v>95</v>
      </c>
      <c r="E188">
        <f>_xlfn.XLOOKUP(fSales[[#This Row],[ProductID]],dProduct[ProductID],dProduct[Price])*fSales[[#This Row],[Units]]</f>
        <v>2845.25</v>
      </c>
      <c r="F188" t="str">
        <f>_xlfn.XLOOKUP(fSales[[#This Row],[ProductID]],dProduct[ProductID],dProduct[Product])</f>
        <v>Carlota</v>
      </c>
      <c r="G188" t="str">
        <f>_xlfn.XLOOKUP(fSales[[#This Row],[ProductID]],dProduct[ProductID],dProduct[Supplier])</f>
        <v>Gel Booms</v>
      </c>
      <c r="H188" t="str">
        <f>_xlfn.XLOOKUP(fSales[[#This Row],[SalesRepID]],dSalesRep[SalesRepID],dSalesRep[Region])</f>
        <v>CA</v>
      </c>
    </row>
    <row r="189" spans="1:8">
      <c r="A189" s="3">
        <v>45290</v>
      </c>
      <c r="B189">
        <v>2</v>
      </c>
      <c r="C189">
        <v>2</v>
      </c>
      <c r="D189">
        <v>141</v>
      </c>
      <c r="E189">
        <f>_xlfn.XLOOKUP(fSales[[#This Row],[ProductID]],dProduct[ProductID],dProduct[Price])*fSales[[#This Row],[Units]]</f>
        <v>4222.95</v>
      </c>
      <c r="F189" t="str">
        <f>_xlfn.XLOOKUP(fSales[[#This Row],[ProductID]],dProduct[ProductID],dProduct[Product])</f>
        <v>Carlota</v>
      </c>
      <c r="G189" t="str">
        <f>_xlfn.XLOOKUP(fSales[[#This Row],[ProductID]],dProduct[ProductID],dProduct[Supplier])</f>
        <v>Gel Booms</v>
      </c>
      <c r="H189" t="str">
        <f>_xlfn.XLOOKUP(fSales[[#This Row],[SalesRepID]],dSalesRep[SalesRepID],dSalesRep[Region])</f>
        <v>CA</v>
      </c>
    </row>
    <row r="190" spans="1:8">
      <c r="A190" s="3">
        <v>45252</v>
      </c>
      <c r="B190">
        <v>2</v>
      </c>
      <c r="C190">
        <v>4</v>
      </c>
      <c r="D190">
        <v>73</v>
      </c>
      <c r="E190">
        <f>_xlfn.XLOOKUP(fSales[[#This Row],[ProductID]],dProduct[ProductID],dProduct[Price])*fSales[[#This Row],[Units]]</f>
        <v>2186.35</v>
      </c>
      <c r="F190" t="str">
        <f>_xlfn.XLOOKUP(fSales[[#This Row],[ProductID]],dProduct[ProductID],dProduct[Product])</f>
        <v>Carlota</v>
      </c>
      <c r="G190" t="str">
        <f>_xlfn.XLOOKUP(fSales[[#This Row],[ProductID]],dProduct[ProductID],dProduct[Supplier])</f>
        <v>Gel Booms</v>
      </c>
      <c r="H190" t="str">
        <f>_xlfn.XLOOKUP(fSales[[#This Row],[SalesRepID]],dSalesRep[SalesRepID],dSalesRep[Region])</f>
        <v>WA</v>
      </c>
    </row>
    <row r="191" spans="1:8">
      <c r="A191" s="3">
        <v>44876</v>
      </c>
      <c r="B191">
        <v>2</v>
      </c>
      <c r="C191">
        <v>4</v>
      </c>
      <c r="D191">
        <v>5</v>
      </c>
      <c r="E191">
        <f>_xlfn.XLOOKUP(fSales[[#This Row],[ProductID]],dProduct[ProductID],dProduct[Price])*fSales[[#This Row],[Units]]</f>
        <v>149.75</v>
      </c>
      <c r="F191" t="str">
        <f>_xlfn.XLOOKUP(fSales[[#This Row],[ProductID]],dProduct[ProductID],dProduct[Product])</f>
        <v>Carlota</v>
      </c>
      <c r="G191" t="str">
        <f>_xlfn.XLOOKUP(fSales[[#This Row],[ProductID]],dProduct[ProductID],dProduct[Supplier])</f>
        <v>Gel Booms</v>
      </c>
      <c r="H191" t="str">
        <f>_xlfn.XLOOKUP(fSales[[#This Row],[SalesRepID]],dSalesRep[SalesRepID],dSalesRep[Region])</f>
        <v>WA</v>
      </c>
    </row>
    <row r="192" spans="1:8">
      <c r="A192" s="3">
        <v>44527</v>
      </c>
      <c r="B192">
        <v>1</v>
      </c>
      <c r="C192">
        <v>2</v>
      </c>
      <c r="D192">
        <v>83</v>
      </c>
      <c r="E192">
        <f>_xlfn.XLOOKUP(fSales[[#This Row],[ProductID]],dProduct[ProductID],dProduct[Price])*fSales[[#This Row],[Units]]</f>
        <v>3647.8500000000004</v>
      </c>
      <c r="F192" t="str">
        <f>_xlfn.XLOOKUP(fSales[[#This Row],[ProductID]],dProduct[ProductID],dProduct[Product])</f>
        <v>Quad</v>
      </c>
      <c r="G192" t="str">
        <f>_xlfn.XLOOKUP(fSales[[#This Row],[ProductID]],dProduct[ProductID],dProduct[Supplier])</f>
        <v>Gel Booms</v>
      </c>
      <c r="H192" t="str">
        <f>_xlfn.XLOOKUP(fSales[[#This Row],[SalesRepID]],dSalesRep[SalesRepID],dSalesRep[Region])</f>
        <v>CA</v>
      </c>
    </row>
    <row r="193" spans="1:8">
      <c r="A193" s="3">
        <v>45146</v>
      </c>
      <c r="B193">
        <v>2</v>
      </c>
      <c r="C193">
        <v>4</v>
      </c>
      <c r="D193">
        <v>223</v>
      </c>
      <c r="E193">
        <f>_xlfn.XLOOKUP(fSales[[#This Row],[ProductID]],dProduct[ProductID],dProduct[Price])*fSales[[#This Row],[Units]]</f>
        <v>6678.8499999999995</v>
      </c>
      <c r="F193" t="str">
        <f>_xlfn.XLOOKUP(fSales[[#This Row],[ProductID]],dProduct[ProductID],dProduct[Product])</f>
        <v>Carlota</v>
      </c>
      <c r="G193" t="str">
        <f>_xlfn.XLOOKUP(fSales[[#This Row],[ProductID]],dProduct[ProductID],dProduct[Supplier])</f>
        <v>Gel Booms</v>
      </c>
      <c r="H193" t="str">
        <f>_xlfn.XLOOKUP(fSales[[#This Row],[SalesRepID]],dSalesRep[SalesRepID],dSalesRep[Region])</f>
        <v>WA</v>
      </c>
    </row>
    <row r="194" spans="1:8">
      <c r="A194" s="3">
        <v>44496</v>
      </c>
      <c r="B194">
        <v>2</v>
      </c>
      <c r="C194">
        <v>4</v>
      </c>
      <c r="D194">
        <v>87</v>
      </c>
      <c r="E194">
        <f>_xlfn.XLOOKUP(fSales[[#This Row],[ProductID]],dProduct[ProductID],dProduct[Price])*fSales[[#This Row],[Units]]</f>
        <v>2605.65</v>
      </c>
      <c r="F194" t="str">
        <f>_xlfn.XLOOKUP(fSales[[#This Row],[ProductID]],dProduct[ProductID],dProduct[Product])</f>
        <v>Carlota</v>
      </c>
      <c r="G194" t="str">
        <f>_xlfn.XLOOKUP(fSales[[#This Row],[ProductID]],dProduct[ProductID],dProduct[Supplier])</f>
        <v>Gel Booms</v>
      </c>
      <c r="H194" t="str">
        <f>_xlfn.XLOOKUP(fSales[[#This Row],[SalesRepID]],dSalesRep[SalesRepID],dSalesRep[Region])</f>
        <v>WA</v>
      </c>
    </row>
    <row r="195" spans="1:8">
      <c r="A195" s="3">
        <v>44631</v>
      </c>
      <c r="B195">
        <v>2</v>
      </c>
      <c r="C195">
        <v>1</v>
      </c>
      <c r="D195">
        <v>4</v>
      </c>
      <c r="E195">
        <f>_xlfn.XLOOKUP(fSales[[#This Row],[ProductID]],dProduct[ProductID],dProduct[Price])*fSales[[#This Row],[Units]]</f>
        <v>119.8</v>
      </c>
      <c r="F195" t="str">
        <f>_xlfn.XLOOKUP(fSales[[#This Row],[ProductID]],dProduct[ProductID],dProduct[Product])</f>
        <v>Carlota</v>
      </c>
      <c r="G195" t="str">
        <f>_xlfn.XLOOKUP(fSales[[#This Row],[ProductID]],dProduct[ProductID],dProduct[Supplier])</f>
        <v>Gel Booms</v>
      </c>
      <c r="H195" t="str">
        <f>_xlfn.XLOOKUP(fSales[[#This Row],[SalesRepID]],dSalesRep[SalesRepID],dSalesRep[Region])</f>
        <v>CA</v>
      </c>
    </row>
    <row r="196" spans="1:8">
      <c r="A196" s="3">
        <v>45282</v>
      </c>
      <c r="B196">
        <v>2</v>
      </c>
      <c r="C196">
        <v>4</v>
      </c>
      <c r="D196">
        <v>286</v>
      </c>
      <c r="E196">
        <f>_xlfn.XLOOKUP(fSales[[#This Row],[ProductID]],dProduct[ProductID],dProduct[Price])*fSales[[#This Row],[Units]]</f>
        <v>8565.6999999999989</v>
      </c>
      <c r="F196" t="str">
        <f>_xlfn.XLOOKUP(fSales[[#This Row],[ProductID]],dProduct[ProductID],dProduct[Product])</f>
        <v>Carlota</v>
      </c>
      <c r="G196" t="str">
        <f>_xlfn.XLOOKUP(fSales[[#This Row],[ProductID]],dProduct[ProductID],dProduct[Supplier])</f>
        <v>Gel Booms</v>
      </c>
      <c r="H196" t="str">
        <f>_xlfn.XLOOKUP(fSales[[#This Row],[SalesRepID]],dSalesRep[SalesRepID],dSalesRep[Region])</f>
        <v>WA</v>
      </c>
    </row>
    <row r="197" spans="1:8">
      <c r="A197" s="3">
        <v>44449</v>
      </c>
      <c r="B197">
        <v>1</v>
      </c>
      <c r="C197">
        <v>2</v>
      </c>
      <c r="D197">
        <v>86</v>
      </c>
      <c r="E197">
        <f>_xlfn.XLOOKUP(fSales[[#This Row],[ProductID]],dProduct[ProductID],dProduct[Price])*fSales[[#This Row],[Units]]</f>
        <v>3779.7000000000003</v>
      </c>
      <c r="F197" t="str">
        <f>_xlfn.XLOOKUP(fSales[[#This Row],[ProductID]],dProduct[ProductID],dProduct[Product])</f>
        <v>Quad</v>
      </c>
      <c r="G197" t="str">
        <f>_xlfn.XLOOKUP(fSales[[#This Row],[ProductID]],dProduct[ProductID],dProduct[Supplier])</f>
        <v>Gel Booms</v>
      </c>
      <c r="H197" t="str">
        <f>_xlfn.XLOOKUP(fSales[[#This Row],[SalesRepID]],dSalesRep[SalesRepID],dSalesRep[Region])</f>
        <v>CA</v>
      </c>
    </row>
    <row r="198" spans="1:8">
      <c r="A198" s="3">
        <v>44512</v>
      </c>
      <c r="B198">
        <v>2</v>
      </c>
      <c r="C198">
        <v>4</v>
      </c>
      <c r="D198">
        <v>6</v>
      </c>
      <c r="E198">
        <f>_xlfn.XLOOKUP(fSales[[#This Row],[ProductID]],dProduct[ProductID],dProduct[Price])*fSales[[#This Row],[Units]]</f>
        <v>179.7</v>
      </c>
      <c r="F198" t="str">
        <f>_xlfn.XLOOKUP(fSales[[#This Row],[ProductID]],dProduct[ProductID],dProduct[Product])</f>
        <v>Carlota</v>
      </c>
      <c r="G198" t="str">
        <f>_xlfn.XLOOKUP(fSales[[#This Row],[ProductID]],dProduct[ProductID],dProduct[Supplier])</f>
        <v>Gel Booms</v>
      </c>
      <c r="H198" t="str">
        <f>_xlfn.XLOOKUP(fSales[[#This Row],[SalesRepID]],dSalesRep[SalesRepID],dSalesRep[Region])</f>
        <v>WA</v>
      </c>
    </row>
    <row r="199" spans="1:8">
      <c r="A199" s="3">
        <v>44392</v>
      </c>
      <c r="B199">
        <v>2</v>
      </c>
      <c r="C199">
        <v>2</v>
      </c>
      <c r="D199">
        <v>5</v>
      </c>
      <c r="E199">
        <f>_xlfn.XLOOKUP(fSales[[#This Row],[ProductID]],dProduct[ProductID],dProduct[Price])*fSales[[#This Row],[Units]]</f>
        <v>149.75</v>
      </c>
      <c r="F199" t="str">
        <f>_xlfn.XLOOKUP(fSales[[#This Row],[ProductID]],dProduct[ProductID],dProduct[Product])</f>
        <v>Carlota</v>
      </c>
      <c r="G199" t="str">
        <f>_xlfn.XLOOKUP(fSales[[#This Row],[ProductID]],dProduct[ProductID],dProduct[Supplier])</f>
        <v>Gel Booms</v>
      </c>
      <c r="H199" t="str">
        <f>_xlfn.XLOOKUP(fSales[[#This Row],[SalesRepID]],dSalesRep[SalesRepID],dSalesRep[Region])</f>
        <v>CA</v>
      </c>
    </row>
    <row r="200" spans="1:8">
      <c r="A200" s="3">
        <v>44358</v>
      </c>
      <c r="B200">
        <v>2</v>
      </c>
      <c r="C200">
        <v>4</v>
      </c>
      <c r="D200">
        <v>92</v>
      </c>
      <c r="E200">
        <f>_xlfn.XLOOKUP(fSales[[#This Row],[ProductID]],dProduct[ProductID],dProduct[Price])*fSales[[#This Row],[Units]]</f>
        <v>2755.4</v>
      </c>
      <c r="F200" t="str">
        <f>_xlfn.XLOOKUP(fSales[[#This Row],[ProductID]],dProduct[ProductID],dProduct[Product])</f>
        <v>Carlota</v>
      </c>
      <c r="G200" t="str">
        <f>_xlfn.XLOOKUP(fSales[[#This Row],[ProductID]],dProduct[ProductID],dProduct[Supplier])</f>
        <v>Gel Booms</v>
      </c>
      <c r="H200" t="str">
        <f>_xlfn.XLOOKUP(fSales[[#This Row],[SalesRepID]],dSalesRep[SalesRepID],dSalesRep[Region])</f>
        <v>WA</v>
      </c>
    </row>
    <row r="201" spans="1:8">
      <c r="A201" s="3">
        <v>45025</v>
      </c>
      <c r="B201">
        <v>2</v>
      </c>
      <c r="C201">
        <v>2</v>
      </c>
      <c r="D201">
        <v>4</v>
      </c>
      <c r="E201">
        <f>_xlfn.XLOOKUP(fSales[[#This Row],[ProductID]],dProduct[ProductID],dProduct[Price])*fSales[[#This Row],[Units]]</f>
        <v>119.8</v>
      </c>
      <c r="F201" t="str">
        <f>_xlfn.XLOOKUP(fSales[[#This Row],[ProductID]],dProduct[ProductID],dProduct[Product])</f>
        <v>Carlota</v>
      </c>
      <c r="G201" t="str">
        <f>_xlfn.XLOOKUP(fSales[[#This Row],[ProductID]],dProduct[ProductID],dProduct[Supplier])</f>
        <v>Gel Booms</v>
      </c>
      <c r="H201" t="str">
        <f>_xlfn.XLOOKUP(fSales[[#This Row],[SalesRepID]],dSalesRep[SalesRepID],dSalesRep[Region])</f>
        <v>CA</v>
      </c>
    </row>
    <row r="202" spans="1:8">
      <c r="A202" s="3">
        <v>45254</v>
      </c>
      <c r="B202">
        <v>2</v>
      </c>
      <c r="C202">
        <v>2</v>
      </c>
      <c r="D202">
        <v>6</v>
      </c>
      <c r="E202">
        <f>_xlfn.XLOOKUP(fSales[[#This Row],[ProductID]],dProduct[ProductID],dProduct[Price])*fSales[[#This Row],[Units]]</f>
        <v>179.7</v>
      </c>
      <c r="F202" t="str">
        <f>_xlfn.XLOOKUP(fSales[[#This Row],[ProductID]],dProduct[ProductID],dProduct[Product])</f>
        <v>Carlota</v>
      </c>
      <c r="G202" t="str">
        <f>_xlfn.XLOOKUP(fSales[[#This Row],[ProductID]],dProduct[ProductID],dProduct[Supplier])</f>
        <v>Gel Booms</v>
      </c>
      <c r="H202" t="str">
        <f>_xlfn.XLOOKUP(fSales[[#This Row],[SalesRepID]],dSalesRep[SalesRepID],dSalesRep[Region])</f>
        <v>CA</v>
      </c>
    </row>
    <row r="203" spans="1:8">
      <c r="A203" s="3">
        <v>44709</v>
      </c>
      <c r="B203">
        <v>3</v>
      </c>
      <c r="C203">
        <v>4</v>
      </c>
      <c r="D203">
        <v>4</v>
      </c>
      <c r="E203">
        <f>_xlfn.XLOOKUP(fSales[[#This Row],[ProductID]],dProduct[ProductID],dProduct[Price])*fSales[[#This Row],[Units]]</f>
        <v>103.8</v>
      </c>
      <c r="F203" t="str">
        <f>_xlfn.XLOOKUP(fSales[[#This Row],[ProductID]],dProduct[ProductID],dProduct[Product])</f>
        <v>Aspen</v>
      </c>
      <c r="G203" t="str">
        <f>_xlfn.XLOOKUP(fSales[[#This Row],[ProductID]],dProduct[ProductID],dProduct[Supplier])</f>
        <v>Colorado Booms</v>
      </c>
      <c r="H203" t="str">
        <f>_xlfn.XLOOKUP(fSales[[#This Row],[SalesRepID]],dSalesRep[SalesRepID],dSalesRep[Region])</f>
        <v>WA</v>
      </c>
    </row>
    <row r="204" spans="1:8">
      <c r="A204" s="3">
        <v>45017</v>
      </c>
      <c r="B204">
        <v>1</v>
      </c>
      <c r="C204">
        <v>1</v>
      </c>
      <c r="D204">
        <v>185</v>
      </c>
      <c r="E204">
        <f>_xlfn.XLOOKUP(fSales[[#This Row],[ProductID]],dProduct[ProductID],dProduct[Price])*fSales[[#This Row],[Units]]</f>
        <v>8130.7500000000009</v>
      </c>
      <c r="F204" t="str">
        <f>_xlfn.XLOOKUP(fSales[[#This Row],[ProductID]],dProduct[ProductID],dProduct[Product])</f>
        <v>Quad</v>
      </c>
      <c r="G204" t="str">
        <f>_xlfn.XLOOKUP(fSales[[#This Row],[ProductID]],dProduct[ProductID],dProduct[Supplier])</f>
        <v>Gel Booms</v>
      </c>
      <c r="H204" t="str">
        <f>_xlfn.XLOOKUP(fSales[[#This Row],[SalesRepID]],dSalesRep[SalesRepID],dSalesRep[Region])</f>
        <v>CA</v>
      </c>
    </row>
    <row r="205" spans="1:8">
      <c r="A205" s="3">
        <v>44715</v>
      </c>
      <c r="B205">
        <v>3</v>
      </c>
      <c r="C205">
        <v>1</v>
      </c>
      <c r="D205">
        <v>61</v>
      </c>
      <c r="E205">
        <f>_xlfn.XLOOKUP(fSales[[#This Row],[ProductID]],dProduct[ProductID],dProduct[Price])*fSales[[#This Row],[Units]]</f>
        <v>1582.95</v>
      </c>
      <c r="F205" t="str">
        <f>_xlfn.XLOOKUP(fSales[[#This Row],[ProductID]],dProduct[ProductID],dProduct[Product])</f>
        <v>Aspen</v>
      </c>
      <c r="G205" t="str">
        <f>_xlfn.XLOOKUP(fSales[[#This Row],[ProductID]],dProduct[ProductID],dProduct[Supplier])</f>
        <v>Colorado Booms</v>
      </c>
      <c r="H205" t="str">
        <f>_xlfn.XLOOKUP(fSales[[#This Row],[SalesRepID]],dSalesRep[SalesRepID],dSalesRep[Region])</f>
        <v>CA</v>
      </c>
    </row>
    <row r="206" spans="1:8">
      <c r="A206" s="3">
        <v>44921</v>
      </c>
      <c r="B206">
        <v>3</v>
      </c>
      <c r="C206">
        <v>2</v>
      </c>
      <c r="D206">
        <v>98</v>
      </c>
      <c r="E206">
        <f>_xlfn.XLOOKUP(fSales[[#This Row],[ProductID]],dProduct[ProductID],dProduct[Price])*fSales[[#This Row],[Units]]</f>
        <v>2543.1</v>
      </c>
      <c r="F206" t="str">
        <f>_xlfn.XLOOKUP(fSales[[#This Row],[ProductID]],dProduct[ProductID],dProduct[Product])</f>
        <v>Aspen</v>
      </c>
      <c r="G206" t="str">
        <f>_xlfn.XLOOKUP(fSales[[#This Row],[ProductID]],dProduct[ProductID],dProduct[Supplier])</f>
        <v>Colorado Booms</v>
      </c>
      <c r="H206" t="str">
        <f>_xlfn.XLOOKUP(fSales[[#This Row],[SalesRepID]],dSalesRep[SalesRepID],dSalesRep[Region])</f>
        <v>CA</v>
      </c>
    </row>
    <row r="207" spans="1:8">
      <c r="A207" s="3">
        <v>44890</v>
      </c>
      <c r="B207">
        <v>2</v>
      </c>
      <c r="C207">
        <v>2</v>
      </c>
      <c r="D207">
        <v>56</v>
      </c>
      <c r="E207">
        <f>_xlfn.XLOOKUP(fSales[[#This Row],[ProductID]],dProduct[ProductID],dProduct[Price])*fSales[[#This Row],[Units]]</f>
        <v>1677.2</v>
      </c>
      <c r="F207" t="str">
        <f>_xlfn.XLOOKUP(fSales[[#This Row],[ProductID]],dProduct[ProductID],dProduct[Product])</f>
        <v>Carlota</v>
      </c>
      <c r="G207" t="str">
        <f>_xlfn.XLOOKUP(fSales[[#This Row],[ProductID]],dProduct[ProductID],dProduct[Supplier])</f>
        <v>Gel Booms</v>
      </c>
      <c r="H207" t="str">
        <f>_xlfn.XLOOKUP(fSales[[#This Row],[SalesRepID]],dSalesRep[SalesRepID],dSalesRep[Region])</f>
        <v>CA</v>
      </c>
    </row>
    <row r="208" spans="1:8">
      <c r="A208" s="3">
        <v>44225</v>
      </c>
      <c r="B208">
        <v>1</v>
      </c>
      <c r="C208">
        <v>4</v>
      </c>
      <c r="D208">
        <v>108</v>
      </c>
      <c r="E208">
        <f>_xlfn.XLOOKUP(fSales[[#This Row],[ProductID]],dProduct[ProductID],dProduct[Price])*fSales[[#This Row],[Units]]</f>
        <v>4746.6000000000004</v>
      </c>
      <c r="F208" t="str">
        <f>_xlfn.XLOOKUP(fSales[[#This Row],[ProductID]],dProduct[ProductID],dProduct[Product])</f>
        <v>Quad</v>
      </c>
      <c r="G208" t="str">
        <f>_xlfn.XLOOKUP(fSales[[#This Row],[ProductID]],dProduct[ProductID],dProduct[Supplier])</f>
        <v>Gel Booms</v>
      </c>
      <c r="H208" t="str">
        <f>_xlfn.XLOOKUP(fSales[[#This Row],[SalesRepID]],dSalesRep[SalesRepID],dSalesRep[Region])</f>
        <v>WA</v>
      </c>
    </row>
    <row r="209" spans="1:8">
      <c r="A209" s="3">
        <v>44841</v>
      </c>
      <c r="B209">
        <v>1</v>
      </c>
      <c r="C209">
        <v>1</v>
      </c>
      <c r="D209">
        <v>6</v>
      </c>
      <c r="E209">
        <f>_xlfn.XLOOKUP(fSales[[#This Row],[ProductID]],dProduct[ProductID],dProduct[Price])*fSales[[#This Row],[Units]]</f>
        <v>263.70000000000005</v>
      </c>
      <c r="F209" t="str">
        <f>_xlfn.XLOOKUP(fSales[[#This Row],[ProductID]],dProduct[ProductID],dProduct[Product])</f>
        <v>Quad</v>
      </c>
      <c r="G209" t="str">
        <f>_xlfn.XLOOKUP(fSales[[#This Row],[ProductID]],dProduct[ProductID],dProduct[Supplier])</f>
        <v>Gel Booms</v>
      </c>
      <c r="H209" t="str">
        <f>_xlfn.XLOOKUP(fSales[[#This Row],[SalesRepID]],dSalesRep[SalesRepID],dSalesRep[Region])</f>
        <v>CA</v>
      </c>
    </row>
    <row r="210" spans="1:8">
      <c r="A210" s="3">
        <v>44907</v>
      </c>
      <c r="B210">
        <v>2</v>
      </c>
      <c r="C210">
        <v>2</v>
      </c>
      <c r="D210">
        <v>5</v>
      </c>
      <c r="E210">
        <f>_xlfn.XLOOKUP(fSales[[#This Row],[ProductID]],dProduct[ProductID],dProduct[Price])*fSales[[#This Row],[Units]]</f>
        <v>149.75</v>
      </c>
      <c r="F210" t="str">
        <f>_xlfn.XLOOKUP(fSales[[#This Row],[ProductID]],dProduct[ProductID],dProduct[Product])</f>
        <v>Carlota</v>
      </c>
      <c r="G210" t="str">
        <f>_xlfn.XLOOKUP(fSales[[#This Row],[ProductID]],dProduct[ProductID],dProduct[Supplier])</f>
        <v>Gel Booms</v>
      </c>
      <c r="H210" t="str">
        <f>_xlfn.XLOOKUP(fSales[[#This Row],[SalesRepID]],dSalesRep[SalesRepID],dSalesRep[Region])</f>
        <v>CA</v>
      </c>
    </row>
    <row r="211" spans="1:8">
      <c r="A211" s="3">
        <v>44924</v>
      </c>
      <c r="B211">
        <v>2</v>
      </c>
      <c r="C211">
        <v>1</v>
      </c>
      <c r="D211">
        <v>148</v>
      </c>
      <c r="E211">
        <f>_xlfn.XLOOKUP(fSales[[#This Row],[ProductID]],dProduct[ProductID],dProduct[Price])*fSales[[#This Row],[Units]]</f>
        <v>4432.5999999999995</v>
      </c>
      <c r="F211" t="str">
        <f>_xlfn.XLOOKUP(fSales[[#This Row],[ProductID]],dProduct[ProductID],dProduct[Product])</f>
        <v>Carlota</v>
      </c>
      <c r="G211" t="str">
        <f>_xlfn.XLOOKUP(fSales[[#This Row],[ProductID]],dProduct[ProductID],dProduct[Supplier])</f>
        <v>Gel Booms</v>
      </c>
      <c r="H211" t="str">
        <f>_xlfn.XLOOKUP(fSales[[#This Row],[SalesRepID]],dSalesRep[SalesRepID],dSalesRep[Region])</f>
        <v>CA</v>
      </c>
    </row>
    <row r="212" spans="1:8">
      <c r="A212" s="3">
        <v>44503</v>
      </c>
      <c r="B212">
        <v>2</v>
      </c>
      <c r="C212">
        <v>2</v>
      </c>
      <c r="D212">
        <v>251</v>
      </c>
      <c r="E212">
        <f>_xlfn.XLOOKUP(fSales[[#This Row],[ProductID]],dProduct[ProductID],dProduct[Price])*fSales[[#This Row],[Units]]</f>
        <v>7517.45</v>
      </c>
      <c r="F212" t="str">
        <f>_xlfn.XLOOKUP(fSales[[#This Row],[ProductID]],dProduct[ProductID],dProduct[Product])</f>
        <v>Carlota</v>
      </c>
      <c r="G212" t="str">
        <f>_xlfn.XLOOKUP(fSales[[#This Row],[ProductID]],dProduct[ProductID],dProduct[Supplier])</f>
        <v>Gel Booms</v>
      </c>
      <c r="H212" t="str">
        <f>_xlfn.XLOOKUP(fSales[[#This Row],[SalesRepID]],dSalesRep[SalesRepID],dSalesRep[Region])</f>
        <v>CA</v>
      </c>
    </row>
    <row r="213" spans="1:8">
      <c r="A213" s="3">
        <v>44893</v>
      </c>
      <c r="B213">
        <v>2</v>
      </c>
      <c r="C213">
        <v>2</v>
      </c>
      <c r="D213">
        <v>82</v>
      </c>
      <c r="E213">
        <f>_xlfn.XLOOKUP(fSales[[#This Row],[ProductID]],dProduct[ProductID],dProduct[Price])*fSales[[#This Row],[Units]]</f>
        <v>2455.9</v>
      </c>
      <c r="F213" t="str">
        <f>_xlfn.XLOOKUP(fSales[[#This Row],[ProductID]],dProduct[ProductID],dProduct[Product])</f>
        <v>Carlota</v>
      </c>
      <c r="G213" t="str">
        <f>_xlfn.XLOOKUP(fSales[[#This Row],[ProductID]],dProduct[ProductID],dProduct[Supplier])</f>
        <v>Gel Booms</v>
      </c>
      <c r="H213" t="str">
        <f>_xlfn.XLOOKUP(fSales[[#This Row],[SalesRepID]],dSalesRep[SalesRepID],dSalesRep[Region])</f>
        <v>CA</v>
      </c>
    </row>
    <row r="214" spans="1:8">
      <c r="A214" s="3">
        <v>44734</v>
      </c>
      <c r="B214">
        <v>2</v>
      </c>
      <c r="C214">
        <v>4</v>
      </c>
      <c r="D214">
        <v>100</v>
      </c>
      <c r="E214">
        <f>_xlfn.XLOOKUP(fSales[[#This Row],[ProductID]],dProduct[ProductID],dProduct[Price])*fSales[[#This Row],[Units]]</f>
        <v>2995</v>
      </c>
      <c r="F214" t="str">
        <f>_xlfn.XLOOKUP(fSales[[#This Row],[ProductID]],dProduct[ProductID],dProduct[Product])</f>
        <v>Carlota</v>
      </c>
      <c r="G214" t="str">
        <f>_xlfn.XLOOKUP(fSales[[#This Row],[ProductID]],dProduct[ProductID],dProduct[Supplier])</f>
        <v>Gel Booms</v>
      </c>
      <c r="H214" t="str">
        <f>_xlfn.XLOOKUP(fSales[[#This Row],[SalesRepID]],dSalesRep[SalesRepID],dSalesRep[Region])</f>
        <v>WA</v>
      </c>
    </row>
    <row r="215" spans="1:8">
      <c r="A215" s="3">
        <v>44528</v>
      </c>
      <c r="B215">
        <v>2</v>
      </c>
      <c r="C215">
        <v>2</v>
      </c>
      <c r="D215">
        <v>244</v>
      </c>
      <c r="E215">
        <f>_xlfn.XLOOKUP(fSales[[#This Row],[ProductID]],dProduct[ProductID],dProduct[Price])*fSales[[#This Row],[Units]]</f>
        <v>7307.8</v>
      </c>
      <c r="F215" t="str">
        <f>_xlfn.XLOOKUP(fSales[[#This Row],[ProductID]],dProduct[ProductID],dProduct[Product])</f>
        <v>Carlota</v>
      </c>
      <c r="G215" t="str">
        <f>_xlfn.XLOOKUP(fSales[[#This Row],[ProductID]],dProduct[ProductID],dProduct[Supplier])</f>
        <v>Gel Booms</v>
      </c>
      <c r="H215" t="str">
        <f>_xlfn.XLOOKUP(fSales[[#This Row],[SalesRepID]],dSalesRep[SalesRepID],dSalesRep[Region])</f>
        <v>CA</v>
      </c>
    </row>
    <row r="216" spans="1:8">
      <c r="A216" s="3">
        <v>44881</v>
      </c>
      <c r="B216">
        <v>2</v>
      </c>
      <c r="C216">
        <v>4</v>
      </c>
      <c r="D216">
        <v>3</v>
      </c>
      <c r="E216">
        <f>_xlfn.XLOOKUP(fSales[[#This Row],[ProductID]],dProduct[ProductID],dProduct[Price])*fSales[[#This Row],[Units]]</f>
        <v>89.85</v>
      </c>
      <c r="F216" t="str">
        <f>_xlfn.XLOOKUP(fSales[[#This Row],[ProductID]],dProduct[ProductID],dProduct[Product])</f>
        <v>Carlota</v>
      </c>
      <c r="G216" t="str">
        <f>_xlfn.XLOOKUP(fSales[[#This Row],[ProductID]],dProduct[ProductID],dProduct[Supplier])</f>
        <v>Gel Booms</v>
      </c>
      <c r="H216" t="str">
        <f>_xlfn.XLOOKUP(fSales[[#This Row],[SalesRepID]],dSalesRep[SalesRepID],dSalesRep[Region])</f>
        <v>WA</v>
      </c>
    </row>
    <row r="217" spans="1:8">
      <c r="A217" s="3">
        <v>44726</v>
      </c>
      <c r="B217">
        <v>2</v>
      </c>
      <c r="C217">
        <v>4</v>
      </c>
      <c r="D217">
        <v>1</v>
      </c>
      <c r="E217">
        <f>_xlfn.XLOOKUP(fSales[[#This Row],[ProductID]],dProduct[ProductID],dProduct[Price])*fSales[[#This Row],[Units]]</f>
        <v>29.95</v>
      </c>
      <c r="F217" t="str">
        <f>_xlfn.XLOOKUP(fSales[[#This Row],[ProductID]],dProduct[ProductID],dProduct[Product])</f>
        <v>Carlota</v>
      </c>
      <c r="G217" t="str">
        <f>_xlfn.XLOOKUP(fSales[[#This Row],[ProductID]],dProduct[ProductID],dProduct[Supplier])</f>
        <v>Gel Booms</v>
      </c>
      <c r="H217" t="str">
        <f>_xlfn.XLOOKUP(fSales[[#This Row],[SalesRepID]],dSalesRep[SalesRepID],dSalesRep[Region])</f>
        <v>WA</v>
      </c>
    </row>
    <row r="218" spans="1:8">
      <c r="A218" s="3">
        <v>44426</v>
      </c>
      <c r="B218">
        <v>2</v>
      </c>
      <c r="C218">
        <v>4</v>
      </c>
      <c r="D218">
        <v>2</v>
      </c>
      <c r="E218">
        <f>_xlfn.XLOOKUP(fSales[[#This Row],[ProductID]],dProduct[ProductID],dProduct[Price])*fSales[[#This Row],[Units]]</f>
        <v>59.9</v>
      </c>
      <c r="F218" t="str">
        <f>_xlfn.XLOOKUP(fSales[[#This Row],[ProductID]],dProduct[ProductID],dProduct[Product])</f>
        <v>Carlota</v>
      </c>
      <c r="G218" t="str">
        <f>_xlfn.XLOOKUP(fSales[[#This Row],[ProductID]],dProduct[ProductID],dProduct[Supplier])</f>
        <v>Gel Booms</v>
      </c>
      <c r="H218" t="str">
        <f>_xlfn.XLOOKUP(fSales[[#This Row],[SalesRepID]],dSalesRep[SalesRepID],dSalesRep[Region])</f>
        <v>WA</v>
      </c>
    </row>
    <row r="219" spans="1:8">
      <c r="A219" s="3">
        <v>44894</v>
      </c>
      <c r="B219">
        <v>3</v>
      </c>
      <c r="C219">
        <v>4</v>
      </c>
      <c r="D219">
        <v>209</v>
      </c>
      <c r="E219">
        <f>_xlfn.XLOOKUP(fSales[[#This Row],[ProductID]],dProduct[ProductID],dProduct[Price])*fSales[[#This Row],[Units]]</f>
        <v>5423.55</v>
      </c>
      <c r="F219" t="str">
        <f>_xlfn.XLOOKUP(fSales[[#This Row],[ProductID]],dProduct[ProductID],dProduct[Product])</f>
        <v>Aspen</v>
      </c>
      <c r="G219" t="str">
        <f>_xlfn.XLOOKUP(fSales[[#This Row],[ProductID]],dProduct[ProductID],dProduct[Supplier])</f>
        <v>Colorado Booms</v>
      </c>
      <c r="H219" t="str">
        <f>_xlfn.XLOOKUP(fSales[[#This Row],[SalesRepID]],dSalesRep[SalesRepID],dSalesRep[Region])</f>
        <v>WA</v>
      </c>
    </row>
    <row r="220" spans="1:8">
      <c r="A220" s="3">
        <v>44546</v>
      </c>
      <c r="B220">
        <v>2</v>
      </c>
      <c r="C220">
        <v>2</v>
      </c>
      <c r="D220">
        <v>100</v>
      </c>
      <c r="E220">
        <f>_xlfn.XLOOKUP(fSales[[#This Row],[ProductID]],dProduct[ProductID],dProduct[Price])*fSales[[#This Row],[Units]]</f>
        <v>2995</v>
      </c>
      <c r="F220" t="str">
        <f>_xlfn.XLOOKUP(fSales[[#This Row],[ProductID]],dProduct[ProductID],dProduct[Product])</f>
        <v>Carlota</v>
      </c>
      <c r="G220" t="str">
        <f>_xlfn.XLOOKUP(fSales[[#This Row],[ProductID]],dProduct[ProductID],dProduct[Supplier])</f>
        <v>Gel Booms</v>
      </c>
      <c r="H220" t="str">
        <f>_xlfn.XLOOKUP(fSales[[#This Row],[SalesRepID]],dSalesRep[SalesRepID],dSalesRep[Region])</f>
        <v>CA</v>
      </c>
    </row>
    <row r="221" spans="1:8">
      <c r="A221" s="3">
        <v>45199</v>
      </c>
      <c r="B221">
        <v>2</v>
      </c>
      <c r="C221">
        <v>3</v>
      </c>
      <c r="D221">
        <v>2</v>
      </c>
      <c r="E221">
        <f>_xlfn.XLOOKUP(fSales[[#This Row],[ProductID]],dProduct[ProductID],dProduct[Price])*fSales[[#This Row],[Units]]</f>
        <v>59.9</v>
      </c>
      <c r="F221" t="str">
        <f>_xlfn.XLOOKUP(fSales[[#This Row],[ProductID]],dProduct[ProductID],dProduct[Product])</f>
        <v>Carlota</v>
      </c>
      <c r="G221" t="str">
        <f>_xlfn.XLOOKUP(fSales[[#This Row],[ProductID]],dProduct[ProductID],dProduct[Supplier])</f>
        <v>Gel Booms</v>
      </c>
      <c r="H221" t="str">
        <f>_xlfn.XLOOKUP(fSales[[#This Row],[SalesRepID]],dSalesRep[SalesRepID],dSalesRep[Region])</f>
        <v>WA</v>
      </c>
    </row>
    <row r="222" spans="1:8">
      <c r="A222" s="3">
        <v>45212</v>
      </c>
      <c r="B222">
        <v>1</v>
      </c>
      <c r="C222">
        <v>1</v>
      </c>
      <c r="D222">
        <v>83</v>
      </c>
      <c r="E222">
        <f>_xlfn.XLOOKUP(fSales[[#This Row],[ProductID]],dProduct[ProductID],dProduct[Price])*fSales[[#This Row],[Units]]</f>
        <v>3647.8500000000004</v>
      </c>
      <c r="F222" t="str">
        <f>_xlfn.XLOOKUP(fSales[[#This Row],[ProductID]],dProduct[ProductID],dProduct[Product])</f>
        <v>Quad</v>
      </c>
      <c r="G222" t="str">
        <f>_xlfn.XLOOKUP(fSales[[#This Row],[ProductID]],dProduct[ProductID],dProduct[Supplier])</f>
        <v>Gel Booms</v>
      </c>
      <c r="H222" t="str">
        <f>_xlfn.XLOOKUP(fSales[[#This Row],[SalesRepID]],dSalesRep[SalesRepID],dSalesRep[Region])</f>
        <v>CA</v>
      </c>
    </row>
    <row r="223" spans="1:8">
      <c r="A223" s="3">
        <v>45046</v>
      </c>
      <c r="B223">
        <v>2</v>
      </c>
      <c r="C223">
        <v>2</v>
      </c>
      <c r="D223">
        <v>210</v>
      </c>
      <c r="E223">
        <f>_xlfn.XLOOKUP(fSales[[#This Row],[ProductID]],dProduct[ProductID],dProduct[Price])*fSales[[#This Row],[Units]]</f>
        <v>6289.5</v>
      </c>
      <c r="F223" t="str">
        <f>_xlfn.XLOOKUP(fSales[[#This Row],[ProductID]],dProduct[ProductID],dProduct[Product])</f>
        <v>Carlota</v>
      </c>
      <c r="G223" t="str">
        <f>_xlfn.XLOOKUP(fSales[[#This Row],[ProductID]],dProduct[ProductID],dProduct[Supplier])</f>
        <v>Gel Booms</v>
      </c>
      <c r="H223" t="str">
        <f>_xlfn.XLOOKUP(fSales[[#This Row],[SalesRepID]],dSalesRep[SalesRepID],dSalesRep[Region])</f>
        <v>CA</v>
      </c>
    </row>
    <row r="224" spans="1:8">
      <c r="A224" s="3">
        <v>45054</v>
      </c>
      <c r="B224">
        <v>2</v>
      </c>
      <c r="C224">
        <v>2</v>
      </c>
      <c r="D224">
        <v>5</v>
      </c>
      <c r="E224">
        <f>_xlfn.XLOOKUP(fSales[[#This Row],[ProductID]],dProduct[ProductID],dProduct[Price])*fSales[[#This Row],[Units]]</f>
        <v>149.75</v>
      </c>
      <c r="F224" t="str">
        <f>_xlfn.XLOOKUP(fSales[[#This Row],[ProductID]],dProduct[ProductID],dProduct[Product])</f>
        <v>Carlota</v>
      </c>
      <c r="G224" t="str">
        <f>_xlfn.XLOOKUP(fSales[[#This Row],[ProductID]],dProduct[ProductID],dProduct[Supplier])</f>
        <v>Gel Booms</v>
      </c>
      <c r="H224" t="str">
        <f>_xlfn.XLOOKUP(fSales[[#This Row],[SalesRepID]],dSalesRep[SalesRepID],dSalesRep[Region])</f>
        <v>CA</v>
      </c>
    </row>
    <row r="225" spans="1:8">
      <c r="A225" s="3">
        <v>45126</v>
      </c>
      <c r="B225">
        <v>3</v>
      </c>
      <c r="C225">
        <v>3</v>
      </c>
      <c r="D225">
        <v>91</v>
      </c>
      <c r="E225">
        <f>_xlfn.XLOOKUP(fSales[[#This Row],[ProductID]],dProduct[ProductID],dProduct[Price])*fSales[[#This Row],[Units]]</f>
        <v>2361.4499999999998</v>
      </c>
      <c r="F225" t="str">
        <f>_xlfn.XLOOKUP(fSales[[#This Row],[ProductID]],dProduct[ProductID],dProduct[Product])</f>
        <v>Aspen</v>
      </c>
      <c r="G225" t="str">
        <f>_xlfn.XLOOKUP(fSales[[#This Row],[ProductID]],dProduct[ProductID],dProduct[Supplier])</f>
        <v>Colorado Booms</v>
      </c>
      <c r="H225" t="str">
        <f>_xlfn.XLOOKUP(fSales[[#This Row],[SalesRepID]],dSalesRep[SalesRepID],dSalesRep[Region])</f>
        <v>WA</v>
      </c>
    </row>
    <row r="226" spans="1:8">
      <c r="A226" s="3">
        <v>44624</v>
      </c>
      <c r="B226">
        <v>3</v>
      </c>
      <c r="C226">
        <v>4</v>
      </c>
      <c r="D226">
        <v>2</v>
      </c>
      <c r="E226">
        <f>_xlfn.XLOOKUP(fSales[[#This Row],[ProductID]],dProduct[ProductID],dProduct[Price])*fSales[[#This Row],[Units]]</f>
        <v>51.9</v>
      </c>
      <c r="F226" t="str">
        <f>_xlfn.XLOOKUP(fSales[[#This Row],[ProductID]],dProduct[ProductID],dProduct[Product])</f>
        <v>Aspen</v>
      </c>
      <c r="G226" t="str">
        <f>_xlfn.XLOOKUP(fSales[[#This Row],[ProductID]],dProduct[ProductID],dProduct[Supplier])</f>
        <v>Colorado Booms</v>
      </c>
      <c r="H226" t="str">
        <f>_xlfn.XLOOKUP(fSales[[#This Row],[SalesRepID]],dSalesRep[SalesRepID],dSalesRep[Region])</f>
        <v>WA</v>
      </c>
    </row>
    <row r="227" spans="1:8">
      <c r="A227" s="3">
        <v>45071</v>
      </c>
      <c r="B227">
        <v>2</v>
      </c>
      <c r="C227">
        <v>2</v>
      </c>
      <c r="D227">
        <v>56</v>
      </c>
      <c r="E227">
        <f>_xlfn.XLOOKUP(fSales[[#This Row],[ProductID]],dProduct[ProductID],dProduct[Price])*fSales[[#This Row],[Units]]</f>
        <v>1677.2</v>
      </c>
      <c r="F227" t="str">
        <f>_xlfn.XLOOKUP(fSales[[#This Row],[ProductID]],dProduct[ProductID],dProduct[Product])</f>
        <v>Carlota</v>
      </c>
      <c r="G227" t="str">
        <f>_xlfn.XLOOKUP(fSales[[#This Row],[ProductID]],dProduct[ProductID],dProduct[Supplier])</f>
        <v>Gel Booms</v>
      </c>
      <c r="H227" t="str">
        <f>_xlfn.XLOOKUP(fSales[[#This Row],[SalesRepID]],dSalesRep[SalesRepID],dSalesRep[Region])</f>
        <v>CA</v>
      </c>
    </row>
    <row r="228" spans="1:8">
      <c r="A228" s="3">
        <v>44774</v>
      </c>
      <c r="B228">
        <v>2</v>
      </c>
      <c r="C228">
        <v>2</v>
      </c>
      <c r="D228">
        <v>4</v>
      </c>
      <c r="E228">
        <f>_xlfn.XLOOKUP(fSales[[#This Row],[ProductID]],dProduct[ProductID],dProduct[Price])*fSales[[#This Row],[Units]]</f>
        <v>119.8</v>
      </c>
      <c r="F228" t="str">
        <f>_xlfn.XLOOKUP(fSales[[#This Row],[ProductID]],dProduct[ProductID],dProduct[Product])</f>
        <v>Carlota</v>
      </c>
      <c r="G228" t="str">
        <f>_xlfn.XLOOKUP(fSales[[#This Row],[ProductID]],dProduct[ProductID],dProduct[Supplier])</f>
        <v>Gel Booms</v>
      </c>
      <c r="H228" t="str">
        <f>_xlfn.XLOOKUP(fSales[[#This Row],[SalesRepID]],dSalesRep[SalesRepID],dSalesRep[Region])</f>
        <v>CA</v>
      </c>
    </row>
    <row r="229" spans="1:8">
      <c r="A229" s="3">
        <v>44656</v>
      </c>
      <c r="B229">
        <v>2</v>
      </c>
      <c r="C229">
        <v>2</v>
      </c>
      <c r="D229">
        <v>2</v>
      </c>
      <c r="E229">
        <f>_xlfn.XLOOKUP(fSales[[#This Row],[ProductID]],dProduct[ProductID],dProduct[Price])*fSales[[#This Row],[Units]]</f>
        <v>59.9</v>
      </c>
      <c r="F229" t="str">
        <f>_xlfn.XLOOKUP(fSales[[#This Row],[ProductID]],dProduct[ProductID],dProduct[Product])</f>
        <v>Carlota</v>
      </c>
      <c r="G229" t="str">
        <f>_xlfn.XLOOKUP(fSales[[#This Row],[ProductID]],dProduct[ProductID],dProduct[Supplier])</f>
        <v>Gel Booms</v>
      </c>
      <c r="H229" t="str">
        <f>_xlfn.XLOOKUP(fSales[[#This Row],[SalesRepID]],dSalesRep[SalesRepID],dSalesRep[Region])</f>
        <v>CA</v>
      </c>
    </row>
    <row r="230" spans="1:8">
      <c r="A230" s="3">
        <v>44314</v>
      </c>
      <c r="B230">
        <v>3</v>
      </c>
      <c r="C230">
        <v>2</v>
      </c>
      <c r="D230">
        <v>18</v>
      </c>
      <c r="E230">
        <f>_xlfn.XLOOKUP(fSales[[#This Row],[ProductID]],dProduct[ProductID],dProduct[Price])*fSales[[#This Row],[Units]]</f>
        <v>467.09999999999997</v>
      </c>
      <c r="F230" t="str">
        <f>_xlfn.XLOOKUP(fSales[[#This Row],[ProductID]],dProduct[ProductID],dProduct[Product])</f>
        <v>Aspen</v>
      </c>
      <c r="G230" t="str">
        <f>_xlfn.XLOOKUP(fSales[[#This Row],[ProductID]],dProduct[ProductID],dProduct[Supplier])</f>
        <v>Colorado Booms</v>
      </c>
      <c r="H230" t="str">
        <f>_xlfn.XLOOKUP(fSales[[#This Row],[SalesRepID]],dSalesRep[SalesRepID],dSalesRep[Region])</f>
        <v>CA</v>
      </c>
    </row>
    <row r="231" spans="1:8">
      <c r="A231" s="3">
        <v>45199</v>
      </c>
      <c r="B231">
        <v>2</v>
      </c>
      <c r="C231">
        <v>4</v>
      </c>
      <c r="D231">
        <v>266</v>
      </c>
      <c r="E231">
        <f>_xlfn.XLOOKUP(fSales[[#This Row],[ProductID]],dProduct[ProductID],dProduct[Price])*fSales[[#This Row],[Units]]</f>
        <v>7966.7</v>
      </c>
      <c r="F231" t="str">
        <f>_xlfn.XLOOKUP(fSales[[#This Row],[ProductID]],dProduct[ProductID],dProduct[Product])</f>
        <v>Carlota</v>
      </c>
      <c r="G231" t="str">
        <f>_xlfn.XLOOKUP(fSales[[#This Row],[ProductID]],dProduct[ProductID],dProduct[Supplier])</f>
        <v>Gel Booms</v>
      </c>
      <c r="H231" t="str">
        <f>_xlfn.XLOOKUP(fSales[[#This Row],[SalesRepID]],dSalesRep[SalesRepID],dSalesRep[Region])</f>
        <v>WA</v>
      </c>
    </row>
    <row r="232" spans="1:8">
      <c r="A232" s="3">
        <v>44531</v>
      </c>
      <c r="B232">
        <v>2</v>
      </c>
      <c r="C232">
        <v>4</v>
      </c>
      <c r="D232">
        <v>78</v>
      </c>
      <c r="E232">
        <f>_xlfn.XLOOKUP(fSales[[#This Row],[ProductID]],dProduct[ProductID],dProduct[Price])*fSales[[#This Row],[Units]]</f>
        <v>2336.1</v>
      </c>
      <c r="F232" t="str">
        <f>_xlfn.XLOOKUP(fSales[[#This Row],[ProductID]],dProduct[ProductID],dProduct[Product])</f>
        <v>Carlota</v>
      </c>
      <c r="G232" t="str">
        <f>_xlfn.XLOOKUP(fSales[[#This Row],[ProductID]],dProduct[ProductID],dProduct[Supplier])</f>
        <v>Gel Booms</v>
      </c>
      <c r="H232" t="str">
        <f>_xlfn.XLOOKUP(fSales[[#This Row],[SalesRepID]],dSalesRep[SalesRepID],dSalesRep[Region])</f>
        <v>WA</v>
      </c>
    </row>
    <row r="233" spans="1:8">
      <c r="A233" s="3">
        <v>44875</v>
      </c>
      <c r="B233">
        <v>2</v>
      </c>
      <c r="C233">
        <v>2</v>
      </c>
      <c r="D233">
        <v>100</v>
      </c>
      <c r="E233">
        <f>_xlfn.XLOOKUP(fSales[[#This Row],[ProductID]],dProduct[ProductID],dProduct[Price])*fSales[[#This Row],[Units]]</f>
        <v>2995</v>
      </c>
      <c r="F233" t="str">
        <f>_xlfn.XLOOKUP(fSales[[#This Row],[ProductID]],dProduct[ProductID],dProduct[Product])</f>
        <v>Carlota</v>
      </c>
      <c r="G233" t="str">
        <f>_xlfn.XLOOKUP(fSales[[#This Row],[ProductID]],dProduct[ProductID],dProduct[Supplier])</f>
        <v>Gel Booms</v>
      </c>
      <c r="H233" t="str">
        <f>_xlfn.XLOOKUP(fSales[[#This Row],[SalesRepID]],dSalesRep[SalesRepID],dSalesRep[Region])</f>
        <v>CA</v>
      </c>
    </row>
    <row r="234" spans="1:8">
      <c r="A234" s="3">
        <v>44914</v>
      </c>
      <c r="B234">
        <v>3</v>
      </c>
      <c r="C234">
        <v>2</v>
      </c>
      <c r="D234">
        <v>2</v>
      </c>
      <c r="E234">
        <f>_xlfn.XLOOKUP(fSales[[#This Row],[ProductID]],dProduct[ProductID],dProduct[Price])*fSales[[#This Row],[Units]]</f>
        <v>51.9</v>
      </c>
      <c r="F234" t="str">
        <f>_xlfn.XLOOKUP(fSales[[#This Row],[ProductID]],dProduct[ProductID],dProduct[Product])</f>
        <v>Aspen</v>
      </c>
      <c r="G234" t="str">
        <f>_xlfn.XLOOKUP(fSales[[#This Row],[ProductID]],dProduct[ProductID],dProduct[Supplier])</f>
        <v>Colorado Booms</v>
      </c>
      <c r="H234" t="str">
        <f>_xlfn.XLOOKUP(fSales[[#This Row],[SalesRepID]],dSalesRep[SalesRepID],dSalesRep[Region])</f>
        <v>CA</v>
      </c>
    </row>
    <row r="235" spans="1:8">
      <c r="A235" s="3">
        <v>45274</v>
      </c>
      <c r="B235">
        <v>1</v>
      </c>
      <c r="C235">
        <v>2</v>
      </c>
      <c r="D235">
        <v>101</v>
      </c>
      <c r="E235">
        <f>_xlfn.XLOOKUP(fSales[[#This Row],[ProductID]],dProduct[ProductID],dProduct[Price])*fSales[[#This Row],[Units]]</f>
        <v>4438.9500000000007</v>
      </c>
      <c r="F235" t="str">
        <f>_xlfn.XLOOKUP(fSales[[#This Row],[ProductID]],dProduct[ProductID],dProduct[Product])</f>
        <v>Quad</v>
      </c>
      <c r="G235" t="str">
        <f>_xlfn.XLOOKUP(fSales[[#This Row],[ProductID]],dProduct[ProductID],dProduct[Supplier])</f>
        <v>Gel Booms</v>
      </c>
      <c r="H235" t="str">
        <f>_xlfn.XLOOKUP(fSales[[#This Row],[SalesRepID]],dSalesRep[SalesRepID],dSalesRep[Region])</f>
        <v>CA</v>
      </c>
    </row>
    <row r="236" spans="1:8">
      <c r="A236" s="3">
        <v>45192</v>
      </c>
      <c r="B236">
        <v>2</v>
      </c>
      <c r="C236">
        <v>4</v>
      </c>
      <c r="D236">
        <v>115</v>
      </c>
      <c r="E236">
        <f>_xlfn.XLOOKUP(fSales[[#This Row],[ProductID]],dProduct[ProductID],dProduct[Price])*fSales[[#This Row],[Units]]</f>
        <v>3444.25</v>
      </c>
      <c r="F236" t="str">
        <f>_xlfn.XLOOKUP(fSales[[#This Row],[ProductID]],dProduct[ProductID],dProduct[Product])</f>
        <v>Carlota</v>
      </c>
      <c r="G236" t="str">
        <f>_xlfn.XLOOKUP(fSales[[#This Row],[ProductID]],dProduct[ProductID],dProduct[Supplier])</f>
        <v>Gel Booms</v>
      </c>
      <c r="H236" t="str">
        <f>_xlfn.XLOOKUP(fSales[[#This Row],[SalesRepID]],dSalesRep[SalesRepID],dSalesRep[Region])</f>
        <v>WA</v>
      </c>
    </row>
    <row r="237" spans="1:8">
      <c r="A237" s="3">
        <v>45181</v>
      </c>
      <c r="B237">
        <v>4</v>
      </c>
      <c r="C237">
        <v>2</v>
      </c>
      <c r="D237">
        <v>292</v>
      </c>
      <c r="E237">
        <f>_xlfn.XLOOKUP(fSales[[#This Row],[ProductID]],dProduct[ProductID],dProduct[Price])*fSales[[#This Row],[Units]]</f>
        <v>6993.4</v>
      </c>
      <c r="F237" t="str">
        <f>_xlfn.XLOOKUP(fSales[[#This Row],[ProductID]],dProduct[ProductID],dProduct[Product])</f>
        <v>Yanaki</v>
      </c>
      <c r="G237" t="str">
        <f>_xlfn.XLOOKUP(fSales[[#This Row],[ProductID]],dProduct[ProductID],dProduct[Supplier])</f>
        <v>Colorado Booms</v>
      </c>
      <c r="H237" t="str">
        <f>_xlfn.XLOOKUP(fSales[[#This Row],[SalesRepID]],dSalesRep[SalesRepID],dSalesRep[Region])</f>
        <v>CA</v>
      </c>
    </row>
    <row r="238" spans="1:8">
      <c r="A238" s="3">
        <v>44467</v>
      </c>
      <c r="B238">
        <v>4</v>
      </c>
      <c r="C238">
        <v>2</v>
      </c>
      <c r="D238">
        <v>31</v>
      </c>
      <c r="E238">
        <f>_xlfn.XLOOKUP(fSales[[#This Row],[ProductID]],dProduct[ProductID],dProduct[Price])*fSales[[#This Row],[Units]]</f>
        <v>742.44999999999993</v>
      </c>
      <c r="F238" t="str">
        <f>_xlfn.XLOOKUP(fSales[[#This Row],[ProductID]],dProduct[ProductID],dProduct[Product])</f>
        <v>Yanaki</v>
      </c>
      <c r="G238" t="str">
        <f>_xlfn.XLOOKUP(fSales[[#This Row],[ProductID]],dProduct[ProductID],dProduct[Supplier])</f>
        <v>Colorado Booms</v>
      </c>
      <c r="H238" t="str">
        <f>_xlfn.XLOOKUP(fSales[[#This Row],[SalesRepID]],dSalesRep[SalesRepID],dSalesRep[Region])</f>
        <v>CA</v>
      </c>
    </row>
    <row r="239" spans="1:8">
      <c r="A239" s="3">
        <v>44608</v>
      </c>
      <c r="B239">
        <v>2</v>
      </c>
      <c r="C239">
        <v>3</v>
      </c>
      <c r="D239">
        <v>73</v>
      </c>
      <c r="E239">
        <f>_xlfn.XLOOKUP(fSales[[#This Row],[ProductID]],dProduct[ProductID],dProduct[Price])*fSales[[#This Row],[Units]]</f>
        <v>2186.35</v>
      </c>
      <c r="F239" t="str">
        <f>_xlfn.XLOOKUP(fSales[[#This Row],[ProductID]],dProduct[ProductID],dProduct[Product])</f>
        <v>Carlota</v>
      </c>
      <c r="G239" t="str">
        <f>_xlfn.XLOOKUP(fSales[[#This Row],[ProductID]],dProduct[ProductID],dProduct[Supplier])</f>
        <v>Gel Booms</v>
      </c>
      <c r="H239" t="str">
        <f>_xlfn.XLOOKUP(fSales[[#This Row],[SalesRepID]],dSalesRep[SalesRepID],dSalesRep[Region])</f>
        <v>WA</v>
      </c>
    </row>
    <row r="240" spans="1:8">
      <c r="A240" s="3">
        <v>44554</v>
      </c>
      <c r="B240">
        <v>3</v>
      </c>
      <c r="C240">
        <v>4</v>
      </c>
      <c r="D240">
        <v>1</v>
      </c>
      <c r="E240">
        <f>_xlfn.XLOOKUP(fSales[[#This Row],[ProductID]],dProduct[ProductID],dProduct[Price])*fSales[[#This Row],[Units]]</f>
        <v>25.95</v>
      </c>
      <c r="F240" t="str">
        <f>_xlfn.XLOOKUP(fSales[[#This Row],[ProductID]],dProduct[ProductID],dProduct[Product])</f>
        <v>Aspen</v>
      </c>
      <c r="G240" t="str">
        <f>_xlfn.XLOOKUP(fSales[[#This Row],[ProductID]],dProduct[ProductID],dProduct[Supplier])</f>
        <v>Colorado Booms</v>
      </c>
      <c r="H240" t="str">
        <f>_xlfn.XLOOKUP(fSales[[#This Row],[SalesRepID]],dSalesRep[SalesRepID],dSalesRep[Region])</f>
        <v>WA</v>
      </c>
    </row>
    <row r="241" spans="1:8">
      <c r="A241" s="3">
        <v>45274</v>
      </c>
      <c r="B241">
        <v>2</v>
      </c>
      <c r="C241">
        <v>2</v>
      </c>
      <c r="D241">
        <v>89</v>
      </c>
      <c r="E241">
        <f>_xlfn.XLOOKUP(fSales[[#This Row],[ProductID]],dProduct[ProductID],dProduct[Price])*fSales[[#This Row],[Units]]</f>
        <v>2665.5499999999997</v>
      </c>
      <c r="F241" t="str">
        <f>_xlfn.XLOOKUP(fSales[[#This Row],[ProductID]],dProduct[ProductID],dProduct[Product])</f>
        <v>Carlota</v>
      </c>
      <c r="G241" t="str">
        <f>_xlfn.XLOOKUP(fSales[[#This Row],[ProductID]],dProduct[ProductID],dProduct[Supplier])</f>
        <v>Gel Booms</v>
      </c>
      <c r="H241" t="str">
        <f>_xlfn.XLOOKUP(fSales[[#This Row],[SalesRepID]],dSalesRep[SalesRepID],dSalesRep[Region])</f>
        <v>CA</v>
      </c>
    </row>
    <row r="242" spans="1:8">
      <c r="A242" s="3">
        <v>44650</v>
      </c>
      <c r="B242">
        <v>2</v>
      </c>
      <c r="C242">
        <v>2</v>
      </c>
      <c r="D242">
        <v>209</v>
      </c>
      <c r="E242">
        <f>_xlfn.XLOOKUP(fSales[[#This Row],[ProductID]],dProduct[ProductID],dProduct[Price])*fSales[[#This Row],[Units]]</f>
        <v>6259.55</v>
      </c>
      <c r="F242" t="str">
        <f>_xlfn.XLOOKUP(fSales[[#This Row],[ProductID]],dProduct[ProductID],dProduct[Product])</f>
        <v>Carlota</v>
      </c>
      <c r="G242" t="str">
        <f>_xlfn.XLOOKUP(fSales[[#This Row],[ProductID]],dProduct[ProductID],dProduct[Supplier])</f>
        <v>Gel Booms</v>
      </c>
      <c r="H242" t="str">
        <f>_xlfn.XLOOKUP(fSales[[#This Row],[SalesRepID]],dSalesRep[SalesRepID],dSalesRep[Region])</f>
        <v>CA</v>
      </c>
    </row>
    <row r="243" spans="1:8">
      <c r="A243" s="3">
        <v>44277</v>
      </c>
      <c r="B243">
        <v>2</v>
      </c>
      <c r="C243">
        <v>2</v>
      </c>
      <c r="D243">
        <v>90</v>
      </c>
      <c r="E243">
        <f>_xlfn.XLOOKUP(fSales[[#This Row],[ProductID]],dProduct[ProductID],dProduct[Price])*fSales[[#This Row],[Units]]</f>
        <v>2695.5</v>
      </c>
      <c r="F243" t="str">
        <f>_xlfn.XLOOKUP(fSales[[#This Row],[ProductID]],dProduct[ProductID],dProduct[Product])</f>
        <v>Carlota</v>
      </c>
      <c r="G243" t="str">
        <f>_xlfn.XLOOKUP(fSales[[#This Row],[ProductID]],dProduct[ProductID],dProduct[Supplier])</f>
        <v>Gel Booms</v>
      </c>
      <c r="H243" t="str">
        <f>_xlfn.XLOOKUP(fSales[[#This Row],[SalesRepID]],dSalesRep[SalesRepID],dSalesRep[Region])</f>
        <v>CA</v>
      </c>
    </row>
    <row r="244" spans="1:8">
      <c r="A244" s="3">
        <v>45236</v>
      </c>
      <c r="B244">
        <v>2</v>
      </c>
      <c r="C244">
        <v>2</v>
      </c>
      <c r="D244">
        <v>75</v>
      </c>
      <c r="E244">
        <f>_xlfn.XLOOKUP(fSales[[#This Row],[ProductID]],dProduct[ProductID],dProduct[Price])*fSales[[#This Row],[Units]]</f>
        <v>2246.25</v>
      </c>
      <c r="F244" t="str">
        <f>_xlfn.XLOOKUP(fSales[[#This Row],[ProductID]],dProduct[ProductID],dProduct[Product])</f>
        <v>Carlota</v>
      </c>
      <c r="G244" t="str">
        <f>_xlfn.XLOOKUP(fSales[[#This Row],[ProductID]],dProduct[ProductID],dProduct[Supplier])</f>
        <v>Gel Booms</v>
      </c>
      <c r="H244" t="str">
        <f>_xlfn.XLOOKUP(fSales[[#This Row],[SalesRepID]],dSalesRep[SalesRepID],dSalesRep[Region])</f>
        <v>CA</v>
      </c>
    </row>
    <row r="245" spans="1:8">
      <c r="A245" s="3">
        <v>44879</v>
      </c>
      <c r="B245">
        <v>2</v>
      </c>
      <c r="C245">
        <v>4</v>
      </c>
      <c r="D245">
        <v>2</v>
      </c>
      <c r="E245">
        <f>_xlfn.XLOOKUP(fSales[[#This Row],[ProductID]],dProduct[ProductID],dProduct[Price])*fSales[[#This Row],[Units]]</f>
        <v>59.9</v>
      </c>
      <c r="F245" t="str">
        <f>_xlfn.XLOOKUP(fSales[[#This Row],[ProductID]],dProduct[ProductID],dProduct[Product])</f>
        <v>Carlota</v>
      </c>
      <c r="G245" t="str">
        <f>_xlfn.XLOOKUP(fSales[[#This Row],[ProductID]],dProduct[ProductID],dProduct[Supplier])</f>
        <v>Gel Booms</v>
      </c>
      <c r="H245" t="str">
        <f>_xlfn.XLOOKUP(fSales[[#This Row],[SalesRepID]],dSalesRep[SalesRepID],dSalesRep[Region])</f>
        <v>WA</v>
      </c>
    </row>
    <row r="246" spans="1:8">
      <c r="A246" s="3">
        <v>44540</v>
      </c>
      <c r="B246">
        <v>1</v>
      </c>
      <c r="C246">
        <v>2</v>
      </c>
      <c r="D246">
        <v>200</v>
      </c>
      <c r="E246">
        <f>_xlfn.XLOOKUP(fSales[[#This Row],[ProductID]],dProduct[ProductID],dProduct[Price])*fSales[[#This Row],[Units]]</f>
        <v>8790</v>
      </c>
      <c r="F246" t="str">
        <f>_xlfn.XLOOKUP(fSales[[#This Row],[ProductID]],dProduct[ProductID],dProduct[Product])</f>
        <v>Quad</v>
      </c>
      <c r="G246" t="str">
        <f>_xlfn.XLOOKUP(fSales[[#This Row],[ProductID]],dProduct[ProductID],dProduct[Supplier])</f>
        <v>Gel Booms</v>
      </c>
      <c r="H246" t="str">
        <f>_xlfn.XLOOKUP(fSales[[#This Row],[SalesRepID]],dSalesRep[SalesRepID],dSalesRep[Region])</f>
        <v>CA</v>
      </c>
    </row>
    <row r="247" spans="1:8">
      <c r="A247" s="3">
        <v>45146</v>
      </c>
      <c r="B247">
        <v>4</v>
      </c>
      <c r="C247">
        <v>4</v>
      </c>
      <c r="D247">
        <v>18</v>
      </c>
      <c r="E247">
        <f>_xlfn.XLOOKUP(fSales[[#This Row],[ProductID]],dProduct[ProductID],dProduct[Price])*fSales[[#This Row],[Units]]</f>
        <v>431.09999999999997</v>
      </c>
      <c r="F247" t="str">
        <f>_xlfn.XLOOKUP(fSales[[#This Row],[ProductID]],dProduct[ProductID],dProduct[Product])</f>
        <v>Yanaki</v>
      </c>
      <c r="G247" t="str">
        <f>_xlfn.XLOOKUP(fSales[[#This Row],[ProductID]],dProduct[ProductID],dProduct[Supplier])</f>
        <v>Colorado Booms</v>
      </c>
      <c r="H247" t="str">
        <f>_xlfn.XLOOKUP(fSales[[#This Row],[SalesRepID]],dSalesRep[SalesRepID],dSalesRep[Region])</f>
        <v>WA</v>
      </c>
    </row>
    <row r="248" spans="1:8">
      <c r="A248" s="3">
        <v>45036</v>
      </c>
      <c r="B248">
        <v>2</v>
      </c>
      <c r="C248">
        <v>3</v>
      </c>
      <c r="D248">
        <v>63</v>
      </c>
      <c r="E248">
        <f>_xlfn.XLOOKUP(fSales[[#This Row],[ProductID]],dProduct[ProductID],dProduct[Price])*fSales[[#This Row],[Units]]</f>
        <v>1886.85</v>
      </c>
      <c r="F248" t="str">
        <f>_xlfn.XLOOKUP(fSales[[#This Row],[ProductID]],dProduct[ProductID],dProduct[Product])</f>
        <v>Carlota</v>
      </c>
      <c r="G248" t="str">
        <f>_xlfn.XLOOKUP(fSales[[#This Row],[ProductID]],dProduct[ProductID],dProduct[Supplier])</f>
        <v>Gel Booms</v>
      </c>
      <c r="H248" t="str">
        <f>_xlfn.XLOOKUP(fSales[[#This Row],[SalesRepID]],dSalesRep[SalesRepID],dSalesRep[Region])</f>
        <v>WA</v>
      </c>
    </row>
    <row r="249" spans="1:8">
      <c r="A249" s="3">
        <v>45244</v>
      </c>
      <c r="B249">
        <v>4</v>
      </c>
      <c r="C249">
        <v>1</v>
      </c>
      <c r="D249">
        <v>6</v>
      </c>
      <c r="E249">
        <f>_xlfn.XLOOKUP(fSales[[#This Row],[ProductID]],dProduct[ProductID],dProduct[Price])*fSales[[#This Row],[Units]]</f>
        <v>143.69999999999999</v>
      </c>
      <c r="F249" t="str">
        <f>_xlfn.XLOOKUP(fSales[[#This Row],[ProductID]],dProduct[ProductID],dProduct[Product])</f>
        <v>Yanaki</v>
      </c>
      <c r="G249" t="str">
        <f>_xlfn.XLOOKUP(fSales[[#This Row],[ProductID]],dProduct[ProductID],dProduct[Supplier])</f>
        <v>Colorado Booms</v>
      </c>
      <c r="H249" t="str">
        <f>_xlfn.XLOOKUP(fSales[[#This Row],[SalesRepID]],dSalesRep[SalesRepID],dSalesRep[Region])</f>
        <v>CA</v>
      </c>
    </row>
    <row r="250" spans="1:8">
      <c r="A250" s="3">
        <v>44971</v>
      </c>
      <c r="B250">
        <v>3</v>
      </c>
      <c r="C250">
        <v>2</v>
      </c>
      <c r="D250">
        <v>89</v>
      </c>
      <c r="E250">
        <f>_xlfn.XLOOKUP(fSales[[#This Row],[ProductID]],dProduct[ProductID],dProduct[Price])*fSales[[#This Row],[Units]]</f>
        <v>2309.5499999999997</v>
      </c>
      <c r="F250" t="str">
        <f>_xlfn.XLOOKUP(fSales[[#This Row],[ProductID]],dProduct[ProductID],dProduct[Product])</f>
        <v>Aspen</v>
      </c>
      <c r="G250" t="str">
        <f>_xlfn.XLOOKUP(fSales[[#This Row],[ProductID]],dProduct[ProductID],dProduct[Supplier])</f>
        <v>Colorado Booms</v>
      </c>
      <c r="H250" t="str">
        <f>_xlfn.XLOOKUP(fSales[[#This Row],[SalesRepID]],dSalesRep[SalesRepID],dSalesRep[Region])</f>
        <v>CA</v>
      </c>
    </row>
    <row r="251" spans="1:8">
      <c r="A251" s="3">
        <v>45219</v>
      </c>
      <c r="B251">
        <v>2</v>
      </c>
      <c r="C251">
        <v>2</v>
      </c>
      <c r="D251">
        <v>280</v>
      </c>
      <c r="E251">
        <f>_xlfn.XLOOKUP(fSales[[#This Row],[ProductID]],dProduct[ProductID],dProduct[Price])*fSales[[#This Row],[Units]]</f>
        <v>8386</v>
      </c>
      <c r="F251" t="str">
        <f>_xlfn.XLOOKUP(fSales[[#This Row],[ProductID]],dProduct[ProductID],dProduct[Product])</f>
        <v>Carlota</v>
      </c>
      <c r="G251" t="str">
        <f>_xlfn.XLOOKUP(fSales[[#This Row],[ProductID]],dProduct[ProductID],dProduct[Supplier])</f>
        <v>Gel Booms</v>
      </c>
      <c r="H251" t="str">
        <f>_xlfn.XLOOKUP(fSales[[#This Row],[SalesRepID]],dSalesRep[SalesRepID],dSalesRep[Region])</f>
        <v>CA</v>
      </c>
    </row>
    <row r="252" spans="1:8">
      <c r="A252" s="3">
        <v>44798</v>
      </c>
      <c r="B252">
        <v>2</v>
      </c>
      <c r="C252">
        <v>2</v>
      </c>
      <c r="D252">
        <v>264</v>
      </c>
      <c r="E252">
        <f>_xlfn.XLOOKUP(fSales[[#This Row],[ProductID]],dProduct[ProductID],dProduct[Price])*fSales[[#This Row],[Units]]</f>
        <v>7906.8</v>
      </c>
      <c r="F252" t="str">
        <f>_xlfn.XLOOKUP(fSales[[#This Row],[ProductID]],dProduct[ProductID],dProduct[Product])</f>
        <v>Carlota</v>
      </c>
      <c r="G252" t="str">
        <f>_xlfn.XLOOKUP(fSales[[#This Row],[ProductID]],dProduct[ProductID],dProduct[Supplier])</f>
        <v>Gel Booms</v>
      </c>
      <c r="H252" t="str">
        <f>_xlfn.XLOOKUP(fSales[[#This Row],[SalesRepID]],dSalesRep[SalesRepID],dSalesRep[Region])</f>
        <v>CA</v>
      </c>
    </row>
    <row r="253" spans="1:8">
      <c r="A253" s="3">
        <v>44471</v>
      </c>
      <c r="B253">
        <v>2</v>
      </c>
      <c r="C253">
        <v>4</v>
      </c>
      <c r="D253">
        <v>4</v>
      </c>
      <c r="E253">
        <f>_xlfn.XLOOKUP(fSales[[#This Row],[ProductID]],dProduct[ProductID],dProduct[Price])*fSales[[#This Row],[Units]]</f>
        <v>119.8</v>
      </c>
      <c r="F253" t="str">
        <f>_xlfn.XLOOKUP(fSales[[#This Row],[ProductID]],dProduct[ProductID],dProduct[Product])</f>
        <v>Carlota</v>
      </c>
      <c r="G253" t="str">
        <f>_xlfn.XLOOKUP(fSales[[#This Row],[ProductID]],dProduct[ProductID],dProduct[Supplier])</f>
        <v>Gel Booms</v>
      </c>
      <c r="H253" t="str">
        <f>_xlfn.XLOOKUP(fSales[[#This Row],[SalesRepID]],dSalesRep[SalesRepID],dSalesRep[Region])</f>
        <v>WA</v>
      </c>
    </row>
    <row r="254" spans="1:8">
      <c r="A254" s="3">
        <v>44711</v>
      </c>
      <c r="B254">
        <v>2</v>
      </c>
      <c r="C254">
        <v>2</v>
      </c>
      <c r="D254">
        <v>3</v>
      </c>
      <c r="E254">
        <f>_xlfn.XLOOKUP(fSales[[#This Row],[ProductID]],dProduct[ProductID],dProduct[Price])*fSales[[#This Row],[Units]]</f>
        <v>89.85</v>
      </c>
      <c r="F254" t="str">
        <f>_xlfn.XLOOKUP(fSales[[#This Row],[ProductID]],dProduct[ProductID],dProduct[Product])</f>
        <v>Carlota</v>
      </c>
      <c r="G254" t="str">
        <f>_xlfn.XLOOKUP(fSales[[#This Row],[ProductID]],dProduct[ProductID],dProduct[Supplier])</f>
        <v>Gel Booms</v>
      </c>
      <c r="H254" t="str">
        <f>_xlfn.XLOOKUP(fSales[[#This Row],[SalesRepID]],dSalesRep[SalesRepID],dSalesRep[Region])</f>
        <v>CA</v>
      </c>
    </row>
    <row r="255" spans="1:8">
      <c r="A255" s="3">
        <v>44754</v>
      </c>
      <c r="B255">
        <v>2</v>
      </c>
      <c r="C255">
        <v>4</v>
      </c>
      <c r="D255">
        <v>4</v>
      </c>
      <c r="E255">
        <f>_xlfn.XLOOKUP(fSales[[#This Row],[ProductID]],dProduct[ProductID],dProduct[Price])*fSales[[#This Row],[Units]]</f>
        <v>119.8</v>
      </c>
      <c r="F255" t="str">
        <f>_xlfn.XLOOKUP(fSales[[#This Row],[ProductID]],dProduct[ProductID],dProduct[Product])</f>
        <v>Carlota</v>
      </c>
      <c r="G255" t="str">
        <f>_xlfn.XLOOKUP(fSales[[#This Row],[ProductID]],dProduct[ProductID],dProduct[Supplier])</f>
        <v>Gel Booms</v>
      </c>
      <c r="H255" t="str">
        <f>_xlfn.XLOOKUP(fSales[[#This Row],[SalesRepID]],dSalesRep[SalesRepID],dSalesRep[Region])</f>
        <v>WA</v>
      </c>
    </row>
    <row r="256" spans="1:8">
      <c r="A256" s="3">
        <v>44443</v>
      </c>
      <c r="B256">
        <v>2</v>
      </c>
      <c r="C256">
        <v>2</v>
      </c>
      <c r="D256">
        <v>1</v>
      </c>
      <c r="E256">
        <f>_xlfn.XLOOKUP(fSales[[#This Row],[ProductID]],dProduct[ProductID],dProduct[Price])*fSales[[#This Row],[Units]]</f>
        <v>29.95</v>
      </c>
      <c r="F256" t="str">
        <f>_xlfn.XLOOKUP(fSales[[#This Row],[ProductID]],dProduct[ProductID],dProduct[Product])</f>
        <v>Carlota</v>
      </c>
      <c r="G256" t="str">
        <f>_xlfn.XLOOKUP(fSales[[#This Row],[ProductID]],dProduct[ProductID],dProduct[Supplier])</f>
        <v>Gel Booms</v>
      </c>
      <c r="H256" t="str">
        <f>_xlfn.XLOOKUP(fSales[[#This Row],[SalesRepID]],dSalesRep[SalesRepID],dSalesRep[Region])</f>
        <v>CA</v>
      </c>
    </row>
    <row r="257" spans="1:8">
      <c r="A257" s="3">
        <v>45057</v>
      </c>
      <c r="B257">
        <v>1</v>
      </c>
      <c r="C257">
        <v>4</v>
      </c>
      <c r="D257">
        <v>1</v>
      </c>
      <c r="E257">
        <f>_xlfn.XLOOKUP(fSales[[#This Row],[ProductID]],dProduct[ProductID],dProduct[Price])*fSales[[#This Row],[Units]]</f>
        <v>43.95</v>
      </c>
      <c r="F257" t="str">
        <f>_xlfn.XLOOKUP(fSales[[#This Row],[ProductID]],dProduct[ProductID],dProduct[Product])</f>
        <v>Quad</v>
      </c>
      <c r="G257" t="str">
        <f>_xlfn.XLOOKUP(fSales[[#This Row],[ProductID]],dProduct[ProductID],dProduct[Supplier])</f>
        <v>Gel Booms</v>
      </c>
      <c r="H257" t="str">
        <f>_xlfn.XLOOKUP(fSales[[#This Row],[SalesRepID]],dSalesRep[SalesRepID],dSalesRep[Region])</f>
        <v>WA</v>
      </c>
    </row>
    <row r="258" spans="1:8">
      <c r="A258" s="3">
        <v>44888</v>
      </c>
      <c r="B258">
        <v>1</v>
      </c>
      <c r="C258">
        <v>4</v>
      </c>
      <c r="D258">
        <v>5</v>
      </c>
      <c r="E258">
        <f>_xlfn.XLOOKUP(fSales[[#This Row],[ProductID]],dProduct[ProductID],dProduct[Price])*fSales[[#This Row],[Units]]</f>
        <v>219.75</v>
      </c>
      <c r="F258" t="str">
        <f>_xlfn.XLOOKUP(fSales[[#This Row],[ProductID]],dProduct[ProductID],dProduct[Product])</f>
        <v>Quad</v>
      </c>
      <c r="G258" t="str">
        <f>_xlfn.XLOOKUP(fSales[[#This Row],[ProductID]],dProduct[ProductID],dProduct[Supplier])</f>
        <v>Gel Booms</v>
      </c>
      <c r="H258" t="str">
        <f>_xlfn.XLOOKUP(fSales[[#This Row],[SalesRepID]],dSalesRep[SalesRepID],dSalesRep[Region])</f>
        <v>WA</v>
      </c>
    </row>
    <row r="259" spans="1:8">
      <c r="A259" s="3">
        <v>44748</v>
      </c>
      <c r="B259">
        <v>3</v>
      </c>
      <c r="C259">
        <v>4</v>
      </c>
      <c r="D259">
        <v>224</v>
      </c>
      <c r="E259">
        <f>_xlfn.XLOOKUP(fSales[[#This Row],[ProductID]],dProduct[ProductID],dProduct[Price])*fSales[[#This Row],[Units]]</f>
        <v>5812.8</v>
      </c>
      <c r="F259" t="str">
        <f>_xlfn.XLOOKUP(fSales[[#This Row],[ProductID]],dProduct[ProductID],dProduct[Product])</f>
        <v>Aspen</v>
      </c>
      <c r="G259" t="str">
        <f>_xlfn.XLOOKUP(fSales[[#This Row],[ProductID]],dProduct[ProductID],dProduct[Supplier])</f>
        <v>Colorado Booms</v>
      </c>
      <c r="H259" t="str">
        <f>_xlfn.XLOOKUP(fSales[[#This Row],[SalesRepID]],dSalesRep[SalesRepID],dSalesRep[Region])</f>
        <v>WA</v>
      </c>
    </row>
    <row r="260" spans="1:8">
      <c r="A260" s="3">
        <v>44729</v>
      </c>
      <c r="B260">
        <v>2</v>
      </c>
      <c r="C260">
        <v>2</v>
      </c>
      <c r="D260">
        <v>5</v>
      </c>
      <c r="E260">
        <f>_xlfn.XLOOKUP(fSales[[#This Row],[ProductID]],dProduct[ProductID],dProduct[Price])*fSales[[#This Row],[Units]]</f>
        <v>149.75</v>
      </c>
      <c r="F260" t="str">
        <f>_xlfn.XLOOKUP(fSales[[#This Row],[ProductID]],dProduct[ProductID],dProduct[Product])</f>
        <v>Carlota</v>
      </c>
      <c r="G260" t="str">
        <f>_xlfn.XLOOKUP(fSales[[#This Row],[ProductID]],dProduct[ProductID],dProduct[Supplier])</f>
        <v>Gel Booms</v>
      </c>
      <c r="H260" t="str">
        <f>_xlfn.XLOOKUP(fSales[[#This Row],[SalesRepID]],dSalesRep[SalesRepID],dSalesRep[Region])</f>
        <v>CA</v>
      </c>
    </row>
    <row r="261" spans="1:8">
      <c r="A261" s="3">
        <v>44696</v>
      </c>
      <c r="B261">
        <v>3</v>
      </c>
      <c r="C261">
        <v>3</v>
      </c>
      <c r="D261">
        <v>4</v>
      </c>
      <c r="E261">
        <f>_xlfn.XLOOKUP(fSales[[#This Row],[ProductID]],dProduct[ProductID],dProduct[Price])*fSales[[#This Row],[Units]]</f>
        <v>103.8</v>
      </c>
      <c r="F261" t="str">
        <f>_xlfn.XLOOKUP(fSales[[#This Row],[ProductID]],dProduct[ProductID],dProduct[Product])</f>
        <v>Aspen</v>
      </c>
      <c r="G261" t="str">
        <f>_xlfn.XLOOKUP(fSales[[#This Row],[ProductID]],dProduct[ProductID],dProduct[Supplier])</f>
        <v>Colorado Booms</v>
      </c>
      <c r="H261" t="str">
        <f>_xlfn.XLOOKUP(fSales[[#This Row],[SalesRepID]],dSalesRep[SalesRepID],dSalesRep[Region])</f>
        <v>WA</v>
      </c>
    </row>
    <row r="262" spans="1:8">
      <c r="A262" s="3">
        <v>44664</v>
      </c>
      <c r="B262">
        <v>3</v>
      </c>
      <c r="C262">
        <v>4</v>
      </c>
      <c r="D262">
        <v>4</v>
      </c>
      <c r="E262">
        <f>_xlfn.XLOOKUP(fSales[[#This Row],[ProductID]],dProduct[ProductID],dProduct[Price])*fSales[[#This Row],[Units]]</f>
        <v>103.8</v>
      </c>
      <c r="F262" t="str">
        <f>_xlfn.XLOOKUP(fSales[[#This Row],[ProductID]],dProduct[ProductID],dProduct[Product])</f>
        <v>Aspen</v>
      </c>
      <c r="G262" t="str">
        <f>_xlfn.XLOOKUP(fSales[[#This Row],[ProductID]],dProduct[ProductID],dProduct[Supplier])</f>
        <v>Colorado Booms</v>
      </c>
      <c r="H262" t="str">
        <f>_xlfn.XLOOKUP(fSales[[#This Row],[SalesRepID]],dSalesRep[SalesRepID],dSalesRep[Region])</f>
        <v>WA</v>
      </c>
    </row>
    <row r="263" spans="1:8">
      <c r="A263" s="3">
        <v>44810</v>
      </c>
      <c r="B263">
        <v>2</v>
      </c>
      <c r="C263">
        <v>2</v>
      </c>
      <c r="D263">
        <v>168</v>
      </c>
      <c r="E263">
        <f>_xlfn.XLOOKUP(fSales[[#This Row],[ProductID]],dProduct[ProductID],dProduct[Price])*fSales[[#This Row],[Units]]</f>
        <v>5031.5999999999995</v>
      </c>
      <c r="F263" t="str">
        <f>_xlfn.XLOOKUP(fSales[[#This Row],[ProductID]],dProduct[ProductID],dProduct[Product])</f>
        <v>Carlota</v>
      </c>
      <c r="G263" t="str">
        <f>_xlfn.XLOOKUP(fSales[[#This Row],[ProductID]],dProduct[ProductID],dProduct[Supplier])</f>
        <v>Gel Booms</v>
      </c>
      <c r="H263" t="str">
        <f>_xlfn.XLOOKUP(fSales[[#This Row],[SalesRepID]],dSalesRep[SalesRepID],dSalesRep[Region])</f>
        <v>CA</v>
      </c>
    </row>
    <row r="264" spans="1:8">
      <c r="A264" s="3">
        <v>44886</v>
      </c>
      <c r="B264">
        <v>2</v>
      </c>
      <c r="C264">
        <v>4</v>
      </c>
      <c r="D264">
        <v>64</v>
      </c>
      <c r="E264">
        <f>_xlfn.XLOOKUP(fSales[[#This Row],[ProductID]],dProduct[ProductID],dProduct[Price])*fSales[[#This Row],[Units]]</f>
        <v>1916.8</v>
      </c>
      <c r="F264" t="str">
        <f>_xlfn.XLOOKUP(fSales[[#This Row],[ProductID]],dProduct[ProductID],dProduct[Product])</f>
        <v>Carlota</v>
      </c>
      <c r="G264" t="str">
        <f>_xlfn.XLOOKUP(fSales[[#This Row],[ProductID]],dProduct[ProductID],dProduct[Supplier])</f>
        <v>Gel Booms</v>
      </c>
      <c r="H264" t="str">
        <f>_xlfn.XLOOKUP(fSales[[#This Row],[SalesRepID]],dSalesRep[SalesRepID],dSalesRep[Region])</f>
        <v>WA</v>
      </c>
    </row>
    <row r="265" spans="1:8">
      <c r="A265" s="3">
        <v>44513</v>
      </c>
      <c r="B265">
        <v>2</v>
      </c>
      <c r="C265">
        <v>2</v>
      </c>
      <c r="D265">
        <v>3</v>
      </c>
      <c r="E265">
        <f>_xlfn.XLOOKUP(fSales[[#This Row],[ProductID]],dProduct[ProductID],dProduct[Price])*fSales[[#This Row],[Units]]</f>
        <v>89.85</v>
      </c>
      <c r="F265" t="str">
        <f>_xlfn.XLOOKUP(fSales[[#This Row],[ProductID]],dProduct[ProductID],dProduct[Product])</f>
        <v>Carlota</v>
      </c>
      <c r="G265" t="str">
        <f>_xlfn.XLOOKUP(fSales[[#This Row],[ProductID]],dProduct[ProductID],dProduct[Supplier])</f>
        <v>Gel Booms</v>
      </c>
      <c r="H265" t="str">
        <f>_xlfn.XLOOKUP(fSales[[#This Row],[SalesRepID]],dSalesRep[SalesRepID],dSalesRep[Region])</f>
        <v>CA</v>
      </c>
    </row>
    <row r="266" spans="1:8">
      <c r="A266" s="3">
        <v>44538</v>
      </c>
      <c r="B266">
        <v>3</v>
      </c>
      <c r="C266">
        <v>3</v>
      </c>
      <c r="D266">
        <v>79</v>
      </c>
      <c r="E266">
        <f>_xlfn.XLOOKUP(fSales[[#This Row],[ProductID]],dProduct[ProductID],dProduct[Price])*fSales[[#This Row],[Units]]</f>
        <v>2050.0499999999997</v>
      </c>
      <c r="F266" t="str">
        <f>_xlfn.XLOOKUP(fSales[[#This Row],[ProductID]],dProduct[ProductID],dProduct[Product])</f>
        <v>Aspen</v>
      </c>
      <c r="G266" t="str">
        <f>_xlfn.XLOOKUP(fSales[[#This Row],[ProductID]],dProduct[ProductID],dProduct[Supplier])</f>
        <v>Colorado Booms</v>
      </c>
      <c r="H266" t="str">
        <f>_xlfn.XLOOKUP(fSales[[#This Row],[SalesRepID]],dSalesRep[SalesRepID],dSalesRep[Region])</f>
        <v>WA</v>
      </c>
    </row>
    <row r="267" spans="1:8">
      <c r="A267" s="3">
        <v>44758</v>
      </c>
      <c r="B267">
        <v>2</v>
      </c>
      <c r="C267">
        <v>2</v>
      </c>
      <c r="D267">
        <v>4</v>
      </c>
      <c r="E267">
        <f>_xlfn.XLOOKUP(fSales[[#This Row],[ProductID]],dProduct[ProductID],dProduct[Price])*fSales[[#This Row],[Units]]</f>
        <v>119.8</v>
      </c>
      <c r="F267" t="str">
        <f>_xlfn.XLOOKUP(fSales[[#This Row],[ProductID]],dProduct[ProductID],dProduct[Product])</f>
        <v>Carlota</v>
      </c>
      <c r="G267" t="str">
        <f>_xlfn.XLOOKUP(fSales[[#This Row],[ProductID]],dProduct[ProductID],dProduct[Supplier])</f>
        <v>Gel Booms</v>
      </c>
      <c r="H267" t="str">
        <f>_xlfn.XLOOKUP(fSales[[#This Row],[SalesRepID]],dSalesRep[SalesRepID],dSalesRep[Region])</f>
        <v>CA</v>
      </c>
    </row>
    <row r="268" spans="1:8">
      <c r="A268" s="3">
        <v>45283</v>
      </c>
      <c r="B268">
        <v>4</v>
      </c>
      <c r="C268">
        <v>3</v>
      </c>
      <c r="D268">
        <v>147</v>
      </c>
      <c r="E268">
        <f>_xlfn.XLOOKUP(fSales[[#This Row],[ProductID]],dProduct[ProductID],dProduct[Price])*fSales[[#This Row],[Units]]</f>
        <v>3520.65</v>
      </c>
      <c r="F268" t="str">
        <f>_xlfn.XLOOKUP(fSales[[#This Row],[ProductID]],dProduct[ProductID],dProduct[Product])</f>
        <v>Yanaki</v>
      </c>
      <c r="G268" t="str">
        <f>_xlfn.XLOOKUP(fSales[[#This Row],[ProductID]],dProduct[ProductID],dProduct[Supplier])</f>
        <v>Colorado Booms</v>
      </c>
      <c r="H268" t="str">
        <f>_xlfn.XLOOKUP(fSales[[#This Row],[SalesRepID]],dSalesRep[SalesRepID],dSalesRep[Region])</f>
        <v>WA</v>
      </c>
    </row>
    <row r="269" spans="1:8">
      <c r="A269" s="3">
        <v>45240</v>
      </c>
      <c r="B269">
        <v>2</v>
      </c>
      <c r="C269">
        <v>3</v>
      </c>
      <c r="D269">
        <v>107</v>
      </c>
      <c r="E269">
        <f>_xlfn.XLOOKUP(fSales[[#This Row],[ProductID]],dProduct[ProductID],dProduct[Price])*fSales[[#This Row],[Units]]</f>
        <v>3204.65</v>
      </c>
      <c r="F269" t="str">
        <f>_xlfn.XLOOKUP(fSales[[#This Row],[ProductID]],dProduct[ProductID],dProduct[Product])</f>
        <v>Carlota</v>
      </c>
      <c r="G269" t="str">
        <f>_xlfn.XLOOKUP(fSales[[#This Row],[ProductID]],dProduct[ProductID],dProduct[Supplier])</f>
        <v>Gel Booms</v>
      </c>
      <c r="H269" t="str">
        <f>_xlfn.XLOOKUP(fSales[[#This Row],[SalesRepID]],dSalesRep[SalesRepID],dSalesRep[Region])</f>
        <v>WA</v>
      </c>
    </row>
    <row r="270" spans="1:8">
      <c r="A270" s="3">
        <v>44389</v>
      </c>
      <c r="B270">
        <v>1</v>
      </c>
      <c r="C270">
        <v>3</v>
      </c>
      <c r="D270">
        <v>99</v>
      </c>
      <c r="E270">
        <f>_xlfn.XLOOKUP(fSales[[#This Row],[ProductID]],dProduct[ProductID],dProduct[Price])*fSales[[#This Row],[Units]]</f>
        <v>4351.05</v>
      </c>
      <c r="F270" t="str">
        <f>_xlfn.XLOOKUP(fSales[[#This Row],[ProductID]],dProduct[ProductID],dProduct[Product])</f>
        <v>Quad</v>
      </c>
      <c r="G270" t="str">
        <f>_xlfn.XLOOKUP(fSales[[#This Row],[ProductID]],dProduct[ProductID],dProduct[Supplier])</f>
        <v>Gel Booms</v>
      </c>
      <c r="H270" t="str">
        <f>_xlfn.XLOOKUP(fSales[[#This Row],[SalesRepID]],dSalesRep[SalesRepID],dSalesRep[Region])</f>
        <v>WA</v>
      </c>
    </row>
    <row r="271" spans="1:8">
      <c r="A271" s="3">
        <v>44482</v>
      </c>
      <c r="B271">
        <v>1</v>
      </c>
      <c r="C271">
        <v>2</v>
      </c>
      <c r="D271">
        <v>3</v>
      </c>
      <c r="E271">
        <f>_xlfn.XLOOKUP(fSales[[#This Row],[ProductID]],dProduct[ProductID],dProduct[Price])*fSales[[#This Row],[Units]]</f>
        <v>131.85000000000002</v>
      </c>
      <c r="F271" t="str">
        <f>_xlfn.XLOOKUP(fSales[[#This Row],[ProductID]],dProduct[ProductID],dProduct[Product])</f>
        <v>Quad</v>
      </c>
      <c r="G271" t="str">
        <f>_xlfn.XLOOKUP(fSales[[#This Row],[ProductID]],dProduct[ProductID],dProduct[Supplier])</f>
        <v>Gel Booms</v>
      </c>
      <c r="H271" t="str">
        <f>_xlfn.XLOOKUP(fSales[[#This Row],[SalesRepID]],dSalesRep[SalesRepID],dSalesRep[Region])</f>
        <v>CA</v>
      </c>
    </row>
    <row r="272" spans="1:8">
      <c r="A272" s="3">
        <v>45071</v>
      </c>
      <c r="B272">
        <v>2</v>
      </c>
      <c r="C272">
        <v>2</v>
      </c>
      <c r="D272">
        <v>109</v>
      </c>
      <c r="E272">
        <f>_xlfn.XLOOKUP(fSales[[#This Row],[ProductID]],dProduct[ProductID],dProduct[Price])*fSales[[#This Row],[Units]]</f>
        <v>3264.5499999999997</v>
      </c>
      <c r="F272" t="str">
        <f>_xlfn.XLOOKUP(fSales[[#This Row],[ProductID]],dProduct[ProductID],dProduct[Product])</f>
        <v>Carlota</v>
      </c>
      <c r="G272" t="str">
        <f>_xlfn.XLOOKUP(fSales[[#This Row],[ProductID]],dProduct[ProductID],dProduct[Supplier])</f>
        <v>Gel Booms</v>
      </c>
      <c r="H272" t="str">
        <f>_xlfn.XLOOKUP(fSales[[#This Row],[SalesRepID]],dSalesRep[SalesRepID],dSalesRep[Region])</f>
        <v>CA</v>
      </c>
    </row>
    <row r="273" spans="1:8">
      <c r="A273" s="3">
        <v>44702</v>
      </c>
      <c r="B273">
        <v>1</v>
      </c>
      <c r="C273">
        <v>2</v>
      </c>
      <c r="D273">
        <v>97</v>
      </c>
      <c r="E273">
        <f>_xlfn.XLOOKUP(fSales[[#This Row],[ProductID]],dProduct[ProductID],dProduct[Price])*fSales[[#This Row],[Units]]</f>
        <v>4263.1500000000005</v>
      </c>
      <c r="F273" t="str">
        <f>_xlfn.XLOOKUP(fSales[[#This Row],[ProductID]],dProduct[ProductID],dProduct[Product])</f>
        <v>Quad</v>
      </c>
      <c r="G273" t="str">
        <f>_xlfn.XLOOKUP(fSales[[#This Row],[ProductID]],dProduct[ProductID],dProduct[Supplier])</f>
        <v>Gel Booms</v>
      </c>
      <c r="H273" t="str">
        <f>_xlfn.XLOOKUP(fSales[[#This Row],[SalesRepID]],dSalesRep[SalesRepID],dSalesRep[Region])</f>
        <v>CA</v>
      </c>
    </row>
    <row r="274" spans="1:8">
      <c r="A274" s="3">
        <v>44827</v>
      </c>
      <c r="B274">
        <v>2</v>
      </c>
      <c r="C274">
        <v>4</v>
      </c>
      <c r="D274">
        <v>100</v>
      </c>
      <c r="E274">
        <f>_xlfn.XLOOKUP(fSales[[#This Row],[ProductID]],dProduct[ProductID],dProduct[Price])*fSales[[#This Row],[Units]]</f>
        <v>2995</v>
      </c>
      <c r="F274" t="str">
        <f>_xlfn.XLOOKUP(fSales[[#This Row],[ProductID]],dProduct[ProductID],dProduct[Product])</f>
        <v>Carlota</v>
      </c>
      <c r="G274" t="str">
        <f>_xlfn.XLOOKUP(fSales[[#This Row],[ProductID]],dProduct[ProductID],dProduct[Supplier])</f>
        <v>Gel Booms</v>
      </c>
      <c r="H274" t="str">
        <f>_xlfn.XLOOKUP(fSales[[#This Row],[SalesRepID]],dSalesRep[SalesRepID],dSalesRep[Region])</f>
        <v>WA</v>
      </c>
    </row>
    <row r="275" spans="1:8">
      <c r="A275" s="3">
        <v>44875</v>
      </c>
      <c r="B275">
        <v>2</v>
      </c>
      <c r="C275">
        <v>2</v>
      </c>
      <c r="D275">
        <v>2</v>
      </c>
      <c r="E275">
        <f>_xlfn.XLOOKUP(fSales[[#This Row],[ProductID]],dProduct[ProductID],dProduct[Price])*fSales[[#This Row],[Units]]</f>
        <v>59.9</v>
      </c>
      <c r="F275" t="str">
        <f>_xlfn.XLOOKUP(fSales[[#This Row],[ProductID]],dProduct[ProductID],dProduct[Product])</f>
        <v>Carlota</v>
      </c>
      <c r="G275" t="str">
        <f>_xlfn.XLOOKUP(fSales[[#This Row],[ProductID]],dProduct[ProductID],dProduct[Supplier])</f>
        <v>Gel Booms</v>
      </c>
      <c r="H275" t="str">
        <f>_xlfn.XLOOKUP(fSales[[#This Row],[SalesRepID]],dSalesRep[SalesRepID],dSalesRep[Region])</f>
        <v>CA</v>
      </c>
    </row>
    <row r="276" spans="1:8">
      <c r="A276" s="3">
        <v>44883</v>
      </c>
      <c r="B276">
        <v>2</v>
      </c>
      <c r="C276">
        <v>2</v>
      </c>
      <c r="D276">
        <v>6</v>
      </c>
      <c r="E276">
        <f>_xlfn.XLOOKUP(fSales[[#This Row],[ProductID]],dProduct[ProductID],dProduct[Price])*fSales[[#This Row],[Units]]</f>
        <v>179.7</v>
      </c>
      <c r="F276" t="str">
        <f>_xlfn.XLOOKUP(fSales[[#This Row],[ProductID]],dProduct[ProductID],dProduct[Product])</f>
        <v>Carlota</v>
      </c>
      <c r="G276" t="str">
        <f>_xlfn.XLOOKUP(fSales[[#This Row],[ProductID]],dProduct[ProductID],dProduct[Supplier])</f>
        <v>Gel Booms</v>
      </c>
      <c r="H276" t="str">
        <f>_xlfn.XLOOKUP(fSales[[#This Row],[SalesRepID]],dSalesRep[SalesRepID],dSalesRep[Region])</f>
        <v>CA</v>
      </c>
    </row>
    <row r="277" spans="1:8">
      <c r="A277" s="3">
        <v>44714</v>
      </c>
      <c r="B277">
        <v>2</v>
      </c>
      <c r="C277">
        <v>2</v>
      </c>
      <c r="D277">
        <v>61</v>
      </c>
      <c r="E277">
        <f>_xlfn.XLOOKUP(fSales[[#This Row],[ProductID]],dProduct[ProductID],dProduct[Price])*fSales[[#This Row],[Units]]</f>
        <v>1826.95</v>
      </c>
      <c r="F277" t="str">
        <f>_xlfn.XLOOKUP(fSales[[#This Row],[ProductID]],dProduct[ProductID],dProduct[Product])</f>
        <v>Carlota</v>
      </c>
      <c r="G277" t="str">
        <f>_xlfn.XLOOKUP(fSales[[#This Row],[ProductID]],dProduct[ProductID],dProduct[Supplier])</f>
        <v>Gel Booms</v>
      </c>
      <c r="H277" t="str">
        <f>_xlfn.XLOOKUP(fSales[[#This Row],[SalesRepID]],dSalesRep[SalesRepID],dSalesRep[Region])</f>
        <v>CA</v>
      </c>
    </row>
    <row r="278" spans="1:8">
      <c r="A278" s="3">
        <v>44854</v>
      </c>
      <c r="B278">
        <v>3</v>
      </c>
      <c r="C278">
        <v>2</v>
      </c>
      <c r="D278">
        <v>104</v>
      </c>
      <c r="E278">
        <f>_xlfn.XLOOKUP(fSales[[#This Row],[ProductID]],dProduct[ProductID],dProduct[Price])*fSales[[#This Row],[Units]]</f>
        <v>2698.7999999999997</v>
      </c>
      <c r="F278" t="str">
        <f>_xlfn.XLOOKUP(fSales[[#This Row],[ProductID]],dProduct[ProductID],dProduct[Product])</f>
        <v>Aspen</v>
      </c>
      <c r="G278" t="str">
        <f>_xlfn.XLOOKUP(fSales[[#This Row],[ProductID]],dProduct[ProductID],dProduct[Supplier])</f>
        <v>Colorado Booms</v>
      </c>
      <c r="H278" t="str">
        <f>_xlfn.XLOOKUP(fSales[[#This Row],[SalesRepID]],dSalesRep[SalesRepID],dSalesRep[Region])</f>
        <v>CA</v>
      </c>
    </row>
    <row r="279" spans="1:8">
      <c r="A279" s="3">
        <v>45273</v>
      </c>
      <c r="B279">
        <v>2</v>
      </c>
      <c r="C279">
        <v>2</v>
      </c>
      <c r="D279">
        <v>280</v>
      </c>
      <c r="E279">
        <f>_xlfn.XLOOKUP(fSales[[#This Row],[ProductID]],dProduct[ProductID],dProduct[Price])*fSales[[#This Row],[Units]]</f>
        <v>8386</v>
      </c>
      <c r="F279" t="str">
        <f>_xlfn.XLOOKUP(fSales[[#This Row],[ProductID]],dProduct[ProductID],dProduct[Product])</f>
        <v>Carlota</v>
      </c>
      <c r="G279" t="str">
        <f>_xlfn.XLOOKUP(fSales[[#This Row],[ProductID]],dProduct[ProductID],dProduct[Supplier])</f>
        <v>Gel Booms</v>
      </c>
      <c r="H279" t="str">
        <f>_xlfn.XLOOKUP(fSales[[#This Row],[SalesRepID]],dSalesRep[SalesRepID],dSalesRep[Region])</f>
        <v>CA</v>
      </c>
    </row>
    <row r="280" spans="1:8">
      <c r="A280" s="3">
        <v>45255</v>
      </c>
      <c r="B280">
        <v>3</v>
      </c>
      <c r="C280">
        <v>2</v>
      </c>
      <c r="D280">
        <v>48</v>
      </c>
      <c r="E280">
        <f>_xlfn.XLOOKUP(fSales[[#This Row],[ProductID]],dProduct[ProductID],dProduct[Price])*fSales[[#This Row],[Units]]</f>
        <v>1245.5999999999999</v>
      </c>
      <c r="F280" t="str">
        <f>_xlfn.XLOOKUP(fSales[[#This Row],[ProductID]],dProduct[ProductID],dProduct[Product])</f>
        <v>Aspen</v>
      </c>
      <c r="G280" t="str">
        <f>_xlfn.XLOOKUP(fSales[[#This Row],[ProductID]],dProduct[ProductID],dProduct[Supplier])</f>
        <v>Colorado Booms</v>
      </c>
      <c r="H280" t="str">
        <f>_xlfn.XLOOKUP(fSales[[#This Row],[SalesRepID]],dSalesRep[SalesRepID],dSalesRep[Region])</f>
        <v>CA</v>
      </c>
    </row>
    <row r="281" spans="1:8">
      <c r="A281" s="3">
        <v>45153</v>
      </c>
      <c r="B281">
        <v>1</v>
      </c>
      <c r="C281">
        <v>2</v>
      </c>
      <c r="D281">
        <v>6</v>
      </c>
      <c r="E281">
        <f>_xlfn.XLOOKUP(fSales[[#This Row],[ProductID]],dProduct[ProductID],dProduct[Price])*fSales[[#This Row],[Units]]</f>
        <v>263.70000000000005</v>
      </c>
      <c r="F281" t="str">
        <f>_xlfn.XLOOKUP(fSales[[#This Row],[ProductID]],dProduct[ProductID],dProduct[Product])</f>
        <v>Quad</v>
      </c>
      <c r="G281" t="str">
        <f>_xlfn.XLOOKUP(fSales[[#This Row],[ProductID]],dProduct[ProductID],dProduct[Supplier])</f>
        <v>Gel Booms</v>
      </c>
      <c r="H281" t="str">
        <f>_xlfn.XLOOKUP(fSales[[#This Row],[SalesRepID]],dSalesRep[SalesRepID],dSalesRep[Region])</f>
        <v>CA</v>
      </c>
    </row>
    <row r="282" spans="1:8">
      <c r="A282" s="3">
        <v>44368</v>
      </c>
      <c r="B282">
        <v>2</v>
      </c>
      <c r="C282">
        <v>2</v>
      </c>
      <c r="D282">
        <v>3</v>
      </c>
      <c r="E282">
        <f>_xlfn.XLOOKUP(fSales[[#This Row],[ProductID]],dProduct[ProductID],dProduct[Price])*fSales[[#This Row],[Units]]</f>
        <v>89.85</v>
      </c>
      <c r="F282" t="str">
        <f>_xlfn.XLOOKUP(fSales[[#This Row],[ProductID]],dProduct[ProductID],dProduct[Product])</f>
        <v>Carlota</v>
      </c>
      <c r="G282" t="str">
        <f>_xlfn.XLOOKUP(fSales[[#This Row],[ProductID]],dProduct[ProductID],dProduct[Supplier])</f>
        <v>Gel Booms</v>
      </c>
      <c r="H282" t="str">
        <f>_xlfn.XLOOKUP(fSales[[#This Row],[SalesRepID]],dSalesRep[SalesRepID],dSalesRep[Region])</f>
        <v>CA</v>
      </c>
    </row>
    <row r="283" spans="1:8">
      <c r="A283" s="3">
        <v>45272</v>
      </c>
      <c r="B283">
        <v>1</v>
      </c>
      <c r="C283">
        <v>4</v>
      </c>
      <c r="D283">
        <v>94</v>
      </c>
      <c r="E283">
        <f>_xlfn.XLOOKUP(fSales[[#This Row],[ProductID]],dProduct[ProductID],dProduct[Price])*fSales[[#This Row],[Units]]</f>
        <v>4131.3</v>
      </c>
      <c r="F283" t="str">
        <f>_xlfn.XLOOKUP(fSales[[#This Row],[ProductID]],dProduct[ProductID],dProduct[Product])</f>
        <v>Quad</v>
      </c>
      <c r="G283" t="str">
        <f>_xlfn.XLOOKUP(fSales[[#This Row],[ProductID]],dProduct[ProductID],dProduct[Supplier])</f>
        <v>Gel Booms</v>
      </c>
      <c r="H283" t="str">
        <f>_xlfn.XLOOKUP(fSales[[#This Row],[SalesRepID]],dSalesRep[SalesRepID],dSalesRep[Region])</f>
        <v>WA</v>
      </c>
    </row>
    <row r="284" spans="1:8">
      <c r="A284" s="3">
        <v>44880</v>
      </c>
      <c r="B284">
        <v>2</v>
      </c>
      <c r="C284">
        <v>1</v>
      </c>
      <c r="D284">
        <v>1</v>
      </c>
      <c r="E284">
        <f>_xlfn.XLOOKUP(fSales[[#This Row],[ProductID]],dProduct[ProductID],dProduct[Price])*fSales[[#This Row],[Units]]</f>
        <v>29.95</v>
      </c>
      <c r="F284" t="str">
        <f>_xlfn.XLOOKUP(fSales[[#This Row],[ProductID]],dProduct[ProductID],dProduct[Product])</f>
        <v>Carlota</v>
      </c>
      <c r="G284" t="str">
        <f>_xlfn.XLOOKUP(fSales[[#This Row],[ProductID]],dProduct[ProductID],dProduct[Supplier])</f>
        <v>Gel Booms</v>
      </c>
      <c r="H284" t="str">
        <f>_xlfn.XLOOKUP(fSales[[#This Row],[SalesRepID]],dSalesRep[SalesRepID],dSalesRep[Region])</f>
        <v>CA</v>
      </c>
    </row>
    <row r="285" spans="1:8">
      <c r="A285" s="3">
        <v>45132</v>
      </c>
      <c r="B285">
        <v>3</v>
      </c>
      <c r="C285">
        <v>2</v>
      </c>
      <c r="D285">
        <v>144</v>
      </c>
      <c r="E285">
        <f>_xlfn.XLOOKUP(fSales[[#This Row],[ProductID]],dProduct[ProductID],dProduct[Price])*fSales[[#This Row],[Units]]</f>
        <v>3736.7999999999997</v>
      </c>
      <c r="F285" t="str">
        <f>_xlfn.XLOOKUP(fSales[[#This Row],[ProductID]],dProduct[ProductID],dProduct[Product])</f>
        <v>Aspen</v>
      </c>
      <c r="G285" t="str">
        <f>_xlfn.XLOOKUP(fSales[[#This Row],[ProductID]],dProduct[ProductID],dProduct[Supplier])</f>
        <v>Colorado Booms</v>
      </c>
      <c r="H285" t="str">
        <f>_xlfn.XLOOKUP(fSales[[#This Row],[SalesRepID]],dSalesRep[SalesRepID],dSalesRep[Region])</f>
        <v>CA</v>
      </c>
    </row>
    <row r="286" spans="1:8">
      <c r="A286" s="3">
        <v>45270</v>
      </c>
      <c r="B286">
        <v>2</v>
      </c>
      <c r="C286">
        <v>1</v>
      </c>
      <c r="D286">
        <v>3</v>
      </c>
      <c r="E286">
        <f>_xlfn.XLOOKUP(fSales[[#This Row],[ProductID]],dProduct[ProductID],dProduct[Price])*fSales[[#This Row],[Units]]</f>
        <v>89.85</v>
      </c>
      <c r="F286" t="str">
        <f>_xlfn.XLOOKUP(fSales[[#This Row],[ProductID]],dProduct[ProductID],dProduct[Product])</f>
        <v>Carlota</v>
      </c>
      <c r="G286" t="str">
        <f>_xlfn.XLOOKUP(fSales[[#This Row],[ProductID]],dProduct[ProductID],dProduct[Supplier])</f>
        <v>Gel Booms</v>
      </c>
      <c r="H286" t="str">
        <f>_xlfn.XLOOKUP(fSales[[#This Row],[SalesRepID]],dSalesRep[SalesRepID],dSalesRep[Region])</f>
        <v>CA</v>
      </c>
    </row>
    <row r="287" spans="1:8">
      <c r="A287" s="3">
        <v>45248</v>
      </c>
      <c r="B287">
        <v>2</v>
      </c>
      <c r="C287">
        <v>4</v>
      </c>
      <c r="D287">
        <v>183</v>
      </c>
      <c r="E287">
        <f>_xlfn.XLOOKUP(fSales[[#This Row],[ProductID]],dProduct[ProductID],dProduct[Price])*fSales[[#This Row],[Units]]</f>
        <v>5480.8499999999995</v>
      </c>
      <c r="F287" t="str">
        <f>_xlfn.XLOOKUP(fSales[[#This Row],[ProductID]],dProduct[ProductID],dProduct[Product])</f>
        <v>Carlota</v>
      </c>
      <c r="G287" t="str">
        <f>_xlfn.XLOOKUP(fSales[[#This Row],[ProductID]],dProduct[ProductID],dProduct[Supplier])</f>
        <v>Gel Booms</v>
      </c>
      <c r="H287" t="str">
        <f>_xlfn.XLOOKUP(fSales[[#This Row],[SalesRepID]],dSalesRep[SalesRepID],dSalesRep[Region])</f>
        <v>WA</v>
      </c>
    </row>
    <row r="288" spans="1:8">
      <c r="A288" s="3">
        <v>44542</v>
      </c>
      <c r="B288">
        <v>4</v>
      </c>
      <c r="C288">
        <v>2</v>
      </c>
      <c r="D288">
        <v>6</v>
      </c>
      <c r="E288">
        <f>_xlfn.XLOOKUP(fSales[[#This Row],[ProductID]],dProduct[ProductID],dProduct[Price])*fSales[[#This Row],[Units]]</f>
        <v>143.69999999999999</v>
      </c>
      <c r="F288" t="str">
        <f>_xlfn.XLOOKUP(fSales[[#This Row],[ProductID]],dProduct[ProductID],dProduct[Product])</f>
        <v>Yanaki</v>
      </c>
      <c r="G288" t="str">
        <f>_xlfn.XLOOKUP(fSales[[#This Row],[ProductID]],dProduct[ProductID],dProduct[Supplier])</f>
        <v>Colorado Booms</v>
      </c>
      <c r="H288" t="str">
        <f>_xlfn.XLOOKUP(fSales[[#This Row],[SalesRepID]],dSalesRep[SalesRepID],dSalesRep[Region])</f>
        <v>CA</v>
      </c>
    </row>
    <row r="289" spans="1:8">
      <c r="A289" s="3">
        <v>44893</v>
      </c>
      <c r="B289">
        <v>4</v>
      </c>
      <c r="C289">
        <v>1</v>
      </c>
      <c r="D289">
        <v>5</v>
      </c>
      <c r="E289">
        <f>_xlfn.XLOOKUP(fSales[[#This Row],[ProductID]],dProduct[ProductID],dProduct[Price])*fSales[[#This Row],[Units]]</f>
        <v>119.75</v>
      </c>
      <c r="F289" t="str">
        <f>_xlfn.XLOOKUP(fSales[[#This Row],[ProductID]],dProduct[ProductID],dProduct[Product])</f>
        <v>Yanaki</v>
      </c>
      <c r="G289" t="str">
        <f>_xlfn.XLOOKUP(fSales[[#This Row],[ProductID]],dProduct[ProductID],dProduct[Supplier])</f>
        <v>Colorado Booms</v>
      </c>
      <c r="H289" t="str">
        <f>_xlfn.XLOOKUP(fSales[[#This Row],[SalesRepID]],dSalesRep[SalesRepID],dSalesRep[Region])</f>
        <v>CA</v>
      </c>
    </row>
    <row r="290" spans="1:8">
      <c r="A290" s="3">
        <v>45062</v>
      </c>
      <c r="B290">
        <v>2</v>
      </c>
      <c r="C290">
        <v>1</v>
      </c>
      <c r="D290">
        <v>3</v>
      </c>
      <c r="E290">
        <f>_xlfn.XLOOKUP(fSales[[#This Row],[ProductID]],dProduct[ProductID],dProduct[Price])*fSales[[#This Row],[Units]]</f>
        <v>89.85</v>
      </c>
      <c r="F290" t="str">
        <f>_xlfn.XLOOKUP(fSales[[#This Row],[ProductID]],dProduct[ProductID],dProduct[Product])</f>
        <v>Carlota</v>
      </c>
      <c r="G290" t="str">
        <f>_xlfn.XLOOKUP(fSales[[#This Row],[ProductID]],dProduct[ProductID],dProduct[Supplier])</f>
        <v>Gel Booms</v>
      </c>
      <c r="H290" t="str">
        <f>_xlfn.XLOOKUP(fSales[[#This Row],[SalesRepID]],dSalesRep[SalesRepID],dSalesRep[Region])</f>
        <v>CA</v>
      </c>
    </row>
    <row r="291" spans="1:8">
      <c r="A291" s="3">
        <v>44888</v>
      </c>
      <c r="B291">
        <v>1</v>
      </c>
      <c r="C291">
        <v>1</v>
      </c>
      <c r="D291">
        <v>58</v>
      </c>
      <c r="E291">
        <f>_xlfn.XLOOKUP(fSales[[#This Row],[ProductID]],dProduct[ProductID],dProduct[Price])*fSales[[#This Row],[Units]]</f>
        <v>2549.1000000000004</v>
      </c>
      <c r="F291" t="str">
        <f>_xlfn.XLOOKUP(fSales[[#This Row],[ProductID]],dProduct[ProductID],dProduct[Product])</f>
        <v>Quad</v>
      </c>
      <c r="G291" t="str">
        <f>_xlfn.XLOOKUP(fSales[[#This Row],[ProductID]],dProduct[ProductID],dProduct[Supplier])</f>
        <v>Gel Booms</v>
      </c>
      <c r="H291" t="str">
        <f>_xlfn.XLOOKUP(fSales[[#This Row],[SalesRepID]],dSalesRep[SalesRepID],dSalesRep[Region])</f>
        <v>CA</v>
      </c>
    </row>
    <row r="292" spans="1:8">
      <c r="A292" s="3">
        <v>44902</v>
      </c>
      <c r="B292">
        <v>1</v>
      </c>
      <c r="C292">
        <v>4</v>
      </c>
      <c r="D292">
        <v>97</v>
      </c>
      <c r="E292">
        <f>_xlfn.XLOOKUP(fSales[[#This Row],[ProductID]],dProduct[ProductID],dProduct[Price])*fSales[[#This Row],[Units]]</f>
        <v>4263.1500000000005</v>
      </c>
      <c r="F292" t="str">
        <f>_xlfn.XLOOKUP(fSales[[#This Row],[ProductID]],dProduct[ProductID],dProduct[Product])</f>
        <v>Quad</v>
      </c>
      <c r="G292" t="str">
        <f>_xlfn.XLOOKUP(fSales[[#This Row],[ProductID]],dProduct[ProductID],dProduct[Supplier])</f>
        <v>Gel Booms</v>
      </c>
      <c r="H292" t="str">
        <f>_xlfn.XLOOKUP(fSales[[#This Row],[SalesRepID]],dSalesRep[SalesRepID],dSalesRep[Region])</f>
        <v>WA</v>
      </c>
    </row>
    <row r="293" spans="1:8">
      <c r="A293" s="3">
        <v>44918</v>
      </c>
      <c r="B293">
        <v>2</v>
      </c>
      <c r="C293">
        <v>2</v>
      </c>
      <c r="D293">
        <v>105</v>
      </c>
      <c r="E293">
        <f>_xlfn.XLOOKUP(fSales[[#This Row],[ProductID]],dProduct[ProductID],dProduct[Price])*fSales[[#This Row],[Units]]</f>
        <v>3144.75</v>
      </c>
      <c r="F293" t="str">
        <f>_xlfn.XLOOKUP(fSales[[#This Row],[ProductID]],dProduct[ProductID],dProduct[Product])</f>
        <v>Carlota</v>
      </c>
      <c r="G293" t="str">
        <f>_xlfn.XLOOKUP(fSales[[#This Row],[ProductID]],dProduct[ProductID],dProduct[Supplier])</f>
        <v>Gel Booms</v>
      </c>
      <c r="H293" t="str">
        <f>_xlfn.XLOOKUP(fSales[[#This Row],[SalesRepID]],dSalesRep[SalesRepID],dSalesRep[Region])</f>
        <v>CA</v>
      </c>
    </row>
    <row r="294" spans="1:8">
      <c r="A294" s="3">
        <v>45266</v>
      </c>
      <c r="B294">
        <v>3</v>
      </c>
      <c r="C294">
        <v>4</v>
      </c>
      <c r="D294">
        <v>5</v>
      </c>
      <c r="E294">
        <f>_xlfn.XLOOKUP(fSales[[#This Row],[ProductID]],dProduct[ProductID],dProduct[Price])*fSales[[#This Row],[Units]]</f>
        <v>129.75</v>
      </c>
      <c r="F294" t="str">
        <f>_xlfn.XLOOKUP(fSales[[#This Row],[ProductID]],dProduct[ProductID],dProduct[Product])</f>
        <v>Aspen</v>
      </c>
      <c r="G294" t="str">
        <f>_xlfn.XLOOKUP(fSales[[#This Row],[ProductID]],dProduct[ProductID],dProduct[Supplier])</f>
        <v>Colorado Booms</v>
      </c>
      <c r="H294" t="str">
        <f>_xlfn.XLOOKUP(fSales[[#This Row],[SalesRepID]],dSalesRep[SalesRepID],dSalesRep[Region])</f>
        <v>WA</v>
      </c>
    </row>
    <row r="295" spans="1:8">
      <c r="A295" s="3">
        <v>44449</v>
      </c>
      <c r="B295">
        <v>2</v>
      </c>
      <c r="C295">
        <v>4</v>
      </c>
      <c r="D295">
        <v>57</v>
      </c>
      <c r="E295">
        <f>_xlfn.XLOOKUP(fSales[[#This Row],[ProductID]],dProduct[ProductID],dProduct[Price])*fSales[[#This Row],[Units]]</f>
        <v>1707.1499999999999</v>
      </c>
      <c r="F295" t="str">
        <f>_xlfn.XLOOKUP(fSales[[#This Row],[ProductID]],dProduct[ProductID],dProduct[Product])</f>
        <v>Carlota</v>
      </c>
      <c r="G295" t="str">
        <f>_xlfn.XLOOKUP(fSales[[#This Row],[ProductID]],dProduct[ProductID],dProduct[Supplier])</f>
        <v>Gel Booms</v>
      </c>
      <c r="H295" t="str">
        <f>_xlfn.XLOOKUP(fSales[[#This Row],[SalesRepID]],dSalesRep[SalesRepID],dSalesRep[Region])</f>
        <v>WA</v>
      </c>
    </row>
    <row r="296" spans="1:8">
      <c r="A296" s="3">
        <v>45241</v>
      </c>
      <c r="B296">
        <v>1</v>
      </c>
      <c r="C296">
        <v>2</v>
      </c>
      <c r="D296">
        <v>120</v>
      </c>
      <c r="E296">
        <f>_xlfn.XLOOKUP(fSales[[#This Row],[ProductID]],dProduct[ProductID],dProduct[Price])*fSales[[#This Row],[Units]]</f>
        <v>5274</v>
      </c>
      <c r="F296" t="str">
        <f>_xlfn.XLOOKUP(fSales[[#This Row],[ProductID]],dProduct[ProductID],dProduct[Product])</f>
        <v>Quad</v>
      </c>
      <c r="G296" t="str">
        <f>_xlfn.XLOOKUP(fSales[[#This Row],[ProductID]],dProduct[ProductID],dProduct[Supplier])</f>
        <v>Gel Booms</v>
      </c>
      <c r="H296" t="str">
        <f>_xlfn.XLOOKUP(fSales[[#This Row],[SalesRepID]],dSalesRep[SalesRepID],dSalesRep[Region])</f>
        <v>CA</v>
      </c>
    </row>
    <row r="297" spans="1:8">
      <c r="A297" s="3">
        <v>44501</v>
      </c>
      <c r="B297">
        <v>2</v>
      </c>
      <c r="C297">
        <v>1</v>
      </c>
      <c r="D297">
        <v>5</v>
      </c>
      <c r="E297">
        <f>_xlfn.XLOOKUP(fSales[[#This Row],[ProductID]],dProduct[ProductID],dProduct[Price])*fSales[[#This Row],[Units]]</f>
        <v>149.75</v>
      </c>
      <c r="F297" t="str">
        <f>_xlfn.XLOOKUP(fSales[[#This Row],[ProductID]],dProduct[ProductID],dProduct[Product])</f>
        <v>Carlota</v>
      </c>
      <c r="G297" t="str">
        <f>_xlfn.XLOOKUP(fSales[[#This Row],[ProductID]],dProduct[ProductID],dProduct[Supplier])</f>
        <v>Gel Booms</v>
      </c>
      <c r="H297" t="str">
        <f>_xlfn.XLOOKUP(fSales[[#This Row],[SalesRepID]],dSalesRep[SalesRepID],dSalesRep[Region])</f>
        <v>CA</v>
      </c>
    </row>
    <row r="298" spans="1:8">
      <c r="A298" s="3">
        <v>45269</v>
      </c>
      <c r="B298">
        <v>2</v>
      </c>
      <c r="C298">
        <v>2</v>
      </c>
      <c r="D298">
        <v>3</v>
      </c>
      <c r="E298">
        <f>_xlfn.XLOOKUP(fSales[[#This Row],[ProductID]],dProduct[ProductID],dProduct[Price])*fSales[[#This Row],[Units]]</f>
        <v>89.85</v>
      </c>
      <c r="F298" t="str">
        <f>_xlfn.XLOOKUP(fSales[[#This Row],[ProductID]],dProduct[ProductID],dProduct[Product])</f>
        <v>Carlota</v>
      </c>
      <c r="G298" t="str">
        <f>_xlfn.XLOOKUP(fSales[[#This Row],[ProductID]],dProduct[ProductID],dProduct[Supplier])</f>
        <v>Gel Booms</v>
      </c>
      <c r="H298" t="str">
        <f>_xlfn.XLOOKUP(fSales[[#This Row],[SalesRepID]],dSalesRep[SalesRepID],dSalesRep[Region])</f>
        <v>CA</v>
      </c>
    </row>
    <row r="299" spans="1:8">
      <c r="A299" s="3">
        <v>44729</v>
      </c>
      <c r="B299">
        <v>1</v>
      </c>
      <c r="C299">
        <v>4</v>
      </c>
      <c r="D299">
        <v>107</v>
      </c>
      <c r="E299">
        <f>_xlfn.XLOOKUP(fSales[[#This Row],[ProductID]],dProduct[ProductID],dProduct[Price])*fSales[[#This Row],[Units]]</f>
        <v>4702.6500000000005</v>
      </c>
      <c r="F299" t="str">
        <f>_xlfn.XLOOKUP(fSales[[#This Row],[ProductID]],dProduct[ProductID],dProduct[Product])</f>
        <v>Quad</v>
      </c>
      <c r="G299" t="str">
        <f>_xlfn.XLOOKUP(fSales[[#This Row],[ProductID]],dProduct[ProductID],dProduct[Supplier])</f>
        <v>Gel Booms</v>
      </c>
      <c r="H299" t="str">
        <f>_xlfn.XLOOKUP(fSales[[#This Row],[SalesRepID]],dSalesRep[SalesRepID],dSalesRep[Region])</f>
        <v>WA</v>
      </c>
    </row>
    <row r="300" spans="1:8">
      <c r="A300" s="3">
        <v>45032</v>
      </c>
      <c r="B300">
        <v>2</v>
      </c>
      <c r="C300">
        <v>2</v>
      </c>
      <c r="D300">
        <v>1</v>
      </c>
      <c r="E300">
        <f>_xlfn.XLOOKUP(fSales[[#This Row],[ProductID]],dProduct[ProductID],dProduct[Price])*fSales[[#This Row],[Units]]</f>
        <v>29.95</v>
      </c>
      <c r="F300" t="str">
        <f>_xlfn.XLOOKUP(fSales[[#This Row],[ProductID]],dProduct[ProductID],dProduct[Product])</f>
        <v>Carlota</v>
      </c>
      <c r="G300" t="str">
        <f>_xlfn.XLOOKUP(fSales[[#This Row],[ProductID]],dProduct[ProductID],dProduct[Supplier])</f>
        <v>Gel Booms</v>
      </c>
      <c r="H300" t="str">
        <f>_xlfn.XLOOKUP(fSales[[#This Row],[SalesRepID]],dSalesRep[SalesRepID],dSalesRep[Region])</f>
        <v>CA</v>
      </c>
    </row>
    <row r="301" spans="1:8">
      <c r="A301" s="3">
        <v>45210</v>
      </c>
      <c r="B301">
        <v>2</v>
      </c>
      <c r="C301">
        <v>4</v>
      </c>
      <c r="D301">
        <v>106</v>
      </c>
      <c r="E301">
        <f>_xlfn.XLOOKUP(fSales[[#This Row],[ProductID]],dProduct[ProductID],dProduct[Price])*fSales[[#This Row],[Units]]</f>
        <v>3174.7</v>
      </c>
      <c r="F301" t="str">
        <f>_xlfn.XLOOKUP(fSales[[#This Row],[ProductID]],dProduct[ProductID],dProduct[Product])</f>
        <v>Carlota</v>
      </c>
      <c r="G301" t="str">
        <f>_xlfn.XLOOKUP(fSales[[#This Row],[ProductID]],dProduct[ProductID],dProduct[Supplier])</f>
        <v>Gel Booms</v>
      </c>
      <c r="H301" t="str">
        <f>_xlfn.XLOOKUP(fSales[[#This Row],[SalesRepID]],dSalesRep[SalesRepID],dSalesRep[Region])</f>
        <v>WA</v>
      </c>
    </row>
    <row r="302" spans="1:8">
      <c r="A302" s="3">
        <v>44471</v>
      </c>
      <c r="B302">
        <v>2</v>
      </c>
      <c r="C302">
        <v>4</v>
      </c>
      <c r="D302">
        <v>1</v>
      </c>
      <c r="E302">
        <f>_xlfn.XLOOKUP(fSales[[#This Row],[ProductID]],dProduct[ProductID],dProduct[Price])*fSales[[#This Row],[Units]]</f>
        <v>29.95</v>
      </c>
      <c r="F302" t="str">
        <f>_xlfn.XLOOKUP(fSales[[#This Row],[ProductID]],dProduct[ProductID],dProduct[Product])</f>
        <v>Carlota</v>
      </c>
      <c r="G302" t="str">
        <f>_xlfn.XLOOKUP(fSales[[#This Row],[ProductID]],dProduct[ProductID],dProduct[Supplier])</f>
        <v>Gel Booms</v>
      </c>
      <c r="H302" t="str">
        <f>_xlfn.XLOOKUP(fSales[[#This Row],[SalesRepID]],dSalesRep[SalesRepID],dSalesRep[Region])</f>
        <v>WA</v>
      </c>
    </row>
    <row r="303" spans="1:8">
      <c r="A303" s="3">
        <v>44714</v>
      </c>
      <c r="B303">
        <v>2</v>
      </c>
      <c r="C303">
        <v>2</v>
      </c>
      <c r="D303">
        <v>263</v>
      </c>
      <c r="E303">
        <f>_xlfn.XLOOKUP(fSales[[#This Row],[ProductID]],dProduct[ProductID],dProduct[Price])*fSales[[#This Row],[Units]]</f>
        <v>7876.8499999999995</v>
      </c>
      <c r="F303" t="str">
        <f>_xlfn.XLOOKUP(fSales[[#This Row],[ProductID]],dProduct[ProductID],dProduct[Product])</f>
        <v>Carlota</v>
      </c>
      <c r="G303" t="str">
        <f>_xlfn.XLOOKUP(fSales[[#This Row],[ProductID]],dProduct[ProductID],dProduct[Supplier])</f>
        <v>Gel Booms</v>
      </c>
      <c r="H303" t="str">
        <f>_xlfn.XLOOKUP(fSales[[#This Row],[SalesRepID]],dSalesRep[SalesRepID],dSalesRep[Region])</f>
        <v>CA</v>
      </c>
    </row>
    <row r="304" spans="1:8">
      <c r="A304" s="3">
        <v>45135</v>
      </c>
      <c r="B304">
        <v>2</v>
      </c>
      <c r="C304">
        <v>2</v>
      </c>
      <c r="D304">
        <v>4</v>
      </c>
      <c r="E304">
        <f>_xlfn.XLOOKUP(fSales[[#This Row],[ProductID]],dProduct[ProductID],dProduct[Price])*fSales[[#This Row],[Units]]</f>
        <v>119.8</v>
      </c>
      <c r="F304" t="str">
        <f>_xlfn.XLOOKUP(fSales[[#This Row],[ProductID]],dProduct[ProductID],dProduct[Product])</f>
        <v>Carlota</v>
      </c>
      <c r="G304" t="str">
        <f>_xlfn.XLOOKUP(fSales[[#This Row],[ProductID]],dProduct[ProductID],dProduct[Supplier])</f>
        <v>Gel Booms</v>
      </c>
      <c r="H304" t="str">
        <f>_xlfn.XLOOKUP(fSales[[#This Row],[SalesRepID]],dSalesRep[SalesRepID],dSalesRep[Region])</f>
        <v>CA</v>
      </c>
    </row>
    <row r="305" spans="1:8">
      <c r="A305" s="3">
        <v>44517</v>
      </c>
      <c r="B305">
        <v>2</v>
      </c>
      <c r="C305">
        <v>2</v>
      </c>
      <c r="D305">
        <v>82</v>
      </c>
      <c r="E305">
        <f>_xlfn.XLOOKUP(fSales[[#This Row],[ProductID]],dProduct[ProductID],dProduct[Price])*fSales[[#This Row],[Units]]</f>
        <v>2455.9</v>
      </c>
      <c r="F305" t="str">
        <f>_xlfn.XLOOKUP(fSales[[#This Row],[ProductID]],dProduct[ProductID],dProduct[Product])</f>
        <v>Carlota</v>
      </c>
      <c r="G305" t="str">
        <f>_xlfn.XLOOKUP(fSales[[#This Row],[ProductID]],dProduct[ProductID],dProduct[Supplier])</f>
        <v>Gel Booms</v>
      </c>
      <c r="H305" t="str">
        <f>_xlfn.XLOOKUP(fSales[[#This Row],[SalesRepID]],dSalesRep[SalesRepID],dSalesRep[Region])</f>
        <v>CA</v>
      </c>
    </row>
    <row r="306" spans="1:8">
      <c r="A306" s="3">
        <v>44915</v>
      </c>
      <c r="B306">
        <v>2</v>
      </c>
      <c r="C306">
        <v>3</v>
      </c>
      <c r="D306">
        <v>3</v>
      </c>
      <c r="E306">
        <f>_xlfn.XLOOKUP(fSales[[#This Row],[ProductID]],dProduct[ProductID],dProduct[Price])*fSales[[#This Row],[Units]]</f>
        <v>89.85</v>
      </c>
      <c r="F306" t="str">
        <f>_xlfn.XLOOKUP(fSales[[#This Row],[ProductID]],dProduct[ProductID],dProduct[Product])</f>
        <v>Carlota</v>
      </c>
      <c r="G306" t="str">
        <f>_xlfn.XLOOKUP(fSales[[#This Row],[ProductID]],dProduct[ProductID],dProduct[Supplier])</f>
        <v>Gel Booms</v>
      </c>
      <c r="H306" t="str">
        <f>_xlfn.XLOOKUP(fSales[[#This Row],[SalesRepID]],dSalesRep[SalesRepID],dSalesRep[Region])</f>
        <v>WA</v>
      </c>
    </row>
    <row r="307" spans="1:8">
      <c r="A307" s="3">
        <v>44542</v>
      </c>
      <c r="B307">
        <v>2</v>
      </c>
      <c r="C307">
        <v>2</v>
      </c>
      <c r="D307">
        <v>127</v>
      </c>
      <c r="E307">
        <f>_xlfn.XLOOKUP(fSales[[#This Row],[ProductID]],dProduct[ProductID],dProduct[Price])*fSales[[#This Row],[Units]]</f>
        <v>3803.65</v>
      </c>
      <c r="F307" t="str">
        <f>_xlfn.XLOOKUP(fSales[[#This Row],[ProductID]],dProduct[ProductID],dProduct[Product])</f>
        <v>Carlota</v>
      </c>
      <c r="G307" t="str">
        <f>_xlfn.XLOOKUP(fSales[[#This Row],[ProductID]],dProduct[ProductID],dProduct[Supplier])</f>
        <v>Gel Booms</v>
      </c>
      <c r="H307" t="str">
        <f>_xlfn.XLOOKUP(fSales[[#This Row],[SalesRepID]],dSalesRep[SalesRepID],dSalesRep[Region])</f>
        <v>CA</v>
      </c>
    </row>
    <row r="308" spans="1:8">
      <c r="A308" s="3">
        <v>44878</v>
      </c>
      <c r="B308">
        <v>4</v>
      </c>
      <c r="C308">
        <v>3</v>
      </c>
      <c r="D308">
        <v>46</v>
      </c>
      <c r="E308">
        <f>_xlfn.XLOOKUP(fSales[[#This Row],[ProductID]],dProduct[ProductID],dProduct[Price])*fSales[[#This Row],[Units]]</f>
        <v>1101.7</v>
      </c>
      <c r="F308" t="str">
        <f>_xlfn.XLOOKUP(fSales[[#This Row],[ProductID]],dProduct[ProductID],dProduct[Product])</f>
        <v>Yanaki</v>
      </c>
      <c r="G308" t="str">
        <f>_xlfn.XLOOKUP(fSales[[#This Row],[ProductID]],dProduct[ProductID],dProduct[Supplier])</f>
        <v>Colorado Booms</v>
      </c>
      <c r="H308" t="str">
        <f>_xlfn.XLOOKUP(fSales[[#This Row],[SalesRepID]],dSalesRep[SalesRepID],dSalesRep[Region])</f>
        <v>WA</v>
      </c>
    </row>
    <row r="309" spans="1:8">
      <c r="A309" s="3">
        <v>44870</v>
      </c>
      <c r="B309">
        <v>2</v>
      </c>
      <c r="C309">
        <v>3</v>
      </c>
      <c r="D309">
        <v>105</v>
      </c>
      <c r="E309">
        <f>_xlfn.XLOOKUP(fSales[[#This Row],[ProductID]],dProduct[ProductID],dProduct[Price])*fSales[[#This Row],[Units]]</f>
        <v>3144.75</v>
      </c>
      <c r="F309" t="str">
        <f>_xlfn.XLOOKUP(fSales[[#This Row],[ProductID]],dProduct[ProductID],dProduct[Product])</f>
        <v>Carlota</v>
      </c>
      <c r="G309" t="str">
        <f>_xlfn.XLOOKUP(fSales[[#This Row],[ProductID]],dProduct[ProductID],dProduct[Supplier])</f>
        <v>Gel Booms</v>
      </c>
      <c r="H309" t="str">
        <f>_xlfn.XLOOKUP(fSales[[#This Row],[SalesRepID]],dSalesRep[SalesRepID],dSalesRep[Region])</f>
        <v>WA</v>
      </c>
    </row>
    <row r="310" spans="1:8">
      <c r="A310" s="3">
        <v>44327</v>
      </c>
      <c r="B310">
        <v>1</v>
      </c>
      <c r="C310">
        <v>2</v>
      </c>
      <c r="D310">
        <v>8</v>
      </c>
      <c r="E310">
        <f>_xlfn.XLOOKUP(fSales[[#This Row],[ProductID]],dProduct[ProductID],dProduct[Price])*fSales[[#This Row],[Units]]</f>
        <v>351.6</v>
      </c>
      <c r="F310" t="str">
        <f>_xlfn.XLOOKUP(fSales[[#This Row],[ProductID]],dProduct[ProductID],dProduct[Product])</f>
        <v>Quad</v>
      </c>
      <c r="G310" t="str">
        <f>_xlfn.XLOOKUP(fSales[[#This Row],[ProductID]],dProduct[ProductID],dProduct[Supplier])</f>
        <v>Gel Booms</v>
      </c>
      <c r="H310" t="str">
        <f>_xlfn.XLOOKUP(fSales[[#This Row],[SalesRepID]],dSalesRep[SalesRepID],dSalesRep[Region])</f>
        <v>CA</v>
      </c>
    </row>
    <row r="311" spans="1:8">
      <c r="A311" s="3">
        <v>44542</v>
      </c>
      <c r="B311">
        <v>1</v>
      </c>
      <c r="C311">
        <v>4</v>
      </c>
      <c r="D311">
        <v>168</v>
      </c>
      <c r="E311">
        <f>_xlfn.XLOOKUP(fSales[[#This Row],[ProductID]],dProduct[ProductID],dProduct[Price])*fSales[[#This Row],[Units]]</f>
        <v>7383.6</v>
      </c>
      <c r="F311" t="str">
        <f>_xlfn.XLOOKUP(fSales[[#This Row],[ProductID]],dProduct[ProductID],dProduct[Product])</f>
        <v>Quad</v>
      </c>
      <c r="G311" t="str">
        <f>_xlfn.XLOOKUP(fSales[[#This Row],[ProductID]],dProduct[ProductID],dProduct[Supplier])</f>
        <v>Gel Booms</v>
      </c>
      <c r="H311" t="str">
        <f>_xlfn.XLOOKUP(fSales[[#This Row],[SalesRepID]],dSalesRep[SalesRepID],dSalesRep[Region])</f>
        <v>WA</v>
      </c>
    </row>
    <row r="312" spans="1:8">
      <c r="A312" s="3">
        <v>44512</v>
      </c>
      <c r="B312">
        <v>2</v>
      </c>
      <c r="C312">
        <v>2</v>
      </c>
      <c r="D312">
        <v>3</v>
      </c>
      <c r="E312">
        <f>_xlfn.XLOOKUP(fSales[[#This Row],[ProductID]],dProduct[ProductID],dProduct[Price])*fSales[[#This Row],[Units]]</f>
        <v>89.85</v>
      </c>
      <c r="F312" t="str">
        <f>_xlfn.XLOOKUP(fSales[[#This Row],[ProductID]],dProduct[ProductID],dProduct[Product])</f>
        <v>Carlota</v>
      </c>
      <c r="G312" t="str">
        <f>_xlfn.XLOOKUP(fSales[[#This Row],[ProductID]],dProduct[ProductID],dProduct[Supplier])</f>
        <v>Gel Booms</v>
      </c>
      <c r="H312" t="str">
        <f>_xlfn.XLOOKUP(fSales[[#This Row],[SalesRepID]],dSalesRep[SalesRepID],dSalesRep[Region])</f>
        <v>CA</v>
      </c>
    </row>
    <row r="313" spans="1:8">
      <c r="A313" s="3">
        <v>45152</v>
      </c>
      <c r="B313">
        <v>2</v>
      </c>
      <c r="C313">
        <v>2</v>
      </c>
      <c r="D313">
        <v>92</v>
      </c>
      <c r="E313">
        <f>_xlfn.XLOOKUP(fSales[[#This Row],[ProductID]],dProduct[ProductID],dProduct[Price])*fSales[[#This Row],[Units]]</f>
        <v>2755.4</v>
      </c>
      <c r="F313" t="str">
        <f>_xlfn.XLOOKUP(fSales[[#This Row],[ProductID]],dProduct[ProductID],dProduct[Product])</f>
        <v>Carlota</v>
      </c>
      <c r="G313" t="str">
        <f>_xlfn.XLOOKUP(fSales[[#This Row],[ProductID]],dProduct[ProductID],dProduct[Supplier])</f>
        <v>Gel Booms</v>
      </c>
      <c r="H313" t="str">
        <f>_xlfn.XLOOKUP(fSales[[#This Row],[SalesRepID]],dSalesRep[SalesRepID],dSalesRep[Region])</f>
        <v>CA</v>
      </c>
    </row>
    <row r="314" spans="1:8">
      <c r="A314" s="3">
        <v>45052</v>
      </c>
      <c r="B314">
        <v>4</v>
      </c>
      <c r="C314">
        <v>4</v>
      </c>
      <c r="D314">
        <v>4</v>
      </c>
      <c r="E314">
        <f>_xlfn.XLOOKUP(fSales[[#This Row],[ProductID]],dProduct[ProductID],dProduct[Price])*fSales[[#This Row],[Units]]</f>
        <v>95.8</v>
      </c>
      <c r="F314" t="str">
        <f>_xlfn.XLOOKUP(fSales[[#This Row],[ProductID]],dProduct[ProductID],dProduct[Product])</f>
        <v>Yanaki</v>
      </c>
      <c r="G314" t="str">
        <f>_xlfn.XLOOKUP(fSales[[#This Row],[ProductID]],dProduct[ProductID],dProduct[Supplier])</f>
        <v>Colorado Booms</v>
      </c>
      <c r="H314" t="str">
        <f>_xlfn.XLOOKUP(fSales[[#This Row],[SalesRepID]],dSalesRep[SalesRepID],dSalesRep[Region])</f>
        <v>WA</v>
      </c>
    </row>
    <row r="315" spans="1:8">
      <c r="A315" s="3">
        <v>44544</v>
      </c>
      <c r="B315">
        <v>2</v>
      </c>
      <c r="C315">
        <v>2</v>
      </c>
      <c r="D315">
        <v>90</v>
      </c>
      <c r="E315">
        <f>_xlfn.XLOOKUP(fSales[[#This Row],[ProductID]],dProduct[ProductID],dProduct[Price])*fSales[[#This Row],[Units]]</f>
        <v>2695.5</v>
      </c>
      <c r="F315" t="str">
        <f>_xlfn.XLOOKUP(fSales[[#This Row],[ProductID]],dProduct[ProductID],dProduct[Product])</f>
        <v>Carlota</v>
      </c>
      <c r="G315" t="str">
        <f>_xlfn.XLOOKUP(fSales[[#This Row],[ProductID]],dProduct[ProductID],dProduct[Supplier])</f>
        <v>Gel Booms</v>
      </c>
      <c r="H315" t="str">
        <f>_xlfn.XLOOKUP(fSales[[#This Row],[SalesRepID]],dSalesRep[SalesRepID],dSalesRep[Region])</f>
        <v>CA</v>
      </c>
    </row>
    <row r="316" spans="1:8">
      <c r="A316" s="3">
        <v>44684</v>
      </c>
      <c r="B316">
        <v>2</v>
      </c>
      <c r="C316">
        <v>4</v>
      </c>
      <c r="D316">
        <v>233</v>
      </c>
      <c r="E316">
        <f>_xlfn.XLOOKUP(fSales[[#This Row],[ProductID]],dProduct[ProductID],dProduct[Price])*fSales[[#This Row],[Units]]</f>
        <v>6978.3499999999995</v>
      </c>
      <c r="F316" t="str">
        <f>_xlfn.XLOOKUP(fSales[[#This Row],[ProductID]],dProduct[ProductID],dProduct[Product])</f>
        <v>Carlota</v>
      </c>
      <c r="G316" t="str">
        <f>_xlfn.XLOOKUP(fSales[[#This Row],[ProductID]],dProduct[ProductID],dProduct[Supplier])</f>
        <v>Gel Booms</v>
      </c>
      <c r="H316" t="str">
        <f>_xlfn.XLOOKUP(fSales[[#This Row],[SalesRepID]],dSalesRep[SalesRepID],dSalesRep[Region])</f>
        <v>WA</v>
      </c>
    </row>
    <row r="317" spans="1:8">
      <c r="A317" s="3">
        <v>44713</v>
      </c>
      <c r="B317">
        <v>2</v>
      </c>
      <c r="C317">
        <v>4</v>
      </c>
      <c r="D317">
        <v>253</v>
      </c>
      <c r="E317">
        <f>_xlfn.XLOOKUP(fSales[[#This Row],[ProductID]],dProduct[ProductID],dProduct[Price])*fSales[[#This Row],[Units]]</f>
        <v>7577.3499999999995</v>
      </c>
      <c r="F317" t="str">
        <f>_xlfn.XLOOKUP(fSales[[#This Row],[ProductID]],dProduct[ProductID],dProduct[Product])</f>
        <v>Carlota</v>
      </c>
      <c r="G317" t="str">
        <f>_xlfn.XLOOKUP(fSales[[#This Row],[ProductID]],dProduct[ProductID],dProduct[Supplier])</f>
        <v>Gel Booms</v>
      </c>
      <c r="H317" t="str">
        <f>_xlfn.XLOOKUP(fSales[[#This Row],[SalesRepID]],dSalesRep[SalesRepID],dSalesRep[Region])</f>
        <v>WA</v>
      </c>
    </row>
    <row r="318" spans="1:8">
      <c r="A318" s="3">
        <v>44490</v>
      </c>
      <c r="B318">
        <v>2</v>
      </c>
      <c r="C318">
        <v>3</v>
      </c>
      <c r="D318">
        <v>101</v>
      </c>
      <c r="E318">
        <f>_xlfn.XLOOKUP(fSales[[#This Row],[ProductID]],dProduct[ProductID],dProduct[Price])*fSales[[#This Row],[Units]]</f>
        <v>3024.95</v>
      </c>
      <c r="F318" t="str">
        <f>_xlfn.XLOOKUP(fSales[[#This Row],[ProductID]],dProduct[ProductID],dProduct[Product])</f>
        <v>Carlota</v>
      </c>
      <c r="G318" t="str">
        <f>_xlfn.XLOOKUP(fSales[[#This Row],[ProductID]],dProduct[ProductID],dProduct[Supplier])</f>
        <v>Gel Booms</v>
      </c>
      <c r="H318" t="str">
        <f>_xlfn.XLOOKUP(fSales[[#This Row],[SalesRepID]],dSalesRep[SalesRepID],dSalesRep[Region])</f>
        <v>WA</v>
      </c>
    </row>
    <row r="319" spans="1:8">
      <c r="A319" s="3">
        <v>45282</v>
      </c>
      <c r="B319">
        <v>2</v>
      </c>
      <c r="C319">
        <v>2</v>
      </c>
      <c r="D319">
        <v>247</v>
      </c>
      <c r="E319">
        <f>_xlfn.XLOOKUP(fSales[[#This Row],[ProductID]],dProduct[ProductID],dProduct[Price])*fSales[[#This Row],[Units]]</f>
        <v>7397.65</v>
      </c>
      <c r="F319" t="str">
        <f>_xlfn.XLOOKUP(fSales[[#This Row],[ProductID]],dProduct[ProductID],dProduct[Product])</f>
        <v>Carlota</v>
      </c>
      <c r="G319" t="str">
        <f>_xlfn.XLOOKUP(fSales[[#This Row],[ProductID]],dProduct[ProductID],dProduct[Supplier])</f>
        <v>Gel Booms</v>
      </c>
      <c r="H319" t="str">
        <f>_xlfn.XLOOKUP(fSales[[#This Row],[SalesRepID]],dSalesRep[SalesRepID],dSalesRep[Region])</f>
        <v>CA</v>
      </c>
    </row>
    <row r="320" spans="1:8">
      <c r="A320" s="3">
        <v>45247</v>
      </c>
      <c r="B320">
        <v>2</v>
      </c>
      <c r="C320">
        <v>3</v>
      </c>
      <c r="D320">
        <v>75</v>
      </c>
      <c r="E320">
        <f>_xlfn.XLOOKUP(fSales[[#This Row],[ProductID]],dProduct[ProductID],dProduct[Price])*fSales[[#This Row],[Units]]</f>
        <v>2246.25</v>
      </c>
      <c r="F320" t="str">
        <f>_xlfn.XLOOKUP(fSales[[#This Row],[ProductID]],dProduct[ProductID],dProduct[Product])</f>
        <v>Carlota</v>
      </c>
      <c r="G320" t="str">
        <f>_xlfn.XLOOKUP(fSales[[#This Row],[ProductID]],dProduct[ProductID],dProduct[Supplier])</f>
        <v>Gel Booms</v>
      </c>
      <c r="H320" t="str">
        <f>_xlfn.XLOOKUP(fSales[[#This Row],[SalesRepID]],dSalesRep[SalesRepID],dSalesRep[Region])</f>
        <v>WA</v>
      </c>
    </row>
    <row r="321" spans="1:8">
      <c r="A321" s="3">
        <v>44669</v>
      </c>
      <c r="B321">
        <v>2</v>
      </c>
      <c r="C321">
        <v>4</v>
      </c>
      <c r="D321">
        <v>111</v>
      </c>
      <c r="E321">
        <f>_xlfn.XLOOKUP(fSales[[#This Row],[ProductID]],dProduct[ProductID],dProduct[Price])*fSales[[#This Row],[Units]]</f>
        <v>3324.45</v>
      </c>
      <c r="F321" t="str">
        <f>_xlfn.XLOOKUP(fSales[[#This Row],[ProductID]],dProduct[ProductID],dProduct[Product])</f>
        <v>Carlota</v>
      </c>
      <c r="G321" t="str">
        <f>_xlfn.XLOOKUP(fSales[[#This Row],[ProductID]],dProduct[ProductID],dProduct[Supplier])</f>
        <v>Gel Booms</v>
      </c>
      <c r="H321" t="str">
        <f>_xlfn.XLOOKUP(fSales[[#This Row],[SalesRepID]],dSalesRep[SalesRepID],dSalesRep[Region])</f>
        <v>WA</v>
      </c>
    </row>
    <row r="322" spans="1:8">
      <c r="A322" s="3">
        <v>44439</v>
      </c>
      <c r="B322">
        <v>3</v>
      </c>
      <c r="C322">
        <v>4</v>
      </c>
      <c r="D322">
        <v>93</v>
      </c>
      <c r="E322">
        <f>_xlfn.XLOOKUP(fSales[[#This Row],[ProductID]],dProduct[ProductID],dProduct[Price])*fSales[[#This Row],[Units]]</f>
        <v>2413.35</v>
      </c>
      <c r="F322" t="str">
        <f>_xlfn.XLOOKUP(fSales[[#This Row],[ProductID]],dProduct[ProductID],dProduct[Product])</f>
        <v>Aspen</v>
      </c>
      <c r="G322" t="str">
        <f>_xlfn.XLOOKUP(fSales[[#This Row],[ProductID]],dProduct[ProductID],dProduct[Supplier])</f>
        <v>Colorado Booms</v>
      </c>
      <c r="H322" t="str">
        <f>_xlfn.XLOOKUP(fSales[[#This Row],[SalesRepID]],dSalesRep[SalesRepID],dSalesRep[Region])</f>
        <v>WA</v>
      </c>
    </row>
    <row r="323" spans="1:8">
      <c r="A323" s="3">
        <v>44380</v>
      </c>
      <c r="B323">
        <v>2</v>
      </c>
      <c r="C323">
        <v>2</v>
      </c>
      <c r="D323">
        <v>3</v>
      </c>
      <c r="E323">
        <f>_xlfn.XLOOKUP(fSales[[#This Row],[ProductID]],dProduct[ProductID],dProduct[Price])*fSales[[#This Row],[Units]]</f>
        <v>89.85</v>
      </c>
      <c r="F323" t="str">
        <f>_xlfn.XLOOKUP(fSales[[#This Row],[ProductID]],dProduct[ProductID],dProduct[Product])</f>
        <v>Carlota</v>
      </c>
      <c r="G323" t="str">
        <f>_xlfn.XLOOKUP(fSales[[#This Row],[ProductID]],dProduct[ProductID],dProduct[Supplier])</f>
        <v>Gel Booms</v>
      </c>
      <c r="H323" t="str">
        <f>_xlfn.XLOOKUP(fSales[[#This Row],[SalesRepID]],dSalesRep[SalesRepID],dSalesRep[Region])</f>
        <v>CA</v>
      </c>
    </row>
    <row r="324" spans="1:8">
      <c r="A324" s="3">
        <v>45225</v>
      </c>
      <c r="B324">
        <v>2</v>
      </c>
      <c r="C324">
        <v>4</v>
      </c>
      <c r="D324">
        <v>137</v>
      </c>
      <c r="E324">
        <f>_xlfn.XLOOKUP(fSales[[#This Row],[ProductID]],dProduct[ProductID],dProduct[Price])*fSales[[#This Row],[Units]]</f>
        <v>4103.1499999999996</v>
      </c>
      <c r="F324" t="str">
        <f>_xlfn.XLOOKUP(fSales[[#This Row],[ProductID]],dProduct[ProductID],dProduct[Product])</f>
        <v>Carlota</v>
      </c>
      <c r="G324" t="str">
        <f>_xlfn.XLOOKUP(fSales[[#This Row],[ProductID]],dProduct[ProductID],dProduct[Supplier])</f>
        <v>Gel Booms</v>
      </c>
      <c r="H324" t="str">
        <f>_xlfn.XLOOKUP(fSales[[#This Row],[SalesRepID]],dSalesRep[SalesRepID],dSalesRep[Region])</f>
        <v>WA</v>
      </c>
    </row>
    <row r="325" spans="1:8">
      <c r="A325" s="3">
        <v>44327</v>
      </c>
      <c r="B325">
        <v>1</v>
      </c>
      <c r="C325">
        <v>2</v>
      </c>
      <c r="D325">
        <v>3</v>
      </c>
      <c r="E325">
        <f>_xlfn.XLOOKUP(fSales[[#This Row],[ProductID]],dProduct[ProductID],dProduct[Price])*fSales[[#This Row],[Units]]</f>
        <v>131.85000000000002</v>
      </c>
      <c r="F325" t="str">
        <f>_xlfn.XLOOKUP(fSales[[#This Row],[ProductID]],dProduct[ProductID],dProduct[Product])</f>
        <v>Quad</v>
      </c>
      <c r="G325" t="str">
        <f>_xlfn.XLOOKUP(fSales[[#This Row],[ProductID]],dProduct[ProductID],dProduct[Supplier])</f>
        <v>Gel Booms</v>
      </c>
      <c r="H325" t="str">
        <f>_xlfn.XLOOKUP(fSales[[#This Row],[SalesRepID]],dSalesRep[SalesRepID],dSalesRep[Region])</f>
        <v>CA</v>
      </c>
    </row>
    <row r="326" spans="1:8">
      <c r="A326" s="3">
        <v>45163</v>
      </c>
      <c r="B326">
        <v>3</v>
      </c>
      <c r="C326">
        <v>2</v>
      </c>
      <c r="D326">
        <v>3</v>
      </c>
      <c r="E326">
        <f>_xlfn.XLOOKUP(fSales[[#This Row],[ProductID]],dProduct[ProductID],dProduct[Price])*fSales[[#This Row],[Units]]</f>
        <v>77.849999999999994</v>
      </c>
      <c r="F326" t="str">
        <f>_xlfn.XLOOKUP(fSales[[#This Row],[ProductID]],dProduct[ProductID],dProduct[Product])</f>
        <v>Aspen</v>
      </c>
      <c r="G326" t="str">
        <f>_xlfn.XLOOKUP(fSales[[#This Row],[ProductID]],dProduct[ProductID],dProduct[Supplier])</f>
        <v>Colorado Booms</v>
      </c>
      <c r="H326" t="str">
        <f>_xlfn.XLOOKUP(fSales[[#This Row],[SalesRepID]],dSalesRep[SalesRepID],dSalesRep[Region])</f>
        <v>CA</v>
      </c>
    </row>
    <row r="327" spans="1:8">
      <c r="A327" s="3">
        <v>44876</v>
      </c>
      <c r="B327">
        <v>1</v>
      </c>
      <c r="C327">
        <v>2</v>
      </c>
      <c r="D327">
        <v>280</v>
      </c>
      <c r="E327">
        <f>_xlfn.XLOOKUP(fSales[[#This Row],[ProductID]],dProduct[ProductID],dProduct[Price])*fSales[[#This Row],[Units]]</f>
        <v>12306</v>
      </c>
      <c r="F327" t="str">
        <f>_xlfn.XLOOKUP(fSales[[#This Row],[ProductID]],dProduct[ProductID],dProduct[Product])</f>
        <v>Quad</v>
      </c>
      <c r="G327" t="str">
        <f>_xlfn.XLOOKUP(fSales[[#This Row],[ProductID]],dProduct[ProductID],dProduct[Supplier])</f>
        <v>Gel Booms</v>
      </c>
      <c r="H327" t="str">
        <f>_xlfn.XLOOKUP(fSales[[#This Row],[SalesRepID]],dSalesRep[SalesRepID],dSalesRep[Region])</f>
        <v>CA</v>
      </c>
    </row>
    <row r="328" spans="1:8">
      <c r="A328" s="3">
        <v>44502</v>
      </c>
      <c r="B328">
        <v>2</v>
      </c>
      <c r="C328">
        <v>3</v>
      </c>
      <c r="D328">
        <v>70</v>
      </c>
      <c r="E328">
        <f>_xlfn.XLOOKUP(fSales[[#This Row],[ProductID]],dProduct[ProductID],dProduct[Price])*fSales[[#This Row],[Units]]</f>
        <v>2096.5</v>
      </c>
      <c r="F328" t="str">
        <f>_xlfn.XLOOKUP(fSales[[#This Row],[ProductID]],dProduct[ProductID],dProduct[Product])</f>
        <v>Carlota</v>
      </c>
      <c r="G328" t="str">
        <f>_xlfn.XLOOKUP(fSales[[#This Row],[ProductID]],dProduct[ProductID],dProduct[Supplier])</f>
        <v>Gel Booms</v>
      </c>
      <c r="H328" t="str">
        <f>_xlfn.XLOOKUP(fSales[[#This Row],[SalesRepID]],dSalesRep[SalesRepID],dSalesRep[Region])</f>
        <v>WA</v>
      </c>
    </row>
    <row r="329" spans="1:8">
      <c r="A329" s="3">
        <v>44736</v>
      </c>
      <c r="B329">
        <v>2</v>
      </c>
      <c r="C329">
        <v>4</v>
      </c>
      <c r="D329">
        <v>64</v>
      </c>
      <c r="E329">
        <f>_xlfn.XLOOKUP(fSales[[#This Row],[ProductID]],dProduct[ProductID],dProduct[Price])*fSales[[#This Row],[Units]]</f>
        <v>1916.8</v>
      </c>
      <c r="F329" t="str">
        <f>_xlfn.XLOOKUP(fSales[[#This Row],[ProductID]],dProduct[ProductID],dProduct[Product])</f>
        <v>Carlota</v>
      </c>
      <c r="G329" t="str">
        <f>_xlfn.XLOOKUP(fSales[[#This Row],[ProductID]],dProduct[ProductID],dProduct[Supplier])</f>
        <v>Gel Booms</v>
      </c>
      <c r="H329" t="str">
        <f>_xlfn.XLOOKUP(fSales[[#This Row],[SalesRepID]],dSalesRep[SalesRepID],dSalesRep[Region])</f>
        <v>WA</v>
      </c>
    </row>
    <row r="330" spans="1:8">
      <c r="A330" s="3">
        <v>44898</v>
      </c>
      <c r="B330">
        <v>2</v>
      </c>
      <c r="C330">
        <v>2</v>
      </c>
      <c r="D330">
        <v>3</v>
      </c>
      <c r="E330">
        <f>_xlfn.XLOOKUP(fSales[[#This Row],[ProductID]],dProduct[ProductID],dProduct[Price])*fSales[[#This Row],[Units]]</f>
        <v>89.85</v>
      </c>
      <c r="F330" t="str">
        <f>_xlfn.XLOOKUP(fSales[[#This Row],[ProductID]],dProduct[ProductID],dProduct[Product])</f>
        <v>Carlota</v>
      </c>
      <c r="G330" t="str">
        <f>_xlfn.XLOOKUP(fSales[[#This Row],[ProductID]],dProduct[ProductID],dProduct[Supplier])</f>
        <v>Gel Booms</v>
      </c>
      <c r="H330" t="str">
        <f>_xlfn.XLOOKUP(fSales[[#This Row],[SalesRepID]],dSalesRep[SalesRepID],dSalesRep[Region])</f>
        <v>CA</v>
      </c>
    </row>
    <row r="331" spans="1:8">
      <c r="A331" s="3">
        <v>45262</v>
      </c>
      <c r="B331">
        <v>2</v>
      </c>
      <c r="C331">
        <v>2</v>
      </c>
      <c r="D331">
        <v>74</v>
      </c>
      <c r="E331">
        <f>_xlfn.XLOOKUP(fSales[[#This Row],[ProductID]],dProduct[ProductID],dProduct[Price])*fSales[[#This Row],[Units]]</f>
        <v>2216.2999999999997</v>
      </c>
      <c r="F331" t="str">
        <f>_xlfn.XLOOKUP(fSales[[#This Row],[ProductID]],dProduct[ProductID],dProduct[Product])</f>
        <v>Carlota</v>
      </c>
      <c r="G331" t="str">
        <f>_xlfn.XLOOKUP(fSales[[#This Row],[ProductID]],dProduct[ProductID],dProduct[Supplier])</f>
        <v>Gel Booms</v>
      </c>
      <c r="H331" t="str">
        <f>_xlfn.XLOOKUP(fSales[[#This Row],[SalesRepID]],dSalesRep[SalesRepID],dSalesRep[Region])</f>
        <v>CA</v>
      </c>
    </row>
    <row r="332" spans="1:8">
      <c r="A332" s="3">
        <v>44401</v>
      </c>
      <c r="B332">
        <v>2</v>
      </c>
      <c r="C332">
        <v>3</v>
      </c>
      <c r="D332">
        <v>5</v>
      </c>
      <c r="E332">
        <f>_xlfn.XLOOKUP(fSales[[#This Row],[ProductID]],dProduct[ProductID],dProduct[Price])*fSales[[#This Row],[Units]]</f>
        <v>149.75</v>
      </c>
      <c r="F332" t="str">
        <f>_xlfn.XLOOKUP(fSales[[#This Row],[ProductID]],dProduct[ProductID],dProduct[Product])</f>
        <v>Carlota</v>
      </c>
      <c r="G332" t="str">
        <f>_xlfn.XLOOKUP(fSales[[#This Row],[ProductID]],dProduct[ProductID],dProduct[Supplier])</f>
        <v>Gel Booms</v>
      </c>
      <c r="H332" t="str">
        <f>_xlfn.XLOOKUP(fSales[[#This Row],[SalesRepID]],dSalesRep[SalesRepID],dSalesRep[Region])</f>
        <v>WA</v>
      </c>
    </row>
    <row r="333" spans="1:8">
      <c r="A333" s="3">
        <v>45015</v>
      </c>
      <c r="B333">
        <v>2</v>
      </c>
      <c r="C333">
        <v>2</v>
      </c>
      <c r="D333">
        <v>45</v>
      </c>
      <c r="E333">
        <f>_xlfn.XLOOKUP(fSales[[#This Row],[ProductID]],dProduct[ProductID],dProduct[Price])*fSales[[#This Row],[Units]]</f>
        <v>1347.75</v>
      </c>
      <c r="F333" t="str">
        <f>_xlfn.XLOOKUP(fSales[[#This Row],[ProductID]],dProduct[ProductID],dProduct[Product])</f>
        <v>Carlota</v>
      </c>
      <c r="G333" t="str">
        <f>_xlfn.XLOOKUP(fSales[[#This Row],[ProductID]],dProduct[ProductID],dProduct[Supplier])</f>
        <v>Gel Booms</v>
      </c>
      <c r="H333" t="str">
        <f>_xlfn.XLOOKUP(fSales[[#This Row],[SalesRepID]],dSalesRep[SalesRepID],dSalesRep[Region])</f>
        <v>CA</v>
      </c>
    </row>
    <row r="334" spans="1:8">
      <c r="A334" s="3">
        <v>44299</v>
      </c>
      <c r="B334">
        <v>1</v>
      </c>
      <c r="C334">
        <v>2</v>
      </c>
      <c r="D334">
        <v>39</v>
      </c>
      <c r="E334">
        <f>_xlfn.XLOOKUP(fSales[[#This Row],[ProductID]],dProduct[ProductID],dProduct[Price])*fSales[[#This Row],[Units]]</f>
        <v>1714.0500000000002</v>
      </c>
      <c r="F334" t="str">
        <f>_xlfn.XLOOKUP(fSales[[#This Row],[ProductID]],dProduct[ProductID],dProduct[Product])</f>
        <v>Quad</v>
      </c>
      <c r="G334" t="str">
        <f>_xlfn.XLOOKUP(fSales[[#This Row],[ProductID]],dProduct[ProductID],dProduct[Supplier])</f>
        <v>Gel Booms</v>
      </c>
      <c r="H334" t="str">
        <f>_xlfn.XLOOKUP(fSales[[#This Row],[SalesRepID]],dSalesRep[SalesRepID],dSalesRep[Region])</f>
        <v>CA</v>
      </c>
    </row>
    <row r="335" spans="1:8">
      <c r="A335" s="3">
        <v>44868</v>
      </c>
      <c r="B335">
        <v>2</v>
      </c>
      <c r="C335">
        <v>2</v>
      </c>
      <c r="D335">
        <v>1</v>
      </c>
      <c r="E335">
        <f>_xlfn.XLOOKUP(fSales[[#This Row],[ProductID]],dProduct[ProductID],dProduct[Price])*fSales[[#This Row],[Units]]</f>
        <v>29.95</v>
      </c>
      <c r="F335" t="str">
        <f>_xlfn.XLOOKUP(fSales[[#This Row],[ProductID]],dProduct[ProductID],dProduct[Product])</f>
        <v>Carlota</v>
      </c>
      <c r="G335" t="str">
        <f>_xlfn.XLOOKUP(fSales[[#This Row],[ProductID]],dProduct[ProductID],dProduct[Supplier])</f>
        <v>Gel Booms</v>
      </c>
      <c r="H335" t="str">
        <f>_xlfn.XLOOKUP(fSales[[#This Row],[SalesRepID]],dSalesRep[SalesRepID],dSalesRep[Region])</f>
        <v>CA</v>
      </c>
    </row>
    <row r="336" spans="1:8">
      <c r="A336" s="3">
        <v>45272</v>
      </c>
      <c r="B336">
        <v>2</v>
      </c>
      <c r="C336">
        <v>2</v>
      </c>
      <c r="D336">
        <v>291</v>
      </c>
      <c r="E336">
        <f>_xlfn.XLOOKUP(fSales[[#This Row],[ProductID]],dProduct[ProductID],dProduct[Price])*fSales[[#This Row],[Units]]</f>
        <v>8715.4499999999989</v>
      </c>
      <c r="F336" t="str">
        <f>_xlfn.XLOOKUP(fSales[[#This Row],[ProductID]],dProduct[ProductID],dProduct[Product])</f>
        <v>Carlota</v>
      </c>
      <c r="G336" t="str">
        <f>_xlfn.XLOOKUP(fSales[[#This Row],[ProductID]],dProduct[ProductID],dProduct[Supplier])</f>
        <v>Gel Booms</v>
      </c>
      <c r="H336" t="str">
        <f>_xlfn.XLOOKUP(fSales[[#This Row],[SalesRepID]],dSalesRep[SalesRepID],dSalesRep[Region])</f>
        <v>CA</v>
      </c>
    </row>
    <row r="337" spans="1:8">
      <c r="A337" s="3">
        <v>44294</v>
      </c>
      <c r="B337">
        <v>2</v>
      </c>
      <c r="C337">
        <v>4</v>
      </c>
      <c r="D337">
        <v>5</v>
      </c>
      <c r="E337">
        <f>_xlfn.XLOOKUP(fSales[[#This Row],[ProductID]],dProduct[ProductID],dProduct[Price])*fSales[[#This Row],[Units]]</f>
        <v>149.75</v>
      </c>
      <c r="F337" t="str">
        <f>_xlfn.XLOOKUP(fSales[[#This Row],[ProductID]],dProduct[ProductID],dProduct[Product])</f>
        <v>Carlota</v>
      </c>
      <c r="G337" t="str">
        <f>_xlfn.XLOOKUP(fSales[[#This Row],[ProductID]],dProduct[ProductID],dProduct[Supplier])</f>
        <v>Gel Booms</v>
      </c>
      <c r="H337" t="str">
        <f>_xlfn.XLOOKUP(fSales[[#This Row],[SalesRepID]],dSalesRep[SalesRepID],dSalesRep[Region])</f>
        <v>WA</v>
      </c>
    </row>
    <row r="338" spans="1:8">
      <c r="A338" s="3">
        <v>45110</v>
      </c>
      <c r="B338">
        <v>2</v>
      </c>
      <c r="C338">
        <v>2</v>
      </c>
      <c r="D338">
        <v>5</v>
      </c>
      <c r="E338">
        <f>_xlfn.XLOOKUP(fSales[[#This Row],[ProductID]],dProduct[ProductID],dProduct[Price])*fSales[[#This Row],[Units]]</f>
        <v>149.75</v>
      </c>
      <c r="F338" t="str">
        <f>_xlfn.XLOOKUP(fSales[[#This Row],[ProductID]],dProduct[ProductID],dProduct[Product])</f>
        <v>Carlota</v>
      </c>
      <c r="G338" t="str">
        <f>_xlfn.XLOOKUP(fSales[[#This Row],[ProductID]],dProduct[ProductID],dProduct[Supplier])</f>
        <v>Gel Booms</v>
      </c>
      <c r="H338" t="str">
        <f>_xlfn.XLOOKUP(fSales[[#This Row],[SalesRepID]],dSalesRep[SalesRepID],dSalesRep[Region])</f>
        <v>CA</v>
      </c>
    </row>
    <row r="339" spans="1:8">
      <c r="A339" s="3">
        <v>45263</v>
      </c>
      <c r="B339">
        <v>3</v>
      </c>
      <c r="C339">
        <v>4</v>
      </c>
      <c r="D339">
        <v>234</v>
      </c>
      <c r="E339">
        <f>_xlfn.XLOOKUP(fSales[[#This Row],[ProductID]],dProduct[ProductID],dProduct[Price])*fSales[[#This Row],[Units]]</f>
        <v>6072.3</v>
      </c>
      <c r="F339" t="str">
        <f>_xlfn.XLOOKUP(fSales[[#This Row],[ProductID]],dProduct[ProductID],dProduct[Product])</f>
        <v>Aspen</v>
      </c>
      <c r="G339" t="str">
        <f>_xlfn.XLOOKUP(fSales[[#This Row],[ProductID]],dProduct[ProductID],dProduct[Supplier])</f>
        <v>Colorado Booms</v>
      </c>
      <c r="H339" t="str">
        <f>_xlfn.XLOOKUP(fSales[[#This Row],[SalesRepID]],dSalesRep[SalesRepID],dSalesRep[Region])</f>
        <v>WA</v>
      </c>
    </row>
    <row r="340" spans="1:8">
      <c r="A340" s="3">
        <v>44779</v>
      </c>
      <c r="B340">
        <v>4</v>
      </c>
      <c r="C340">
        <v>4</v>
      </c>
      <c r="D340">
        <v>88</v>
      </c>
      <c r="E340">
        <f>_xlfn.XLOOKUP(fSales[[#This Row],[ProductID]],dProduct[ProductID],dProduct[Price])*fSales[[#This Row],[Units]]</f>
        <v>2107.6</v>
      </c>
      <c r="F340" t="str">
        <f>_xlfn.XLOOKUP(fSales[[#This Row],[ProductID]],dProduct[ProductID],dProduct[Product])</f>
        <v>Yanaki</v>
      </c>
      <c r="G340" t="str">
        <f>_xlfn.XLOOKUP(fSales[[#This Row],[ProductID]],dProduct[ProductID],dProduct[Supplier])</f>
        <v>Colorado Booms</v>
      </c>
      <c r="H340" t="str">
        <f>_xlfn.XLOOKUP(fSales[[#This Row],[SalesRepID]],dSalesRep[SalesRepID],dSalesRep[Region])</f>
        <v>WA</v>
      </c>
    </row>
    <row r="341" spans="1:8">
      <c r="A341" s="3">
        <v>44408</v>
      </c>
      <c r="B341">
        <v>2</v>
      </c>
      <c r="C341">
        <v>3</v>
      </c>
      <c r="D341">
        <v>215</v>
      </c>
      <c r="E341">
        <f>_xlfn.XLOOKUP(fSales[[#This Row],[ProductID]],dProduct[ProductID],dProduct[Price])*fSales[[#This Row],[Units]]</f>
        <v>6439.25</v>
      </c>
      <c r="F341" t="str">
        <f>_xlfn.XLOOKUP(fSales[[#This Row],[ProductID]],dProduct[ProductID],dProduct[Product])</f>
        <v>Carlota</v>
      </c>
      <c r="G341" t="str">
        <f>_xlfn.XLOOKUP(fSales[[#This Row],[ProductID]],dProduct[ProductID],dProduct[Supplier])</f>
        <v>Gel Booms</v>
      </c>
      <c r="H341" t="str">
        <f>_xlfn.XLOOKUP(fSales[[#This Row],[SalesRepID]],dSalesRep[SalesRepID],dSalesRep[Region])</f>
        <v>WA</v>
      </c>
    </row>
    <row r="342" spans="1:8">
      <c r="A342" s="3">
        <v>44611</v>
      </c>
      <c r="B342">
        <v>3</v>
      </c>
      <c r="C342">
        <v>3</v>
      </c>
      <c r="D342">
        <v>74</v>
      </c>
      <c r="E342">
        <f>_xlfn.XLOOKUP(fSales[[#This Row],[ProductID]],dProduct[ProductID],dProduct[Price])*fSales[[#This Row],[Units]]</f>
        <v>1920.3</v>
      </c>
      <c r="F342" t="str">
        <f>_xlfn.XLOOKUP(fSales[[#This Row],[ProductID]],dProduct[ProductID],dProduct[Product])</f>
        <v>Aspen</v>
      </c>
      <c r="G342" t="str">
        <f>_xlfn.XLOOKUP(fSales[[#This Row],[ProductID]],dProduct[ProductID],dProduct[Supplier])</f>
        <v>Colorado Booms</v>
      </c>
      <c r="H342" t="str">
        <f>_xlfn.XLOOKUP(fSales[[#This Row],[SalesRepID]],dSalesRep[SalesRepID],dSalesRep[Region])</f>
        <v>WA</v>
      </c>
    </row>
    <row r="343" spans="1:8">
      <c r="A343" s="3">
        <v>45123</v>
      </c>
      <c r="B343">
        <v>2</v>
      </c>
      <c r="C343">
        <v>3</v>
      </c>
      <c r="D343">
        <v>115</v>
      </c>
      <c r="E343">
        <f>_xlfn.XLOOKUP(fSales[[#This Row],[ProductID]],dProduct[ProductID],dProduct[Price])*fSales[[#This Row],[Units]]</f>
        <v>3444.25</v>
      </c>
      <c r="F343" t="str">
        <f>_xlfn.XLOOKUP(fSales[[#This Row],[ProductID]],dProduct[ProductID],dProduct[Product])</f>
        <v>Carlota</v>
      </c>
      <c r="G343" t="str">
        <f>_xlfn.XLOOKUP(fSales[[#This Row],[ProductID]],dProduct[ProductID],dProduct[Supplier])</f>
        <v>Gel Booms</v>
      </c>
      <c r="H343" t="str">
        <f>_xlfn.XLOOKUP(fSales[[#This Row],[SalesRepID]],dSalesRep[SalesRepID],dSalesRep[Region])</f>
        <v>WA</v>
      </c>
    </row>
    <row r="344" spans="1:8">
      <c r="A344" s="3">
        <v>45274</v>
      </c>
      <c r="B344">
        <v>2</v>
      </c>
      <c r="C344">
        <v>4</v>
      </c>
      <c r="D344">
        <v>93</v>
      </c>
      <c r="E344">
        <f>_xlfn.XLOOKUP(fSales[[#This Row],[ProductID]],dProduct[ProductID],dProduct[Price])*fSales[[#This Row],[Units]]</f>
        <v>2785.35</v>
      </c>
      <c r="F344" t="str">
        <f>_xlfn.XLOOKUP(fSales[[#This Row],[ProductID]],dProduct[ProductID],dProduct[Product])</f>
        <v>Carlota</v>
      </c>
      <c r="G344" t="str">
        <f>_xlfn.XLOOKUP(fSales[[#This Row],[ProductID]],dProduct[ProductID],dProduct[Supplier])</f>
        <v>Gel Booms</v>
      </c>
      <c r="H344" t="str">
        <f>_xlfn.XLOOKUP(fSales[[#This Row],[SalesRepID]],dSalesRep[SalesRepID],dSalesRep[Region])</f>
        <v>WA</v>
      </c>
    </row>
    <row r="345" spans="1:8">
      <c r="A345" s="3">
        <v>44828</v>
      </c>
      <c r="B345">
        <v>2</v>
      </c>
      <c r="C345">
        <v>1</v>
      </c>
      <c r="D345">
        <v>153</v>
      </c>
      <c r="E345">
        <f>_xlfn.XLOOKUP(fSales[[#This Row],[ProductID]],dProduct[ProductID],dProduct[Price])*fSales[[#This Row],[Units]]</f>
        <v>4582.3499999999995</v>
      </c>
      <c r="F345" t="str">
        <f>_xlfn.XLOOKUP(fSales[[#This Row],[ProductID]],dProduct[ProductID],dProduct[Product])</f>
        <v>Carlota</v>
      </c>
      <c r="G345" t="str">
        <f>_xlfn.XLOOKUP(fSales[[#This Row],[ProductID]],dProduct[ProductID],dProduct[Supplier])</f>
        <v>Gel Booms</v>
      </c>
      <c r="H345" t="str">
        <f>_xlfn.XLOOKUP(fSales[[#This Row],[SalesRepID]],dSalesRep[SalesRepID],dSalesRep[Region])</f>
        <v>CA</v>
      </c>
    </row>
    <row r="346" spans="1:8">
      <c r="A346" s="3">
        <v>44545</v>
      </c>
      <c r="B346">
        <v>2</v>
      </c>
      <c r="C346">
        <v>4</v>
      </c>
      <c r="D346">
        <v>95</v>
      </c>
      <c r="E346">
        <f>_xlfn.XLOOKUP(fSales[[#This Row],[ProductID]],dProduct[ProductID],dProduct[Price])*fSales[[#This Row],[Units]]</f>
        <v>2845.25</v>
      </c>
      <c r="F346" t="str">
        <f>_xlfn.XLOOKUP(fSales[[#This Row],[ProductID]],dProduct[ProductID],dProduct[Product])</f>
        <v>Carlota</v>
      </c>
      <c r="G346" t="str">
        <f>_xlfn.XLOOKUP(fSales[[#This Row],[ProductID]],dProduct[ProductID],dProduct[Supplier])</f>
        <v>Gel Booms</v>
      </c>
      <c r="H346" t="str">
        <f>_xlfn.XLOOKUP(fSales[[#This Row],[SalesRepID]],dSalesRep[SalesRepID],dSalesRep[Region])</f>
        <v>WA</v>
      </c>
    </row>
    <row r="347" spans="1:8">
      <c r="A347" s="3">
        <v>44546</v>
      </c>
      <c r="B347">
        <v>3</v>
      </c>
      <c r="C347">
        <v>2</v>
      </c>
      <c r="D347">
        <v>101</v>
      </c>
      <c r="E347">
        <f>_xlfn.XLOOKUP(fSales[[#This Row],[ProductID]],dProduct[ProductID],dProduct[Price])*fSales[[#This Row],[Units]]</f>
        <v>2620.9499999999998</v>
      </c>
      <c r="F347" t="str">
        <f>_xlfn.XLOOKUP(fSales[[#This Row],[ProductID]],dProduct[ProductID],dProduct[Product])</f>
        <v>Aspen</v>
      </c>
      <c r="G347" t="str">
        <f>_xlfn.XLOOKUP(fSales[[#This Row],[ProductID]],dProduct[ProductID],dProduct[Supplier])</f>
        <v>Colorado Booms</v>
      </c>
      <c r="H347" t="str">
        <f>_xlfn.XLOOKUP(fSales[[#This Row],[SalesRepID]],dSalesRep[SalesRepID],dSalesRep[Region])</f>
        <v>CA</v>
      </c>
    </row>
    <row r="348" spans="1:8">
      <c r="A348" s="3">
        <v>44911</v>
      </c>
      <c r="B348">
        <v>2</v>
      </c>
      <c r="C348">
        <v>3</v>
      </c>
      <c r="D348">
        <v>114</v>
      </c>
      <c r="E348">
        <f>_xlfn.XLOOKUP(fSales[[#This Row],[ProductID]],dProduct[ProductID],dProduct[Price])*fSales[[#This Row],[Units]]</f>
        <v>3414.2999999999997</v>
      </c>
      <c r="F348" t="str">
        <f>_xlfn.XLOOKUP(fSales[[#This Row],[ProductID]],dProduct[ProductID],dProduct[Product])</f>
        <v>Carlota</v>
      </c>
      <c r="G348" t="str">
        <f>_xlfn.XLOOKUP(fSales[[#This Row],[ProductID]],dProduct[ProductID],dProduct[Supplier])</f>
        <v>Gel Booms</v>
      </c>
      <c r="H348" t="str">
        <f>_xlfn.XLOOKUP(fSales[[#This Row],[SalesRepID]],dSalesRep[SalesRepID],dSalesRep[Region])</f>
        <v>WA</v>
      </c>
    </row>
    <row r="349" spans="1:8">
      <c r="A349" s="3">
        <v>44558</v>
      </c>
      <c r="B349">
        <v>4</v>
      </c>
      <c r="C349">
        <v>4</v>
      </c>
      <c r="D349">
        <v>40</v>
      </c>
      <c r="E349">
        <f>_xlfn.XLOOKUP(fSales[[#This Row],[ProductID]],dProduct[ProductID],dProduct[Price])*fSales[[#This Row],[Units]]</f>
        <v>958</v>
      </c>
      <c r="F349" t="str">
        <f>_xlfn.XLOOKUP(fSales[[#This Row],[ProductID]],dProduct[ProductID],dProduct[Product])</f>
        <v>Yanaki</v>
      </c>
      <c r="G349" t="str">
        <f>_xlfn.XLOOKUP(fSales[[#This Row],[ProductID]],dProduct[ProductID],dProduct[Supplier])</f>
        <v>Colorado Booms</v>
      </c>
      <c r="H349" t="str">
        <f>_xlfn.XLOOKUP(fSales[[#This Row],[SalesRepID]],dSalesRep[SalesRepID],dSalesRep[Region])</f>
        <v>WA</v>
      </c>
    </row>
    <row r="350" spans="1:8">
      <c r="A350" s="3">
        <v>44926</v>
      </c>
      <c r="B350">
        <v>3</v>
      </c>
      <c r="C350">
        <v>4</v>
      </c>
      <c r="D350">
        <v>2</v>
      </c>
      <c r="E350">
        <f>_xlfn.XLOOKUP(fSales[[#This Row],[ProductID]],dProduct[ProductID],dProduct[Price])*fSales[[#This Row],[Units]]</f>
        <v>51.9</v>
      </c>
      <c r="F350" t="str">
        <f>_xlfn.XLOOKUP(fSales[[#This Row],[ProductID]],dProduct[ProductID],dProduct[Product])</f>
        <v>Aspen</v>
      </c>
      <c r="G350" t="str">
        <f>_xlfn.XLOOKUP(fSales[[#This Row],[ProductID]],dProduct[ProductID],dProduct[Supplier])</f>
        <v>Colorado Booms</v>
      </c>
      <c r="H350" t="str">
        <f>_xlfn.XLOOKUP(fSales[[#This Row],[SalesRepID]],dSalesRep[SalesRepID],dSalesRep[Region])</f>
        <v>WA</v>
      </c>
    </row>
    <row r="351" spans="1:8">
      <c r="A351" s="3">
        <v>45261</v>
      </c>
      <c r="B351">
        <v>2</v>
      </c>
      <c r="C351">
        <v>4</v>
      </c>
      <c r="D351">
        <v>83</v>
      </c>
      <c r="E351">
        <f>_xlfn.XLOOKUP(fSales[[#This Row],[ProductID]],dProduct[ProductID],dProduct[Price])*fSales[[#This Row],[Units]]</f>
        <v>2485.85</v>
      </c>
      <c r="F351" t="str">
        <f>_xlfn.XLOOKUP(fSales[[#This Row],[ProductID]],dProduct[ProductID],dProduct[Product])</f>
        <v>Carlota</v>
      </c>
      <c r="G351" t="str">
        <f>_xlfn.XLOOKUP(fSales[[#This Row],[ProductID]],dProduct[ProductID],dProduct[Supplier])</f>
        <v>Gel Booms</v>
      </c>
      <c r="H351" t="str">
        <f>_xlfn.XLOOKUP(fSales[[#This Row],[SalesRepID]],dSalesRep[SalesRepID],dSalesRep[Region])</f>
        <v>WA</v>
      </c>
    </row>
    <row r="352" spans="1:8">
      <c r="A352" s="3">
        <v>45243</v>
      </c>
      <c r="B352">
        <v>2</v>
      </c>
      <c r="C352">
        <v>3</v>
      </c>
      <c r="D352">
        <v>183</v>
      </c>
      <c r="E352">
        <f>_xlfn.XLOOKUP(fSales[[#This Row],[ProductID]],dProduct[ProductID],dProduct[Price])*fSales[[#This Row],[Units]]</f>
        <v>5480.8499999999995</v>
      </c>
      <c r="F352" t="str">
        <f>_xlfn.XLOOKUP(fSales[[#This Row],[ProductID]],dProduct[ProductID],dProduct[Product])</f>
        <v>Carlota</v>
      </c>
      <c r="G352" t="str">
        <f>_xlfn.XLOOKUP(fSales[[#This Row],[ProductID]],dProduct[ProductID],dProduct[Supplier])</f>
        <v>Gel Booms</v>
      </c>
      <c r="H352" t="str">
        <f>_xlfn.XLOOKUP(fSales[[#This Row],[SalesRepID]],dSalesRep[SalesRepID],dSalesRep[Region])</f>
        <v>WA</v>
      </c>
    </row>
    <row r="353" spans="1:8">
      <c r="A353" s="3">
        <v>44923</v>
      </c>
      <c r="B353">
        <v>2</v>
      </c>
      <c r="C353">
        <v>4</v>
      </c>
      <c r="D353">
        <v>4</v>
      </c>
      <c r="E353">
        <f>_xlfn.XLOOKUP(fSales[[#This Row],[ProductID]],dProduct[ProductID],dProduct[Price])*fSales[[#This Row],[Units]]</f>
        <v>119.8</v>
      </c>
      <c r="F353" t="str">
        <f>_xlfn.XLOOKUP(fSales[[#This Row],[ProductID]],dProduct[ProductID],dProduct[Product])</f>
        <v>Carlota</v>
      </c>
      <c r="G353" t="str">
        <f>_xlfn.XLOOKUP(fSales[[#This Row],[ProductID]],dProduct[ProductID],dProduct[Supplier])</f>
        <v>Gel Booms</v>
      </c>
      <c r="H353" t="str">
        <f>_xlfn.XLOOKUP(fSales[[#This Row],[SalesRepID]],dSalesRep[SalesRepID],dSalesRep[Region])</f>
        <v>WA</v>
      </c>
    </row>
    <row r="354" spans="1:8">
      <c r="A354" s="3">
        <v>44755</v>
      </c>
      <c r="B354">
        <v>4</v>
      </c>
      <c r="C354">
        <v>4</v>
      </c>
      <c r="D354">
        <v>24</v>
      </c>
      <c r="E354">
        <f>_xlfn.XLOOKUP(fSales[[#This Row],[ProductID]],dProduct[ProductID],dProduct[Price])*fSales[[#This Row],[Units]]</f>
        <v>574.79999999999995</v>
      </c>
      <c r="F354" t="str">
        <f>_xlfn.XLOOKUP(fSales[[#This Row],[ProductID]],dProduct[ProductID],dProduct[Product])</f>
        <v>Yanaki</v>
      </c>
      <c r="G354" t="str">
        <f>_xlfn.XLOOKUP(fSales[[#This Row],[ProductID]],dProduct[ProductID],dProduct[Supplier])</f>
        <v>Colorado Booms</v>
      </c>
      <c r="H354" t="str">
        <f>_xlfn.XLOOKUP(fSales[[#This Row],[SalesRepID]],dSalesRep[SalesRepID],dSalesRep[Region])</f>
        <v>WA</v>
      </c>
    </row>
    <row r="355" spans="1:8">
      <c r="A355" s="3">
        <v>44588</v>
      </c>
      <c r="B355">
        <v>2</v>
      </c>
      <c r="C355">
        <v>4</v>
      </c>
      <c r="D355">
        <v>4</v>
      </c>
      <c r="E355">
        <f>_xlfn.XLOOKUP(fSales[[#This Row],[ProductID]],dProduct[ProductID],dProduct[Price])*fSales[[#This Row],[Units]]</f>
        <v>119.8</v>
      </c>
      <c r="F355" t="str">
        <f>_xlfn.XLOOKUP(fSales[[#This Row],[ProductID]],dProduct[ProductID],dProduct[Product])</f>
        <v>Carlota</v>
      </c>
      <c r="G355" t="str">
        <f>_xlfn.XLOOKUP(fSales[[#This Row],[ProductID]],dProduct[ProductID],dProduct[Supplier])</f>
        <v>Gel Booms</v>
      </c>
      <c r="H355" t="str">
        <f>_xlfn.XLOOKUP(fSales[[#This Row],[SalesRepID]],dSalesRep[SalesRepID],dSalesRep[Region])</f>
        <v>WA</v>
      </c>
    </row>
    <row r="356" spans="1:8">
      <c r="A356" s="3">
        <v>45204</v>
      </c>
      <c r="B356">
        <v>2</v>
      </c>
      <c r="C356">
        <v>4</v>
      </c>
      <c r="D356">
        <v>3</v>
      </c>
      <c r="E356">
        <f>_xlfn.XLOOKUP(fSales[[#This Row],[ProductID]],dProduct[ProductID],dProduct[Price])*fSales[[#This Row],[Units]]</f>
        <v>89.85</v>
      </c>
      <c r="F356" t="str">
        <f>_xlfn.XLOOKUP(fSales[[#This Row],[ProductID]],dProduct[ProductID],dProduct[Product])</f>
        <v>Carlota</v>
      </c>
      <c r="G356" t="str">
        <f>_xlfn.XLOOKUP(fSales[[#This Row],[ProductID]],dProduct[ProductID],dProduct[Supplier])</f>
        <v>Gel Booms</v>
      </c>
      <c r="H356" t="str">
        <f>_xlfn.XLOOKUP(fSales[[#This Row],[SalesRepID]],dSalesRep[SalesRepID],dSalesRep[Region])</f>
        <v>WA</v>
      </c>
    </row>
    <row r="357" spans="1:8">
      <c r="A357" s="3">
        <v>45284</v>
      </c>
      <c r="B357">
        <v>3</v>
      </c>
      <c r="C357">
        <v>4</v>
      </c>
      <c r="D357">
        <v>1</v>
      </c>
      <c r="E357">
        <f>_xlfn.XLOOKUP(fSales[[#This Row],[ProductID]],dProduct[ProductID],dProduct[Price])*fSales[[#This Row],[Units]]</f>
        <v>25.95</v>
      </c>
      <c r="F357" t="str">
        <f>_xlfn.XLOOKUP(fSales[[#This Row],[ProductID]],dProduct[ProductID],dProduct[Product])</f>
        <v>Aspen</v>
      </c>
      <c r="G357" t="str">
        <f>_xlfn.XLOOKUP(fSales[[#This Row],[ProductID]],dProduct[ProductID],dProduct[Supplier])</f>
        <v>Colorado Booms</v>
      </c>
      <c r="H357" t="str">
        <f>_xlfn.XLOOKUP(fSales[[#This Row],[SalesRepID]],dSalesRep[SalesRepID],dSalesRep[Region])</f>
        <v>WA</v>
      </c>
    </row>
    <row r="358" spans="1:8">
      <c r="A358" s="3">
        <v>44529</v>
      </c>
      <c r="B358">
        <v>2</v>
      </c>
      <c r="C358">
        <v>2</v>
      </c>
      <c r="D358">
        <v>60</v>
      </c>
      <c r="E358">
        <f>_xlfn.XLOOKUP(fSales[[#This Row],[ProductID]],dProduct[ProductID],dProduct[Price])*fSales[[#This Row],[Units]]</f>
        <v>1797</v>
      </c>
      <c r="F358" t="str">
        <f>_xlfn.XLOOKUP(fSales[[#This Row],[ProductID]],dProduct[ProductID],dProduct[Product])</f>
        <v>Carlota</v>
      </c>
      <c r="G358" t="str">
        <f>_xlfn.XLOOKUP(fSales[[#This Row],[ProductID]],dProduct[ProductID],dProduct[Supplier])</f>
        <v>Gel Booms</v>
      </c>
      <c r="H358" t="str">
        <f>_xlfn.XLOOKUP(fSales[[#This Row],[SalesRepID]],dSalesRep[SalesRepID],dSalesRep[Region])</f>
        <v>CA</v>
      </c>
    </row>
    <row r="359" spans="1:8">
      <c r="A359" s="3">
        <v>45251</v>
      </c>
      <c r="B359">
        <v>4</v>
      </c>
      <c r="C359">
        <v>4</v>
      </c>
      <c r="D359">
        <v>1</v>
      </c>
      <c r="E359">
        <f>_xlfn.XLOOKUP(fSales[[#This Row],[ProductID]],dProduct[ProductID],dProduct[Price])*fSales[[#This Row],[Units]]</f>
        <v>23.95</v>
      </c>
      <c r="F359" t="str">
        <f>_xlfn.XLOOKUP(fSales[[#This Row],[ProductID]],dProduct[ProductID],dProduct[Product])</f>
        <v>Yanaki</v>
      </c>
      <c r="G359" t="str">
        <f>_xlfn.XLOOKUP(fSales[[#This Row],[ProductID]],dProduct[ProductID],dProduct[Supplier])</f>
        <v>Colorado Booms</v>
      </c>
      <c r="H359" t="str">
        <f>_xlfn.XLOOKUP(fSales[[#This Row],[SalesRepID]],dSalesRep[SalesRepID],dSalesRep[Region])</f>
        <v>WA</v>
      </c>
    </row>
    <row r="360" spans="1:8">
      <c r="A360" s="3">
        <v>45074</v>
      </c>
      <c r="B360">
        <v>1</v>
      </c>
      <c r="C360">
        <v>2</v>
      </c>
      <c r="D360">
        <v>123</v>
      </c>
      <c r="E360">
        <f>_xlfn.XLOOKUP(fSales[[#This Row],[ProductID]],dProduct[ProductID],dProduct[Price])*fSales[[#This Row],[Units]]</f>
        <v>5405.85</v>
      </c>
      <c r="F360" t="str">
        <f>_xlfn.XLOOKUP(fSales[[#This Row],[ProductID]],dProduct[ProductID],dProduct[Product])</f>
        <v>Quad</v>
      </c>
      <c r="G360" t="str">
        <f>_xlfn.XLOOKUP(fSales[[#This Row],[ProductID]],dProduct[ProductID],dProduct[Supplier])</f>
        <v>Gel Booms</v>
      </c>
      <c r="H360" t="str">
        <f>_xlfn.XLOOKUP(fSales[[#This Row],[SalesRepID]],dSalesRep[SalesRepID],dSalesRep[Region])</f>
        <v>CA</v>
      </c>
    </row>
    <row r="361" spans="1:8">
      <c r="A361" s="3">
        <v>45254</v>
      </c>
      <c r="B361">
        <v>2</v>
      </c>
      <c r="C361">
        <v>4</v>
      </c>
      <c r="D361">
        <v>1</v>
      </c>
      <c r="E361">
        <f>_xlfn.XLOOKUP(fSales[[#This Row],[ProductID]],dProduct[ProductID],dProduct[Price])*fSales[[#This Row],[Units]]</f>
        <v>29.95</v>
      </c>
      <c r="F361" t="str">
        <f>_xlfn.XLOOKUP(fSales[[#This Row],[ProductID]],dProduct[ProductID],dProduct[Product])</f>
        <v>Carlota</v>
      </c>
      <c r="G361" t="str">
        <f>_xlfn.XLOOKUP(fSales[[#This Row],[ProductID]],dProduct[ProductID],dProduct[Supplier])</f>
        <v>Gel Booms</v>
      </c>
      <c r="H361" t="str">
        <f>_xlfn.XLOOKUP(fSales[[#This Row],[SalesRepID]],dSalesRep[SalesRepID],dSalesRep[Region])</f>
        <v>WA</v>
      </c>
    </row>
    <row r="362" spans="1:8">
      <c r="A362" s="3">
        <v>45042</v>
      </c>
      <c r="B362">
        <v>3</v>
      </c>
      <c r="C362">
        <v>3</v>
      </c>
      <c r="D362">
        <v>114</v>
      </c>
      <c r="E362">
        <f>_xlfn.XLOOKUP(fSales[[#This Row],[ProductID]],dProduct[ProductID],dProduct[Price])*fSales[[#This Row],[Units]]</f>
        <v>2958.2999999999997</v>
      </c>
      <c r="F362" t="str">
        <f>_xlfn.XLOOKUP(fSales[[#This Row],[ProductID]],dProduct[ProductID],dProduct[Product])</f>
        <v>Aspen</v>
      </c>
      <c r="G362" t="str">
        <f>_xlfn.XLOOKUP(fSales[[#This Row],[ProductID]],dProduct[ProductID],dProduct[Supplier])</f>
        <v>Colorado Booms</v>
      </c>
      <c r="H362" t="str">
        <f>_xlfn.XLOOKUP(fSales[[#This Row],[SalesRepID]],dSalesRep[SalesRepID],dSalesRep[Region])</f>
        <v>WA</v>
      </c>
    </row>
    <row r="363" spans="1:8">
      <c r="A363" s="3">
        <v>44940</v>
      </c>
      <c r="B363">
        <v>3</v>
      </c>
      <c r="C363">
        <v>2</v>
      </c>
      <c r="D363">
        <v>107</v>
      </c>
      <c r="E363">
        <f>_xlfn.XLOOKUP(fSales[[#This Row],[ProductID]],dProduct[ProductID],dProduct[Price])*fSales[[#This Row],[Units]]</f>
        <v>2776.65</v>
      </c>
      <c r="F363" t="str">
        <f>_xlfn.XLOOKUP(fSales[[#This Row],[ProductID]],dProduct[ProductID],dProduct[Product])</f>
        <v>Aspen</v>
      </c>
      <c r="G363" t="str">
        <f>_xlfn.XLOOKUP(fSales[[#This Row],[ProductID]],dProduct[ProductID],dProduct[Supplier])</f>
        <v>Colorado Booms</v>
      </c>
      <c r="H363" t="str">
        <f>_xlfn.XLOOKUP(fSales[[#This Row],[SalesRepID]],dSalesRep[SalesRepID],dSalesRep[Region])</f>
        <v>CA</v>
      </c>
    </row>
    <row r="364" spans="1:8">
      <c r="A364" s="3">
        <v>44520</v>
      </c>
      <c r="B364">
        <v>4</v>
      </c>
      <c r="C364">
        <v>2</v>
      </c>
      <c r="D364">
        <v>192</v>
      </c>
      <c r="E364">
        <f>_xlfn.XLOOKUP(fSales[[#This Row],[ProductID]],dProduct[ProductID],dProduct[Price])*fSales[[#This Row],[Units]]</f>
        <v>4598.3999999999996</v>
      </c>
      <c r="F364" t="str">
        <f>_xlfn.XLOOKUP(fSales[[#This Row],[ProductID]],dProduct[ProductID],dProduct[Product])</f>
        <v>Yanaki</v>
      </c>
      <c r="G364" t="str">
        <f>_xlfn.XLOOKUP(fSales[[#This Row],[ProductID]],dProduct[ProductID],dProduct[Supplier])</f>
        <v>Colorado Booms</v>
      </c>
      <c r="H364" t="str">
        <f>_xlfn.XLOOKUP(fSales[[#This Row],[SalesRepID]],dSalesRep[SalesRepID],dSalesRep[Region])</f>
        <v>CA</v>
      </c>
    </row>
    <row r="365" spans="1:8">
      <c r="A365" s="3">
        <v>44557</v>
      </c>
      <c r="B365">
        <v>4</v>
      </c>
      <c r="C365">
        <v>4</v>
      </c>
      <c r="D365">
        <v>105</v>
      </c>
      <c r="E365">
        <f>_xlfn.XLOOKUP(fSales[[#This Row],[ProductID]],dProduct[ProductID],dProduct[Price])*fSales[[#This Row],[Units]]</f>
        <v>2514.75</v>
      </c>
      <c r="F365" t="str">
        <f>_xlfn.XLOOKUP(fSales[[#This Row],[ProductID]],dProduct[ProductID],dProduct[Product])</f>
        <v>Yanaki</v>
      </c>
      <c r="G365" t="str">
        <f>_xlfn.XLOOKUP(fSales[[#This Row],[ProductID]],dProduct[ProductID],dProduct[Supplier])</f>
        <v>Colorado Booms</v>
      </c>
      <c r="H365" t="str">
        <f>_xlfn.XLOOKUP(fSales[[#This Row],[SalesRepID]],dSalesRep[SalesRepID],dSalesRep[Region])</f>
        <v>WA</v>
      </c>
    </row>
    <row r="366" spans="1:8">
      <c r="A366" s="3">
        <v>45283</v>
      </c>
      <c r="B366">
        <v>2</v>
      </c>
      <c r="C366">
        <v>2</v>
      </c>
      <c r="D366">
        <v>122</v>
      </c>
      <c r="E366">
        <f>_xlfn.XLOOKUP(fSales[[#This Row],[ProductID]],dProduct[ProductID],dProduct[Price])*fSales[[#This Row],[Units]]</f>
        <v>3653.9</v>
      </c>
      <c r="F366" t="str">
        <f>_xlfn.XLOOKUP(fSales[[#This Row],[ProductID]],dProduct[ProductID],dProduct[Product])</f>
        <v>Carlota</v>
      </c>
      <c r="G366" t="str">
        <f>_xlfn.XLOOKUP(fSales[[#This Row],[ProductID]],dProduct[ProductID],dProduct[Supplier])</f>
        <v>Gel Booms</v>
      </c>
      <c r="H366" t="str">
        <f>_xlfn.XLOOKUP(fSales[[#This Row],[SalesRepID]],dSalesRep[SalesRepID],dSalesRep[Region])</f>
        <v>CA</v>
      </c>
    </row>
    <row r="367" spans="1:8">
      <c r="A367" s="3">
        <v>44883</v>
      </c>
      <c r="B367">
        <v>2</v>
      </c>
      <c r="C367">
        <v>4</v>
      </c>
      <c r="D367">
        <v>2</v>
      </c>
      <c r="E367">
        <f>_xlfn.XLOOKUP(fSales[[#This Row],[ProductID]],dProduct[ProductID],dProduct[Price])*fSales[[#This Row],[Units]]</f>
        <v>59.9</v>
      </c>
      <c r="F367" t="str">
        <f>_xlfn.XLOOKUP(fSales[[#This Row],[ProductID]],dProduct[ProductID],dProduct[Product])</f>
        <v>Carlota</v>
      </c>
      <c r="G367" t="str">
        <f>_xlfn.XLOOKUP(fSales[[#This Row],[ProductID]],dProduct[ProductID],dProduct[Supplier])</f>
        <v>Gel Booms</v>
      </c>
      <c r="H367" t="str">
        <f>_xlfn.XLOOKUP(fSales[[#This Row],[SalesRepID]],dSalesRep[SalesRepID],dSalesRep[Region])</f>
        <v>WA</v>
      </c>
    </row>
    <row r="368" spans="1:8">
      <c r="A368" s="3">
        <v>44414</v>
      </c>
      <c r="B368">
        <v>2</v>
      </c>
      <c r="C368">
        <v>4</v>
      </c>
      <c r="D368">
        <v>94</v>
      </c>
      <c r="E368">
        <f>_xlfn.XLOOKUP(fSales[[#This Row],[ProductID]],dProduct[ProductID],dProduct[Price])*fSales[[#This Row],[Units]]</f>
        <v>2815.2999999999997</v>
      </c>
      <c r="F368" t="str">
        <f>_xlfn.XLOOKUP(fSales[[#This Row],[ProductID]],dProduct[ProductID],dProduct[Product])</f>
        <v>Carlota</v>
      </c>
      <c r="G368" t="str">
        <f>_xlfn.XLOOKUP(fSales[[#This Row],[ProductID]],dProduct[ProductID],dProduct[Supplier])</f>
        <v>Gel Booms</v>
      </c>
      <c r="H368" t="str">
        <f>_xlfn.XLOOKUP(fSales[[#This Row],[SalesRepID]],dSalesRep[SalesRepID],dSalesRep[Region])</f>
        <v>WA</v>
      </c>
    </row>
    <row r="369" spans="1:8">
      <c r="A369" s="3">
        <v>44892</v>
      </c>
      <c r="B369">
        <v>4</v>
      </c>
      <c r="C369">
        <v>3</v>
      </c>
      <c r="D369">
        <v>6</v>
      </c>
      <c r="E369">
        <f>_xlfn.XLOOKUP(fSales[[#This Row],[ProductID]],dProduct[ProductID],dProduct[Price])*fSales[[#This Row],[Units]]</f>
        <v>143.69999999999999</v>
      </c>
      <c r="F369" t="str">
        <f>_xlfn.XLOOKUP(fSales[[#This Row],[ProductID]],dProduct[ProductID],dProduct[Product])</f>
        <v>Yanaki</v>
      </c>
      <c r="G369" t="str">
        <f>_xlfn.XLOOKUP(fSales[[#This Row],[ProductID]],dProduct[ProductID],dProduct[Supplier])</f>
        <v>Colorado Booms</v>
      </c>
      <c r="H369" t="str">
        <f>_xlfn.XLOOKUP(fSales[[#This Row],[SalesRepID]],dSalesRep[SalesRepID],dSalesRep[Region])</f>
        <v>WA</v>
      </c>
    </row>
    <row r="370" spans="1:8">
      <c r="A370" s="3">
        <v>45240</v>
      </c>
      <c r="B370">
        <v>2</v>
      </c>
      <c r="C370">
        <v>2</v>
      </c>
      <c r="D370">
        <v>83</v>
      </c>
      <c r="E370">
        <f>_xlfn.XLOOKUP(fSales[[#This Row],[ProductID]],dProduct[ProductID],dProduct[Price])*fSales[[#This Row],[Units]]</f>
        <v>2485.85</v>
      </c>
      <c r="F370" t="str">
        <f>_xlfn.XLOOKUP(fSales[[#This Row],[ProductID]],dProduct[ProductID],dProduct[Product])</f>
        <v>Carlota</v>
      </c>
      <c r="G370" t="str">
        <f>_xlfn.XLOOKUP(fSales[[#This Row],[ProductID]],dProduct[ProductID],dProduct[Supplier])</f>
        <v>Gel Booms</v>
      </c>
      <c r="H370" t="str">
        <f>_xlfn.XLOOKUP(fSales[[#This Row],[SalesRepID]],dSalesRep[SalesRepID],dSalesRep[Region])</f>
        <v>CA</v>
      </c>
    </row>
    <row r="371" spans="1:8">
      <c r="A371" s="3">
        <v>44925</v>
      </c>
      <c r="B371">
        <v>2</v>
      </c>
      <c r="C371">
        <v>4</v>
      </c>
      <c r="D371">
        <v>6</v>
      </c>
      <c r="E371">
        <f>_xlfn.XLOOKUP(fSales[[#This Row],[ProductID]],dProduct[ProductID],dProduct[Price])*fSales[[#This Row],[Units]]</f>
        <v>179.7</v>
      </c>
      <c r="F371" t="str">
        <f>_xlfn.XLOOKUP(fSales[[#This Row],[ProductID]],dProduct[ProductID],dProduct[Product])</f>
        <v>Carlota</v>
      </c>
      <c r="G371" t="str">
        <f>_xlfn.XLOOKUP(fSales[[#This Row],[ProductID]],dProduct[ProductID],dProduct[Supplier])</f>
        <v>Gel Booms</v>
      </c>
      <c r="H371" t="str">
        <f>_xlfn.XLOOKUP(fSales[[#This Row],[SalesRepID]],dSalesRep[SalesRepID],dSalesRep[Region])</f>
        <v>WA</v>
      </c>
    </row>
    <row r="372" spans="1:8">
      <c r="A372" s="3">
        <v>44387</v>
      </c>
      <c r="B372">
        <v>2</v>
      </c>
      <c r="C372">
        <v>1</v>
      </c>
      <c r="D372">
        <v>78</v>
      </c>
      <c r="E372">
        <f>_xlfn.XLOOKUP(fSales[[#This Row],[ProductID]],dProduct[ProductID],dProduct[Price])*fSales[[#This Row],[Units]]</f>
        <v>2336.1</v>
      </c>
      <c r="F372" t="str">
        <f>_xlfn.XLOOKUP(fSales[[#This Row],[ProductID]],dProduct[ProductID],dProduct[Product])</f>
        <v>Carlota</v>
      </c>
      <c r="G372" t="str">
        <f>_xlfn.XLOOKUP(fSales[[#This Row],[ProductID]],dProduct[ProductID],dProduct[Supplier])</f>
        <v>Gel Booms</v>
      </c>
      <c r="H372" t="str">
        <f>_xlfn.XLOOKUP(fSales[[#This Row],[SalesRepID]],dSalesRep[SalesRepID],dSalesRep[Region])</f>
        <v>CA</v>
      </c>
    </row>
    <row r="373" spans="1:8">
      <c r="A373" s="3">
        <v>44358</v>
      </c>
      <c r="B373">
        <v>2</v>
      </c>
      <c r="C373">
        <v>4</v>
      </c>
      <c r="D373">
        <v>91</v>
      </c>
      <c r="E373">
        <f>_xlfn.XLOOKUP(fSales[[#This Row],[ProductID]],dProduct[ProductID],dProduct[Price])*fSales[[#This Row],[Units]]</f>
        <v>2725.45</v>
      </c>
      <c r="F373" t="str">
        <f>_xlfn.XLOOKUP(fSales[[#This Row],[ProductID]],dProduct[ProductID],dProduct[Product])</f>
        <v>Carlota</v>
      </c>
      <c r="G373" t="str">
        <f>_xlfn.XLOOKUP(fSales[[#This Row],[ProductID]],dProduct[ProductID],dProduct[Supplier])</f>
        <v>Gel Booms</v>
      </c>
      <c r="H373" t="str">
        <f>_xlfn.XLOOKUP(fSales[[#This Row],[SalesRepID]],dSalesRep[SalesRepID],dSalesRep[Region])</f>
        <v>WA</v>
      </c>
    </row>
    <row r="374" spans="1:8">
      <c r="A374" s="3">
        <v>45185</v>
      </c>
      <c r="B374">
        <v>2</v>
      </c>
      <c r="C374">
        <v>4</v>
      </c>
      <c r="D374">
        <v>4</v>
      </c>
      <c r="E374">
        <f>_xlfn.XLOOKUP(fSales[[#This Row],[ProductID]],dProduct[ProductID],dProduct[Price])*fSales[[#This Row],[Units]]</f>
        <v>119.8</v>
      </c>
      <c r="F374" t="str">
        <f>_xlfn.XLOOKUP(fSales[[#This Row],[ProductID]],dProduct[ProductID],dProduct[Product])</f>
        <v>Carlota</v>
      </c>
      <c r="G374" t="str">
        <f>_xlfn.XLOOKUP(fSales[[#This Row],[ProductID]],dProduct[ProductID],dProduct[Supplier])</f>
        <v>Gel Booms</v>
      </c>
      <c r="H374" t="str">
        <f>_xlfn.XLOOKUP(fSales[[#This Row],[SalesRepID]],dSalesRep[SalesRepID],dSalesRep[Region])</f>
        <v>WA</v>
      </c>
    </row>
    <row r="375" spans="1:8">
      <c r="A375" s="3">
        <v>44902</v>
      </c>
      <c r="B375">
        <v>2</v>
      </c>
      <c r="C375">
        <v>2</v>
      </c>
      <c r="D375">
        <v>25</v>
      </c>
      <c r="E375">
        <f>_xlfn.XLOOKUP(fSales[[#This Row],[ProductID]],dProduct[ProductID],dProduct[Price])*fSales[[#This Row],[Units]]</f>
        <v>748.75</v>
      </c>
      <c r="F375" t="str">
        <f>_xlfn.XLOOKUP(fSales[[#This Row],[ProductID]],dProduct[ProductID],dProduct[Product])</f>
        <v>Carlota</v>
      </c>
      <c r="G375" t="str">
        <f>_xlfn.XLOOKUP(fSales[[#This Row],[ProductID]],dProduct[ProductID],dProduct[Supplier])</f>
        <v>Gel Booms</v>
      </c>
      <c r="H375" t="str">
        <f>_xlfn.XLOOKUP(fSales[[#This Row],[SalesRepID]],dSalesRep[SalesRepID],dSalesRep[Region])</f>
        <v>CA</v>
      </c>
    </row>
    <row r="376" spans="1:8">
      <c r="A376" s="3">
        <v>45230</v>
      </c>
      <c r="B376">
        <v>3</v>
      </c>
      <c r="C376">
        <v>2</v>
      </c>
      <c r="D376">
        <v>74</v>
      </c>
      <c r="E376">
        <f>_xlfn.XLOOKUP(fSales[[#This Row],[ProductID]],dProduct[ProductID],dProduct[Price])*fSales[[#This Row],[Units]]</f>
        <v>1920.3</v>
      </c>
      <c r="F376" t="str">
        <f>_xlfn.XLOOKUP(fSales[[#This Row],[ProductID]],dProduct[ProductID],dProduct[Product])</f>
        <v>Aspen</v>
      </c>
      <c r="G376" t="str">
        <f>_xlfn.XLOOKUP(fSales[[#This Row],[ProductID]],dProduct[ProductID],dProduct[Supplier])</f>
        <v>Colorado Booms</v>
      </c>
      <c r="H376" t="str">
        <f>_xlfn.XLOOKUP(fSales[[#This Row],[SalesRepID]],dSalesRep[SalesRepID],dSalesRep[Region])</f>
        <v>CA</v>
      </c>
    </row>
    <row r="377" spans="1:8">
      <c r="A377" s="3">
        <v>44694</v>
      </c>
      <c r="B377">
        <v>4</v>
      </c>
      <c r="C377">
        <v>4</v>
      </c>
      <c r="D377">
        <v>258</v>
      </c>
      <c r="E377">
        <f>_xlfn.XLOOKUP(fSales[[#This Row],[ProductID]],dProduct[ProductID],dProduct[Price])*fSales[[#This Row],[Units]]</f>
        <v>6179.0999999999995</v>
      </c>
      <c r="F377" t="str">
        <f>_xlfn.XLOOKUP(fSales[[#This Row],[ProductID]],dProduct[ProductID],dProduct[Product])</f>
        <v>Yanaki</v>
      </c>
      <c r="G377" t="str">
        <f>_xlfn.XLOOKUP(fSales[[#This Row],[ProductID]],dProduct[ProductID],dProduct[Supplier])</f>
        <v>Colorado Booms</v>
      </c>
      <c r="H377" t="str">
        <f>_xlfn.XLOOKUP(fSales[[#This Row],[SalesRepID]],dSalesRep[SalesRepID],dSalesRep[Region])</f>
        <v>WA</v>
      </c>
    </row>
    <row r="378" spans="1:8">
      <c r="A378" s="3">
        <v>44867</v>
      </c>
      <c r="B378">
        <v>4</v>
      </c>
      <c r="C378">
        <v>4</v>
      </c>
      <c r="D378">
        <v>5</v>
      </c>
      <c r="E378">
        <f>_xlfn.XLOOKUP(fSales[[#This Row],[ProductID]],dProduct[ProductID],dProduct[Price])*fSales[[#This Row],[Units]]</f>
        <v>119.75</v>
      </c>
      <c r="F378" t="str">
        <f>_xlfn.XLOOKUP(fSales[[#This Row],[ProductID]],dProduct[ProductID],dProduct[Product])</f>
        <v>Yanaki</v>
      </c>
      <c r="G378" t="str">
        <f>_xlfn.XLOOKUP(fSales[[#This Row],[ProductID]],dProduct[ProductID],dProduct[Supplier])</f>
        <v>Colorado Booms</v>
      </c>
      <c r="H378" t="str">
        <f>_xlfn.XLOOKUP(fSales[[#This Row],[SalesRepID]],dSalesRep[SalesRepID],dSalesRep[Region])</f>
        <v>WA</v>
      </c>
    </row>
    <row r="379" spans="1:8">
      <c r="A379" s="3">
        <v>45127</v>
      </c>
      <c r="B379">
        <v>2</v>
      </c>
      <c r="C379">
        <v>2</v>
      </c>
      <c r="D379">
        <v>114</v>
      </c>
      <c r="E379">
        <f>_xlfn.XLOOKUP(fSales[[#This Row],[ProductID]],dProduct[ProductID],dProduct[Price])*fSales[[#This Row],[Units]]</f>
        <v>3414.2999999999997</v>
      </c>
      <c r="F379" t="str">
        <f>_xlfn.XLOOKUP(fSales[[#This Row],[ProductID]],dProduct[ProductID],dProduct[Product])</f>
        <v>Carlota</v>
      </c>
      <c r="G379" t="str">
        <f>_xlfn.XLOOKUP(fSales[[#This Row],[ProductID]],dProduct[ProductID],dProduct[Supplier])</f>
        <v>Gel Booms</v>
      </c>
      <c r="H379" t="str">
        <f>_xlfn.XLOOKUP(fSales[[#This Row],[SalesRepID]],dSalesRep[SalesRepID],dSalesRep[Region])</f>
        <v>CA</v>
      </c>
    </row>
    <row r="380" spans="1:8">
      <c r="A380" s="3">
        <v>44908</v>
      </c>
      <c r="B380">
        <v>2</v>
      </c>
      <c r="C380">
        <v>4</v>
      </c>
      <c r="D380">
        <v>8</v>
      </c>
      <c r="E380">
        <f>_xlfn.XLOOKUP(fSales[[#This Row],[ProductID]],dProduct[ProductID],dProduct[Price])*fSales[[#This Row],[Units]]</f>
        <v>239.6</v>
      </c>
      <c r="F380" t="str">
        <f>_xlfn.XLOOKUP(fSales[[#This Row],[ProductID]],dProduct[ProductID],dProduct[Product])</f>
        <v>Carlota</v>
      </c>
      <c r="G380" t="str">
        <f>_xlfn.XLOOKUP(fSales[[#This Row],[ProductID]],dProduct[ProductID],dProduct[Supplier])</f>
        <v>Gel Booms</v>
      </c>
      <c r="H380" t="str">
        <f>_xlfn.XLOOKUP(fSales[[#This Row],[SalesRepID]],dSalesRep[SalesRepID],dSalesRep[Region])</f>
        <v>WA</v>
      </c>
    </row>
    <row r="381" spans="1:8">
      <c r="A381" s="3">
        <v>44298</v>
      </c>
      <c r="B381">
        <v>2</v>
      </c>
      <c r="C381">
        <v>4</v>
      </c>
      <c r="D381">
        <v>70</v>
      </c>
      <c r="E381">
        <f>_xlfn.XLOOKUP(fSales[[#This Row],[ProductID]],dProduct[ProductID],dProduct[Price])*fSales[[#This Row],[Units]]</f>
        <v>2096.5</v>
      </c>
      <c r="F381" t="str">
        <f>_xlfn.XLOOKUP(fSales[[#This Row],[ProductID]],dProduct[ProductID],dProduct[Product])</f>
        <v>Carlota</v>
      </c>
      <c r="G381" t="str">
        <f>_xlfn.XLOOKUP(fSales[[#This Row],[ProductID]],dProduct[ProductID],dProduct[Supplier])</f>
        <v>Gel Booms</v>
      </c>
      <c r="H381" t="str">
        <f>_xlfn.XLOOKUP(fSales[[#This Row],[SalesRepID]],dSalesRep[SalesRepID],dSalesRep[Region])</f>
        <v>WA</v>
      </c>
    </row>
    <row r="382" spans="1:8">
      <c r="A382" s="3">
        <v>45221</v>
      </c>
      <c r="B382">
        <v>2</v>
      </c>
      <c r="C382">
        <v>2</v>
      </c>
      <c r="D382">
        <v>15</v>
      </c>
      <c r="E382">
        <f>_xlfn.XLOOKUP(fSales[[#This Row],[ProductID]],dProduct[ProductID],dProduct[Price])*fSales[[#This Row],[Units]]</f>
        <v>449.25</v>
      </c>
      <c r="F382" t="str">
        <f>_xlfn.XLOOKUP(fSales[[#This Row],[ProductID]],dProduct[ProductID],dProduct[Product])</f>
        <v>Carlota</v>
      </c>
      <c r="G382" t="str">
        <f>_xlfn.XLOOKUP(fSales[[#This Row],[ProductID]],dProduct[ProductID],dProduct[Supplier])</f>
        <v>Gel Booms</v>
      </c>
      <c r="H382" t="str">
        <f>_xlfn.XLOOKUP(fSales[[#This Row],[SalesRepID]],dSalesRep[SalesRepID],dSalesRep[Region])</f>
        <v>CA</v>
      </c>
    </row>
    <row r="383" spans="1:8">
      <c r="A383" s="3">
        <v>44529</v>
      </c>
      <c r="B383">
        <v>2</v>
      </c>
      <c r="C383">
        <v>3</v>
      </c>
      <c r="D383">
        <v>39</v>
      </c>
      <c r="E383">
        <f>_xlfn.XLOOKUP(fSales[[#This Row],[ProductID]],dProduct[ProductID],dProduct[Price])*fSales[[#This Row],[Units]]</f>
        <v>1168.05</v>
      </c>
      <c r="F383" t="str">
        <f>_xlfn.XLOOKUP(fSales[[#This Row],[ProductID]],dProduct[ProductID],dProduct[Product])</f>
        <v>Carlota</v>
      </c>
      <c r="G383" t="str">
        <f>_xlfn.XLOOKUP(fSales[[#This Row],[ProductID]],dProduct[ProductID],dProduct[Supplier])</f>
        <v>Gel Booms</v>
      </c>
      <c r="H383" t="str">
        <f>_xlfn.XLOOKUP(fSales[[#This Row],[SalesRepID]],dSalesRep[SalesRepID],dSalesRep[Region])</f>
        <v>WA</v>
      </c>
    </row>
    <row r="384" spans="1:8">
      <c r="A384" s="3">
        <v>44878</v>
      </c>
      <c r="B384">
        <v>4</v>
      </c>
      <c r="C384">
        <v>2</v>
      </c>
      <c r="D384">
        <v>2</v>
      </c>
      <c r="E384">
        <f>_xlfn.XLOOKUP(fSales[[#This Row],[ProductID]],dProduct[ProductID],dProduct[Price])*fSales[[#This Row],[Units]]</f>
        <v>47.9</v>
      </c>
      <c r="F384" t="str">
        <f>_xlfn.XLOOKUP(fSales[[#This Row],[ProductID]],dProduct[ProductID],dProduct[Product])</f>
        <v>Yanaki</v>
      </c>
      <c r="G384" t="str">
        <f>_xlfn.XLOOKUP(fSales[[#This Row],[ProductID]],dProduct[ProductID],dProduct[Supplier])</f>
        <v>Colorado Booms</v>
      </c>
      <c r="H384" t="str">
        <f>_xlfn.XLOOKUP(fSales[[#This Row],[SalesRepID]],dSalesRep[SalesRepID],dSalesRep[Region])</f>
        <v>CA</v>
      </c>
    </row>
    <row r="385" spans="1:8">
      <c r="A385" s="3">
        <v>44414</v>
      </c>
      <c r="B385">
        <v>2</v>
      </c>
      <c r="C385">
        <v>3</v>
      </c>
      <c r="D385">
        <v>2</v>
      </c>
      <c r="E385">
        <f>_xlfn.XLOOKUP(fSales[[#This Row],[ProductID]],dProduct[ProductID],dProduct[Price])*fSales[[#This Row],[Units]]</f>
        <v>59.9</v>
      </c>
      <c r="F385" t="str">
        <f>_xlfn.XLOOKUP(fSales[[#This Row],[ProductID]],dProduct[ProductID],dProduct[Product])</f>
        <v>Carlota</v>
      </c>
      <c r="G385" t="str">
        <f>_xlfn.XLOOKUP(fSales[[#This Row],[ProductID]],dProduct[ProductID],dProduct[Supplier])</f>
        <v>Gel Booms</v>
      </c>
      <c r="H385" t="str">
        <f>_xlfn.XLOOKUP(fSales[[#This Row],[SalesRepID]],dSalesRep[SalesRepID],dSalesRep[Region])</f>
        <v>WA</v>
      </c>
    </row>
    <row r="386" spans="1:8">
      <c r="A386" s="3">
        <v>44272</v>
      </c>
      <c r="B386">
        <v>3</v>
      </c>
      <c r="C386">
        <v>1</v>
      </c>
      <c r="D386">
        <v>119</v>
      </c>
      <c r="E386">
        <f>_xlfn.XLOOKUP(fSales[[#This Row],[ProductID]],dProduct[ProductID],dProduct[Price])*fSales[[#This Row],[Units]]</f>
        <v>3088.0499999999997</v>
      </c>
      <c r="F386" t="str">
        <f>_xlfn.XLOOKUP(fSales[[#This Row],[ProductID]],dProduct[ProductID],dProduct[Product])</f>
        <v>Aspen</v>
      </c>
      <c r="G386" t="str">
        <f>_xlfn.XLOOKUP(fSales[[#This Row],[ProductID]],dProduct[ProductID],dProduct[Supplier])</f>
        <v>Colorado Booms</v>
      </c>
      <c r="H386" t="str">
        <f>_xlfn.XLOOKUP(fSales[[#This Row],[SalesRepID]],dSalesRep[SalesRepID],dSalesRep[Region])</f>
        <v>CA</v>
      </c>
    </row>
    <row r="387" spans="1:8">
      <c r="A387" s="3">
        <v>44682</v>
      </c>
      <c r="B387">
        <v>2</v>
      </c>
      <c r="C387">
        <v>4</v>
      </c>
      <c r="D387">
        <v>53</v>
      </c>
      <c r="E387">
        <f>_xlfn.XLOOKUP(fSales[[#This Row],[ProductID]],dProduct[ProductID],dProduct[Price])*fSales[[#This Row],[Units]]</f>
        <v>1587.35</v>
      </c>
      <c r="F387" t="str">
        <f>_xlfn.XLOOKUP(fSales[[#This Row],[ProductID]],dProduct[ProductID],dProduct[Product])</f>
        <v>Carlota</v>
      </c>
      <c r="G387" t="str">
        <f>_xlfn.XLOOKUP(fSales[[#This Row],[ProductID]],dProduct[ProductID],dProduct[Supplier])</f>
        <v>Gel Booms</v>
      </c>
      <c r="H387" t="str">
        <f>_xlfn.XLOOKUP(fSales[[#This Row],[SalesRepID]],dSalesRep[SalesRepID],dSalesRep[Region])</f>
        <v>WA</v>
      </c>
    </row>
    <row r="388" spans="1:8">
      <c r="A388" s="3">
        <v>44869</v>
      </c>
      <c r="B388">
        <v>2</v>
      </c>
      <c r="C388">
        <v>4</v>
      </c>
      <c r="D388">
        <v>4</v>
      </c>
      <c r="E388">
        <f>_xlfn.XLOOKUP(fSales[[#This Row],[ProductID]],dProduct[ProductID],dProduct[Price])*fSales[[#This Row],[Units]]</f>
        <v>119.8</v>
      </c>
      <c r="F388" t="str">
        <f>_xlfn.XLOOKUP(fSales[[#This Row],[ProductID]],dProduct[ProductID],dProduct[Product])</f>
        <v>Carlota</v>
      </c>
      <c r="G388" t="str">
        <f>_xlfn.XLOOKUP(fSales[[#This Row],[ProductID]],dProduct[ProductID],dProduct[Supplier])</f>
        <v>Gel Booms</v>
      </c>
      <c r="H388" t="str">
        <f>_xlfn.XLOOKUP(fSales[[#This Row],[SalesRepID]],dSalesRep[SalesRepID],dSalesRep[Region])</f>
        <v>WA</v>
      </c>
    </row>
    <row r="389" spans="1:8">
      <c r="A389" s="3">
        <v>44913</v>
      </c>
      <c r="B389">
        <v>2</v>
      </c>
      <c r="C389">
        <v>2</v>
      </c>
      <c r="D389">
        <v>4</v>
      </c>
      <c r="E389">
        <f>_xlfn.XLOOKUP(fSales[[#This Row],[ProductID]],dProduct[ProductID],dProduct[Price])*fSales[[#This Row],[Units]]</f>
        <v>119.8</v>
      </c>
      <c r="F389" t="str">
        <f>_xlfn.XLOOKUP(fSales[[#This Row],[ProductID]],dProduct[ProductID],dProduct[Product])</f>
        <v>Carlota</v>
      </c>
      <c r="G389" t="str">
        <f>_xlfn.XLOOKUP(fSales[[#This Row],[ProductID]],dProduct[ProductID],dProduct[Supplier])</f>
        <v>Gel Booms</v>
      </c>
      <c r="H389" t="str">
        <f>_xlfn.XLOOKUP(fSales[[#This Row],[SalesRepID]],dSalesRep[SalesRepID],dSalesRep[Region])</f>
        <v>CA</v>
      </c>
    </row>
    <row r="390" spans="1:8">
      <c r="A390" s="3">
        <v>45212</v>
      </c>
      <c r="B390">
        <v>2</v>
      </c>
      <c r="C390">
        <v>2</v>
      </c>
      <c r="D390">
        <v>77</v>
      </c>
      <c r="E390">
        <f>_xlfn.XLOOKUP(fSales[[#This Row],[ProductID]],dProduct[ProductID],dProduct[Price])*fSales[[#This Row],[Units]]</f>
        <v>2306.15</v>
      </c>
      <c r="F390" t="str">
        <f>_xlfn.XLOOKUP(fSales[[#This Row],[ProductID]],dProduct[ProductID],dProduct[Product])</f>
        <v>Carlota</v>
      </c>
      <c r="G390" t="str">
        <f>_xlfn.XLOOKUP(fSales[[#This Row],[ProductID]],dProduct[ProductID],dProduct[Supplier])</f>
        <v>Gel Booms</v>
      </c>
      <c r="H390" t="str">
        <f>_xlfn.XLOOKUP(fSales[[#This Row],[SalesRepID]],dSalesRep[SalesRepID],dSalesRep[Region])</f>
        <v>CA</v>
      </c>
    </row>
    <row r="391" spans="1:8">
      <c r="A391" s="3">
        <v>44613</v>
      </c>
      <c r="B391">
        <v>2</v>
      </c>
      <c r="C391">
        <v>4</v>
      </c>
      <c r="D391">
        <v>163</v>
      </c>
      <c r="E391">
        <f>_xlfn.XLOOKUP(fSales[[#This Row],[ProductID]],dProduct[ProductID],dProduct[Price])*fSales[[#This Row],[Units]]</f>
        <v>4881.8499999999995</v>
      </c>
      <c r="F391" t="str">
        <f>_xlfn.XLOOKUP(fSales[[#This Row],[ProductID]],dProduct[ProductID],dProduct[Product])</f>
        <v>Carlota</v>
      </c>
      <c r="G391" t="str">
        <f>_xlfn.XLOOKUP(fSales[[#This Row],[ProductID]],dProduct[ProductID],dProduct[Supplier])</f>
        <v>Gel Booms</v>
      </c>
      <c r="H391" t="str">
        <f>_xlfn.XLOOKUP(fSales[[#This Row],[SalesRepID]],dSalesRep[SalesRepID],dSalesRep[Region])</f>
        <v>WA</v>
      </c>
    </row>
    <row r="392" spans="1:8">
      <c r="A392" s="3">
        <v>44915</v>
      </c>
      <c r="B392">
        <v>3</v>
      </c>
      <c r="C392">
        <v>1</v>
      </c>
      <c r="D392">
        <v>81</v>
      </c>
      <c r="E392">
        <f>_xlfn.XLOOKUP(fSales[[#This Row],[ProductID]],dProduct[ProductID],dProduct[Price])*fSales[[#This Row],[Units]]</f>
        <v>2101.9499999999998</v>
      </c>
      <c r="F392" t="str">
        <f>_xlfn.XLOOKUP(fSales[[#This Row],[ProductID]],dProduct[ProductID],dProduct[Product])</f>
        <v>Aspen</v>
      </c>
      <c r="G392" t="str">
        <f>_xlfn.XLOOKUP(fSales[[#This Row],[ProductID]],dProduct[ProductID],dProduct[Supplier])</f>
        <v>Colorado Booms</v>
      </c>
      <c r="H392" t="str">
        <f>_xlfn.XLOOKUP(fSales[[#This Row],[SalesRepID]],dSalesRep[SalesRepID],dSalesRep[Region])</f>
        <v>CA</v>
      </c>
    </row>
    <row r="393" spans="1:8">
      <c r="A393" s="3">
        <v>45039</v>
      </c>
      <c r="B393">
        <v>2</v>
      </c>
      <c r="C393">
        <v>4</v>
      </c>
      <c r="D393">
        <v>186</v>
      </c>
      <c r="E393">
        <f>_xlfn.XLOOKUP(fSales[[#This Row],[ProductID]],dProduct[ProductID],dProduct[Price])*fSales[[#This Row],[Units]]</f>
        <v>5570.7</v>
      </c>
      <c r="F393" t="str">
        <f>_xlfn.XLOOKUP(fSales[[#This Row],[ProductID]],dProduct[ProductID],dProduct[Product])</f>
        <v>Carlota</v>
      </c>
      <c r="G393" t="str">
        <f>_xlfn.XLOOKUP(fSales[[#This Row],[ProductID]],dProduct[ProductID],dProduct[Supplier])</f>
        <v>Gel Booms</v>
      </c>
      <c r="H393" t="str">
        <f>_xlfn.XLOOKUP(fSales[[#This Row],[SalesRepID]],dSalesRep[SalesRepID],dSalesRep[Region])</f>
        <v>WA</v>
      </c>
    </row>
    <row r="394" spans="1:8">
      <c r="A394" s="3">
        <v>44760</v>
      </c>
      <c r="B394">
        <v>2</v>
      </c>
      <c r="C394">
        <v>4</v>
      </c>
      <c r="D394">
        <v>1</v>
      </c>
      <c r="E394">
        <f>_xlfn.XLOOKUP(fSales[[#This Row],[ProductID]],dProduct[ProductID],dProduct[Price])*fSales[[#This Row],[Units]]</f>
        <v>29.95</v>
      </c>
      <c r="F394" t="str">
        <f>_xlfn.XLOOKUP(fSales[[#This Row],[ProductID]],dProduct[ProductID],dProduct[Product])</f>
        <v>Carlota</v>
      </c>
      <c r="G394" t="str">
        <f>_xlfn.XLOOKUP(fSales[[#This Row],[ProductID]],dProduct[ProductID],dProduct[Supplier])</f>
        <v>Gel Booms</v>
      </c>
      <c r="H394" t="str">
        <f>_xlfn.XLOOKUP(fSales[[#This Row],[SalesRepID]],dSalesRep[SalesRepID],dSalesRep[Region])</f>
        <v>WA</v>
      </c>
    </row>
    <row r="395" spans="1:8">
      <c r="A395" s="3">
        <v>44353</v>
      </c>
      <c r="B395">
        <v>3</v>
      </c>
      <c r="C395">
        <v>4</v>
      </c>
      <c r="D395">
        <v>3</v>
      </c>
      <c r="E395">
        <f>_xlfn.XLOOKUP(fSales[[#This Row],[ProductID]],dProduct[ProductID],dProduct[Price])*fSales[[#This Row],[Units]]</f>
        <v>77.849999999999994</v>
      </c>
      <c r="F395" t="str">
        <f>_xlfn.XLOOKUP(fSales[[#This Row],[ProductID]],dProduct[ProductID],dProduct[Product])</f>
        <v>Aspen</v>
      </c>
      <c r="G395" t="str">
        <f>_xlfn.XLOOKUP(fSales[[#This Row],[ProductID]],dProduct[ProductID],dProduct[Supplier])</f>
        <v>Colorado Booms</v>
      </c>
      <c r="H395" t="str">
        <f>_xlfn.XLOOKUP(fSales[[#This Row],[SalesRepID]],dSalesRep[SalesRepID],dSalesRep[Region])</f>
        <v>WA</v>
      </c>
    </row>
    <row r="396" spans="1:8">
      <c r="A396" s="3">
        <v>44553</v>
      </c>
      <c r="B396">
        <v>2</v>
      </c>
      <c r="C396">
        <v>4</v>
      </c>
      <c r="D396">
        <v>100</v>
      </c>
      <c r="E396">
        <f>_xlfn.XLOOKUP(fSales[[#This Row],[ProductID]],dProduct[ProductID],dProduct[Price])*fSales[[#This Row],[Units]]</f>
        <v>2995</v>
      </c>
      <c r="F396" t="str">
        <f>_xlfn.XLOOKUP(fSales[[#This Row],[ProductID]],dProduct[ProductID],dProduct[Product])</f>
        <v>Carlota</v>
      </c>
      <c r="G396" t="str">
        <f>_xlfn.XLOOKUP(fSales[[#This Row],[ProductID]],dProduct[ProductID],dProduct[Supplier])</f>
        <v>Gel Booms</v>
      </c>
      <c r="H396" t="str">
        <f>_xlfn.XLOOKUP(fSales[[#This Row],[SalesRepID]],dSalesRep[SalesRepID],dSalesRep[Region])</f>
        <v>WA</v>
      </c>
    </row>
    <row r="397" spans="1:8">
      <c r="A397" s="3">
        <v>44730</v>
      </c>
      <c r="B397">
        <v>1</v>
      </c>
      <c r="C397">
        <v>1</v>
      </c>
      <c r="D397">
        <v>62</v>
      </c>
      <c r="E397">
        <f>_xlfn.XLOOKUP(fSales[[#This Row],[ProductID]],dProduct[ProductID],dProduct[Price])*fSales[[#This Row],[Units]]</f>
        <v>2724.9</v>
      </c>
      <c r="F397" t="str">
        <f>_xlfn.XLOOKUP(fSales[[#This Row],[ProductID]],dProduct[ProductID],dProduct[Product])</f>
        <v>Quad</v>
      </c>
      <c r="G397" t="str">
        <f>_xlfn.XLOOKUP(fSales[[#This Row],[ProductID]],dProduct[ProductID],dProduct[Supplier])</f>
        <v>Gel Booms</v>
      </c>
      <c r="H397" t="str">
        <f>_xlfn.XLOOKUP(fSales[[#This Row],[SalesRepID]],dSalesRep[SalesRepID],dSalesRep[Region])</f>
        <v>CA</v>
      </c>
    </row>
    <row r="398" spans="1:8">
      <c r="A398" s="3">
        <v>44534</v>
      </c>
      <c r="B398">
        <v>2</v>
      </c>
      <c r="C398">
        <v>2</v>
      </c>
      <c r="D398">
        <v>61</v>
      </c>
      <c r="E398">
        <f>_xlfn.XLOOKUP(fSales[[#This Row],[ProductID]],dProduct[ProductID],dProduct[Price])*fSales[[#This Row],[Units]]</f>
        <v>1826.95</v>
      </c>
      <c r="F398" t="str">
        <f>_xlfn.XLOOKUP(fSales[[#This Row],[ProductID]],dProduct[ProductID],dProduct[Product])</f>
        <v>Carlota</v>
      </c>
      <c r="G398" t="str">
        <f>_xlfn.XLOOKUP(fSales[[#This Row],[ProductID]],dProduct[ProductID],dProduct[Supplier])</f>
        <v>Gel Booms</v>
      </c>
      <c r="H398" t="str">
        <f>_xlfn.XLOOKUP(fSales[[#This Row],[SalesRepID]],dSalesRep[SalesRepID],dSalesRep[Region])</f>
        <v>CA</v>
      </c>
    </row>
    <row r="399" spans="1:8">
      <c r="A399" s="3">
        <v>44886</v>
      </c>
      <c r="B399">
        <v>4</v>
      </c>
      <c r="C399">
        <v>2</v>
      </c>
      <c r="D399">
        <v>106</v>
      </c>
      <c r="E399">
        <f>_xlfn.XLOOKUP(fSales[[#This Row],[ProductID]],dProduct[ProductID],dProduct[Price])*fSales[[#This Row],[Units]]</f>
        <v>2538.6999999999998</v>
      </c>
      <c r="F399" t="str">
        <f>_xlfn.XLOOKUP(fSales[[#This Row],[ProductID]],dProduct[ProductID],dProduct[Product])</f>
        <v>Yanaki</v>
      </c>
      <c r="G399" t="str">
        <f>_xlfn.XLOOKUP(fSales[[#This Row],[ProductID]],dProduct[ProductID],dProduct[Supplier])</f>
        <v>Colorado Booms</v>
      </c>
      <c r="H399" t="str">
        <f>_xlfn.XLOOKUP(fSales[[#This Row],[SalesRepID]],dSalesRep[SalesRepID],dSalesRep[Region])</f>
        <v>CA</v>
      </c>
    </row>
    <row r="400" spans="1:8">
      <c r="A400" s="3">
        <v>45038</v>
      </c>
      <c r="B400">
        <v>4</v>
      </c>
      <c r="C400">
        <v>2</v>
      </c>
      <c r="D400">
        <v>282</v>
      </c>
      <c r="E400">
        <f>_xlfn.XLOOKUP(fSales[[#This Row],[ProductID]],dProduct[ProductID],dProduct[Price])*fSales[[#This Row],[Units]]</f>
        <v>6753.9</v>
      </c>
      <c r="F400" t="str">
        <f>_xlfn.XLOOKUP(fSales[[#This Row],[ProductID]],dProduct[ProductID],dProduct[Product])</f>
        <v>Yanaki</v>
      </c>
      <c r="G400" t="str">
        <f>_xlfn.XLOOKUP(fSales[[#This Row],[ProductID]],dProduct[ProductID],dProduct[Supplier])</f>
        <v>Colorado Booms</v>
      </c>
      <c r="H400" t="str">
        <f>_xlfn.XLOOKUP(fSales[[#This Row],[SalesRepID]],dSalesRep[SalesRepID],dSalesRep[Region])</f>
        <v>CA</v>
      </c>
    </row>
    <row r="401" spans="1:8">
      <c r="A401" s="3">
        <v>44291</v>
      </c>
      <c r="B401">
        <v>2</v>
      </c>
      <c r="C401">
        <v>2</v>
      </c>
      <c r="D401">
        <v>189</v>
      </c>
      <c r="E401">
        <f>_xlfn.XLOOKUP(fSales[[#This Row],[ProductID]],dProduct[ProductID],dProduct[Price])*fSales[[#This Row],[Units]]</f>
        <v>5660.55</v>
      </c>
      <c r="F401" t="str">
        <f>_xlfn.XLOOKUP(fSales[[#This Row],[ProductID]],dProduct[ProductID],dProduct[Product])</f>
        <v>Carlota</v>
      </c>
      <c r="G401" t="str">
        <f>_xlfn.XLOOKUP(fSales[[#This Row],[ProductID]],dProduct[ProductID],dProduct[Supplier])</f>
        <v>Gel Booms</v>
      </c>
      <c r="H401" t="str">
        <f>_xlfn.XLOOKUP(fSales[[#This Row],[SalesRepID]],dSalesRep[SalesRepID],dSalesRep[Region])</f>
        <v>CA</v>
      </c>
    </row>
    <row r="402" spans="1:8">
      <c r="A402" s="3">
        <v>44485</v>
      </c>
      <c r="B402">
        <v>2</v>
      </c>
      <c r="C402">
        <v>2</v>
      </c>
      <c r="D402">
        <v>288</v>
      </c>
      <c r="E402">
        <f>_xlfn.XLOOKUP(fSales[[#This Row],[ProductID]],dProduct[ProductID],dProduct[Price])*fSales[[#This Row],[Units]]</f>
        <v>8625.6</v>
      </c>
      <c r="F402" t="str">
        <f>_xlfn.XLOOKUP(fSales[[#This Row],[ProductID]],dProduct[ProductID],dProduct[Product])</f>
        <v>Carlota</v>
      </c>
      <c r="G402" t="str">
        <f>_xlfn.XLOOKUP(fSales[[#This Row],[ProductID]],dProduct[ProductID],dProduct[Supplier])</f>
        <v>Gel Booms</v>
      </c>
      <c r="H402" t="str">
        <f>_xlfn.XLOOKUP(fSales[[#This Row],[SalesRepID]],dSalesRep[SalesRepID],dSalesRep[Region])</f>
        <v>CA</v>
      </c>
    </row>
    <row r="403" spans="1:8">
      <c r="A403" s="3">
        <v>44395</v>
      </c>
      <c r="B403">
        <v>2</v>
      </c>
      <c r="C403">
        <v>4</v>
      </c>
      <c r="D403">
        <v>66</v>
      </c>
      <c r="E403">
        <f>_xlfn.XLOOKUP(fSales[[#This Row],[ProductID]],dProduct[ProductID],dProduct[Price])*fSales[[#This Row],[Units]]</f>
        <v>1976.7</v>
      </c>
      <c r="F403" t="str">
        <f>_xlfn.XLOOKUP(fSales[[#This Row],[ProductID]],dProduct[ProductID],dProduct[Product])</f>
        <v>Carlota</v>
      </c>
      <c r="G403" t="str">
        <f>_xlfn.XLOOKUP(fSales[[#This Row],[ProductID]],dProduct[ProductID],dProduct[Supplier])</f>
        <v>Gel Booms</v>
      </c>
      <c r="H403" t="str">
        <f>_xlfn.XLOOKUP(fSales[[#This Row],[SalesRepID]],dSalesRep[SalesRepID],dSalesRep[Region])</f>
        <v>WA</v>
      </c>
    </row>
    <row r="404" spans="1:8">
      <c r="A404" s="3">
        <v>44544</v>
      </c>
      <c r="B404">
        <v>1</v>
      </c>
      <c r="C404">
        <v>4</v>
      </c>
      <c r="D404">
        <v>8</v>
      </c>
      <c r="E404">
        <f>_xlfn.XLOOKUP(fSales[[#This Row],[ProductID]],dProduct[ProductID],dProduct[Price])*fSales[[#This Row],[Units]]</f>
        <v>351.6</v>
      </c>
      <c r="F404" t="str">
        <f>_xlfn.XLOOKUP(fSales[[#This Row],[ProductID]],dProduct[ProductID],dProduct[Product])</f>
        <v>Quad</v>
      </c>
      <c r="G404" t="str">
        <f>_xlfn.XLOOKUP(fSales[[#This Row],[ProductID]],dProduct[ProductID],dProduct[Supplier])</f>
        <v>Gel Booms</v>
      </c>
      <c r="H404" t="str">
        <f>_xlfn.XLOOKUP(fSales[[#This Row],[SalesRepID]],dSalesRep[SalesRepID],dSalesRep[Region])</f>
        <v>WA</v>
      </c>
    </row>
    <row r="405" spans="1:8">
      <c r="A405" s="3">
        <v>45142</v>
      </c>
      <c r="B405">
        <v>2</v>
      </c>
      <c r="C405">
        <v>4</v>
      </c>
      <c r="D405">
        <v>97</v>
      </c>
      <c r="E405">
        <f>_xlfn.XLOOKUP(fSales[[#This Row],[ProductID]],dProduct[ProductID],dProduct[Price])*fSales[[#This Row],[Units]]</f>
        <v>2905.15</v>
      </c>
      <c r="F405" t="str">
        <f>_xlfn.XLOOKUP(fSales[[#This Row],[ProductID]],dProduct[ProductID],dProduct[Product])</f>
        <v>Carlota</v>
      </c>
      <c r="G405" t="str">
        <f>_xlfn.XLOOKUP(fSales[[#This Row],[ProductID]],dProduct[ProductID],dProduct[Supplier])</f>
        <v>Gel Booms</v>
      </c>
      <c r="H405" t="str">
        <f>_xlfn.XLOOKUP(fSales[[#This Row],[SalesRepID]],dSalesRep[SalesRepID],dSalesRep[Region])</f>
        <v>WA</v>
      </c>
    </row>
    <row r="406" spans="1:8">
      <c r="A406" s="3">
        <v>45094</v>
      </c>
      <c r="B406">
        <v>4</v>
      </c>
      <c r="C406">
        <v>4</v>
      </c>
      <c r="D406">
        <v>1</v>
      </c>
      <c r="E406">
        <f>_xlfn.XLOOKUP(fSales[[#This Row],[ProductID]],dProduct[ProductID],dProduct[Price])*fSales[[#This Row],[Units]]</f>
        <v>23.95</v>
      </c>
      <c r="F406" t="str">
        <f>_xlfn.XLOOKUP(fSales[[#This Row],[ProductID]],dProduct[ProductID],dProduct[Product])</f>
        <v>Yanaki</v>
      </c>
      <c r="G406" t="str">
        <f>_xlfn.XLOOKUP(fSales[[#This Row],[ProductID]],dProduct[ProductID],dProduct[Supplier])</f>
        <v>Colorado Booms</v>
      </c>
      <c r="H406" t="str">
        <f>_xlfn.XLOOKUP(fSales[[#This Row],[SalesRepID]],dSalesRep[SalesRepID],dSalesRep[Region])</f>
        <v>WA</v>
      </c>
    </row>
    <row r="407" spans="1:8">
      <c r="A407" s="3">
        <v>44868</v>
      </c>
      <c r="B407">
        <v>4</v>
      </c>
      <c r="C407">
        <v>2</v>
      </c>
      <c r="D407">
        <v>127</v>
      </c>
      <c r="E407">
        <f>_xlfn.XLOOKUP(fSales[[#This Row],[ProductID]],dProduct[ProductID],dProduct[Price])*fSales[[#This Row],[Units]]</f>
        <v>3041.65</v>
      </c>
      <c r="F407" t="str">
        <f>_xlfn.XLOOKUP(fSales[[#This Row],[ProductID]],dProduct[ProductID],dProduct[Product])</f>
        <v>Yanaki</v>
      </c>
      <c r="G407" t="str">
        <f>_xlfn.XLOOKUP(fSales[[#This Row],[ProductID]],dProduct[ProductID],dProduct[Supplier])</f>
        <v>Colorado Booms</v>
      </c>
      <c r="H407" t="str">
        <f>_xlfn.XLOOKUP(fSales[[#This Row],[SalesRepID]],dSalesRep[SalesRepID],dSalesRep[Region])</f>
        <v>CA</v>
      </c>
    </row>
    <row r="408" spans="1:8">
      <c r="A408" s="3">
        <v>44872</v>
      </c>
      <c r="B408">
        <v>3</v>
      </c>
      <c r="C408">
        <v>2</v>
      </c>
      <c r="D408">
        <v>252</v>
      </c>
      <c r="E408">
        <f>_xlfn.XLOOKUP(fSales[[#This Row],[ProductID]],dProduct[ProductID],dProduct[Price])*fSales[[#This Row],[Units]]</f>
        <v>6539.4</v>
      </c>
      <c r="F408" t="str">
        <f>_xlfn.XLOOKUP(fSales[[#This Row],[ProductID]],dProduct[ProductID],dProduct[Product])</f>
        <v>Aspen</v>
      </c>
      <c r="G408" t="str">
        <f>_xlfn.XLOOKUP(fSales[[#This Row],[ProductID]],dProduct[ProductID],dProduct[Supplier])</f>
        <v>Colorado Booms</v>
      </c>
      <c r="H408" t="str">
        <f>_xlfn.XLOOKUP(fSales[[#This Row],[SalesRepID]],dSalesRep[SalesRepID],dSalesRep[Region])</f>
        <v>CA</v>
      </c>
    </row>
    <row r="409" spans="1:8">
      <c r="A409" s="3">
        <v>45288</v>
      </c>
      <c r="B409">
        <v>2</v>
      </c>
      <c r="C409">
        <v>4</v>
      </c>
      <c r="D409">
        <v>87</v>
      </c>
      <c r="E409">
        <f>_xlfn.XLOOKUP(fSales[[#This Row],[ProductID]],dProduct[ProductID],dProduct[Price])*fSales[[#This Row],[Units]]</f>
        <v>2605.65</v>
      </c>
      <c r="F409" t="str">
        <f>_xlfn.XLOOKUP(fSales[[#This Row],[ProductID]],dProduct[ProductID],dProduct[Product])</f>
        <v>Carlota</v>
      </c>
      <c r="G409" t="str">
        <f>_xlfn.XLOOKUP(fSales[[#This Row],[ProductID]],dProduct[ProductID],dProduct[Supplier])</f>
        <v>Gel Booms</v>
      </c>
      <c r="H409" t="str">
        <f>_xlfn.XLOOKUP(fSales[[#This Row],[SalesRepID]],dSalesRep[SalesRepID],dSalesRep[Region])</f>
        <v>WA</v>
      </c>
    </row>
    <row r="410" spans="1:8">
      <c r="A410" s="3">
        <v>44874</v>
      </c>
      <c r="B410">
        <v>3</v>
      </c>
      <c r="C410">
        <v>4</v>
      </c>
      <c r="D410">
        <v>1</v>
      </c>
      <c r="E410">
        <f>_xlfn.XLOOKUP(fSales[[#This Row],[ProductID]],dProduct[ProductID],dProduct[Price])*fSales[[#This Row],[Units]]</f>
        <v>25.95</v>
      </c>
      <c r="F410" t="str">
        <f>_xlfn.XLOOKUP(fSales[[#This Row],[ProductID]],dProduct[ProductID],dProduct[Product])</f>
        <v>Aspen</v>
      </c>
      <c r="G410" t="str">
        <f>_xlfn.XLOOKUP(fSales[[#This Row],[ProductID]],dProduct[ProductID],dProduct[Supplier])</f>
        <v>Colorado Booms</v>
      </c>
      <c r="H410" t="str">
        <f>_xlfn.XLOOKUP(fSales[[#This Row],[SalesRepID]],dSalesRep[SalesRepID],dSalesRep[Region])</f>
        <v>WA</v>
      </c>
    </row>
    <row r="411" spans="1:8">
      <c r="A411" s="3">
        <v>44807</v>
      </c>
      <c r="B411">
        <v>2</v>
      </c>
      <c r="C411">
        <v>2</v>
      </c>
      <c r="D411">
        <v>3</v>
      </c>
      <c r="E411">
        <f>_xlfn.XLOOKUP(fSales[[#This Row],[ProductID]],dProduct[ProductID],dProduct[Price])*fSales[[#This Row],[Units]]</f>
        <v>89.85</v>
      </c>
      <c r="F411" t="str">
        <f>_xlfn.XLOOKUP(fSales[[#This Row],[ProductID]],dProduct[ProductID],dProduct[Product])</f>
        <v>Carlota</v>
      </c>
      <c r="G411" t="str">
        <f>_xlfn.XLOOKUP(fSales[[#This Row],[ProductID]],dProduct[ProductID],dProduct[Supplier])</f>
        <v>Gel Booms</v>
      </c>
      <c r="H411" t="str">
        <f>_xlfn.XLOOKUP(fSales[[#This Row],[SalesRepID]],dSalesRep[SalesRepID],dSalesRep[Region])</f>
        <v>CA</v>
      </c>
    </row>
    <row r="412" spans="1:8">
      <c r="A412" s="3">
        <v>45243</v>
      </c>
      <c r="B412">
        <v>1</v>
      </c>
      <c r="C412">
        <v>2</v>
      </c>
      <c r="D412">
        <v>81</v>
      </c>
      <c r="E412">
        <f>_xlfn.XLOOKUP(fSales[[#This Row],[ProductID]],dProduct[ProductID],dProduct[Price])*fSales[[#This Row],[Units]]</f>
        <v>3559.9500000000003</v>
      </c>
      <c r="F412" t="str">
        <f>_xlfn.XLOOKUP(fSales[[#This Row],[ProductID]],dProduct[ProductID],dProduct[Product])</f>
        <v>Quad</v>
      </c>
      <c r="G412" t="str">
        <f>_xlfn.XLOOKUP(fSales[[#This Row],[ProductID]],dProduct[ProductID],dProduct[Supplier])</f>
        <v>Gel Booms</v>
      </c>
      <c r="H412" t="str">
        <f>_xlfn.XLOOKUP(fSales[[#This Row],[SalesRepID]],dSalesRep[SalesRepID],dSalesRep[Region])</f>
        <v>CA</v>
      </c>
    </row>
    <row r="413" spans="1:8">
      <c r="A413" s="3">
        <v>45181</v>
      </c>
      <c r="B413">
        <v>2</v>
      </c>
      <c r="C413">
        <v>2</v>
      </c>
      <c r="D413">
        <v>93</v>
      </c>
      <c r="E413">
        <f>_xlfn.XLOOKUP(fSales[[#This Row],[ProductID]],dProduct[ProductID],dProduct[Price])*fSales[[#This Row],[Units]]</f>
        <v>2785.35</v>
      </c>
      <c r="F413" t="str">
        <f>_xlfn.XLOOKUP(fSales[[#This Row],[ProductID]],dProduct[ProductID],dProduct[Product])</f>
        <v>Carlota</v>
      </c>
      <c r="G413" t="str">
        <f>_xlfn.XLOOKUP(fSales[[#This Row],[ProductID]],dProduct[ProductID],dProduct[Supplier])</f>
        <v>Gel Booms</v>
      </c>
      <c r="H413" t="str">
        <f>_xlfn.XLOOKUP(fSales[[#This Row],[SalesRepID]],dSalesRep[SalesRepID],dSalesRep[Region])</f>
        <v>CA</v>
      </c>
    </row>
    <row r="414" spans="1:8">
      <c r="A414" s="3">
        <v>44895</v>
      </c>
      <c r="B414">
        <v>4</v>
      </c>
      <c r="C414">
        <v>4</v>
      </c>
      <c r="D414">
        <v>225</v>
      </c>
      <c r="E414">
        <f>_xlfn.XLOOKUP(fSales[[#This Row],[ProductID]],dProduct[ProductID],dProduct[Price])*fSales[[#This Row],[Units]]</f>
        <v>5388.75</v>
      </c>
      <c r="F414" t="str">
        <f>_xlfn.XLOOKUP(fSales[[#This Row],[ProductID]],dProduct[ProductID],dProduct[Product])</f>
        <v>Yanaki</v>
      </c>
      <c r="G414" t="str">
        <f>_xlfn.XLOOKUP(fSales[[#This Row],[ProductID]],dProduct[ProductID],dProduct[Supplier])</f>
        <v>Colorado Booms</v>
      </c>
      <c r="H414" t="str">
        <f>_xlfn.XLOOKUP(fSales[[#This Row],[SalesRepID]],dSalesRep[SalesRepID],dSalesRep[Region])</f>
        <v>WA</v>
      </c>
    </row>
    <row r="415" spans="1:8">
      <c r="A415" s="3">
        <v>44748</v>
      </c>
      <c r="B415">
        <v>1</v>
      </c>
      <c r="C415">
        <v>2</v>
      </c>
      <c r="D415">
        <v>58</v>
      </c>
      <c r="E415">
        <f>_xlfn.XLOOKUP(fSales[[#This Row],[ProductID]],dProduct[ProductID],dProduct[Price])*fSales[[#This Row],[Units]]</f>
        <v>2549.1000000000004</v>
      </c>
      <c r="F415" t="str">
        <f>_xlfn.XLOOKUP(fSales[[#This Row],[ProductID]],dProduct[ProductID],dProduct[Product])</f>
        <v>Quad</v>
      </c>
      <c r="G415" t="str">
        <f>_xlfn.XLOOKUP(fSales[[#This Row],[ProductID]],dProduct[ProductID],dProduct[Supplier])</f>
        <v>Gel Booms</v>
      </c>
      <c r="H415" t="str">
        <f>_xlfn.XLOOKUP(fSales[[#This Row],[SalesRepID]],dSalesRep[SalesRepID],dSalesRep[Region])</f>
        <v>CA</v>
      </c>
    </row>
    <row r="416" spans="1:8">
      <c r="A416" s="3">
        <v>44480</v>
      </c>
      <c r="B416">
        <v>2</v>
      </c>
      <c r="C416">
        <v>1</v>
      </c>
      <c r="D416">
        <v>50</v>
      </c>
      <c r="E416">
        <f>_xlfn.XLOOKUP(fSales[[#This Row],[ProductID]],dProduct[ProductID],dProduct[Price])*fSales[[#This Row],[Units]]</f>
        <v>1497.5</v>
      </c>
      <c r="F416" t="str">
        <f>_xlfn.XLOOKUP(fSales[[#This Row],[ProductID]],dProduct[ProductID],dProduct[Product])</f>
        <v>Carlota</v>
      </c>
      <c r="G416" t="str">
        <f>_xlfn.XLOOKUP(fSales[[#This Row],[ProductID]],dProduct[ProductID],dProduct[Supplier])</f>
        <v>Gel Booms</v>
      </c>
      <c r="H416" t="str">
        <f>_xlfn.XLOOKUP(fSales[[#This Row],[SalesRepID]],dSalesRep[SalesRepID],dSalesRep[Region])</f>
        <v>CA</v>
      </c>
    </row>
    <row r="417" spans="1:8">
      <c r="A417" s="3">
        <v>45242</v>
      </c>
      <c r="B417">
        <v>2</v>
      </c>
      <c r="C417">
        <v>2</v>
      </c>
      <c r="D417">
        <v>126</v>
      </c>
      <c r="E417">
        <f>_xlfn.XLOOKUP(fSales[[#This Row],[ProductID]],dProduct[ProductID],dProduct[Price])*fSales[[#This Row],[Units]]</f>
        <v>3773.7</v>
      </c>
      <c r="F417" t="str">
        <f>_xlfn.XLOOKUP(fSales[[#This Row],[ProductID]],dProduct[ProductID],dProduct[Product])</f>
        <v>Carlota</v>
      </c>
      <c r="G417" t="str">
        <f>_xlfn.XLOOKUP(fSales[[#This Row],[ProductID]],dProduct[ProductID],dProduct[Supplier])</f>
        <v>Gel Booms</v>
      </c>
      <c r="H417" t="str">
        <f>_xlfn.XLOOKUP(fSales[[#This Row],[SalesRepID]],dSalesRep[SalesRepID],dSalesRep[Region])</f>
        <v>CA</v>
      </c>
    </row>
    <row r="418" spans="1:8">
      <c r="A418" s="3">
        <v>45148</v>
      </c>
      <c r="B418">
        <v>2</v>
      </c>
      <c r="C418">
        <v>3</v>
      </c>
      <c r="D418">
        <v>1</v>
      </c>
      <c r="E418">
        <f>_xlfn.XLOOKUP(fSales[[#This Row],[ProductID]],dProduct[ProductID],dProduct[Price])*fSales[[#This Row],[Units]]</f>
        <v>29.95</v>
      </c>
      <c r="F418" t="str">
        <f>_xlfn.XLOOKUP(fSales[[#This Row],[ProductID]],dProduct[ProductID],dProduct[Product])</f>
        <v>Carlota</v>
      </c>
      <c r="G418" t="str">
        <f>_xlfn.XLOOKUP(fSales[[#This Row],[ProductID]],dProduct[ProductID],dProduct[Supplier])</f>
        <v>Gel Booms</v>
      </c>
      <c r="H418" t="str">
        <f>_xlfn.XLOOKUP(fSales[[#This Row],[SalesRepID]],dSalesRep[SalesRepID],dSalesRep[Region])</f>
        <v>WA</v>
      </c>
    </row>
    <row r="419" spans="1:8">
      <c r="A419" s="3">
        <v>44683</v>
      </c>
      <c r="B419">
        <v>3</v>
      </c>
      <c r="C419">
        <v>1</v>
      </c>
      <c r="D419">
        <v>2</v>
      </c>
      <c r="E419">
        <f>_xlfn.XLOOKUP(fSales[[#This Row],[ProductID]],dProduct[ProductID],dProduct[Price])*fSales[[#This Row],[Units]]</f>
        <v>51.9</v>
      </c>
      <c r="F419" t="str">
        <f>_xlfn.XLOOKUP(fSales[[#This Row],[ProductID]],dProduct[ProductID],dProduct[Product])</f>
        <v>Aspen</v>
      </c>
      <c r="G419" t="str">
        <f>_xlfn.XLOOKUP(fSales[[#This Row],[ProductID]],dProduct[ProductID],dProduct[Supplier])</f>
        <v>Colorado Booms</v>
      </c>
      <c r="H419" t="str">
        <f>_xlfn.XLOOKUP(fSales[[#This Row],[SalesRepID]],dSalesRep[SalesRepID],dSalesRep[Region])</f>
        <v>CA</v>
      </c>
    </row>
    <row r="420" spans="1:8">
      <c r="A420" s="3">
        <v>44914</v>
      </c>
      <c r="B420">
        <v>2</v>
      </c>
      <c r="C420">
        <v>4</v>
      </c>
      <c r="D420">
        <v>1</v>
      </c>
      <c r="E420">
        <f>_xlfn.XLOOKUP(fSales[[#This Row],[ProductID]],dProduct[ProductID],dProduct[Price])*fSales[[#This Row],[Units]]</f>
        <v>29.95</v>
      </c>
      <c r="F420" t="str">
        <f>_xlfn.XLOOKUP(fSales[[#This Row],[ProductID]],dProduct[ProductID],dProduct[Product])</f>
        <v>Carlota</v>
      </c>
      <c r="G420" t="str">
        <f>_xlfn.XLOOKUP(fSales[[#This Row],[ProductID]],dProduct[ProductID],dProduct[Supplier])</f>
        <v>Gel Booms</v>
      </c>
      <c r="H420" t="str">
        <f>_xlfn.XLOOKUP(fSales[[#This Row],[SalesRepID]],dSalesRep[SalesRepID],dSalesRep[Region])</f>
        <v>WA</v>
      </c>
    </row>
    <row r="421" spans="1:8">
      <c r="A421" s="3">
        <v>45046</v>
      </c>
      <c r="B421">
        <v>2</v>
      </c>
      <c r="C421">
        <v>4</v>
      </c>
      <c r="D421">
        <v>174</v>
      </c>
      <c r="E421">
        <f>_xlfn.XLOOKUP(fSales[[#This Row],[ProductID]],dProduct[ProductID],dProduct[Price])*fSales[[#This Row],[Units]]</f>
        <v>5211.3</v>
      </c>
      <c r="F421" t="str">
        <f>_xlfn.XLOOKUP(fSales[[#This Row],[ProductID]],dProduct[ProductID],dProduct[Product])</f>
        <v>Carlota</v>
      </c>
      <c r="G421" t="str">
        <f>_xlfn.XLOOKUP(fSales[[#This Row],[ProductID]],dProduct[ProductID],dProduct[Supplier])</f>
        <v>Gel Booms</v>
      </c>
      <c r="H421" t="str">
        <f>_xlfn.XLOOKUP(fSales[[#This Row],[SalesRepID]],dSalesRep[SalesRepID],dSalesRep[Region])</f>
        <v>WA</v>
      </c>
    </row>
    <row r="422" spans="1:8">
      <c r="A422" s="3">
        <v>44293</v>
      </c>
      <c r="B422">
        <v>2</v>
      </c>
      <c r="C422">
        <v>3</v>
      </c>
      <c r="D422">
        <v>90</v>
      </c>
      <c r="E422">
        <f>_xlfn.XLOOKUP(fSales[[#This Row],[ProductID]],dProduct[ProductID],dProduct[Price])*fSales[[#This Row],[Units]]</f>
        <v>2695.5</v>
      </c>
      <c r="F422" t="str">
        <f>_xlfn.XLOOKUP(fSales[[#This Row],[ProductID]],dProduct[ProductID],dProduct[Product])</f>
        <v>Carlota</v>
      </c>
      <c r="G422" t="str">
        <f>_xlfn.XLOOKUP(fSales[[#This Row],[ProductID]],dProduct[ProductID],dProduct[Supplier])</f>
        <v>Gel Booms</v>
      </c>
      <c r="H422" t="str">
        <f>_xlfn.XLOOKUP(fSales[[#This Row],[SalesRepID]],dSalesRep[SalesRepID],dSalesRep[Region])</f>
        <v>WA</v>
      </c>
    </row>
    <row r="423" spans="1:8">
      <c r="A423" s="3">
        <v>45172</v>
      </c>
      <c r="B423">
        <v>2</v>
      </c>
      <c r="C423">
        <v>4</v>
      </c>
      <c r="D423">
        <v>5</v>
      </c>
      <c r="E423">
        <f>_xlfn.XLOOKUP(fSales[[#This Row],[ProductID]],dProduct[ProductID],dProduct[Price])*fSales[[#This Row],[Units]]</f>
        <v>149.75</v>
      </c>
      <c r="F423" t="str">
        <f>_xlfn.XLOOKUP(fSales[[#This Row],[ProductID]],dProduct[ProductID],dProduct[Product])</f>
        <v>Carlota</v>
      </c>
      <c r="G423" t="str">
        <f>_xlfn.XLOOKUP(fSales[[#This Row],[ProductID]],dProduct[ProductID],dProduct[Supplier])</f>
        <v>Gel Booms</v>
      </c>
      <c r="H423" t="str">
        <f>_xlfn.XLOOKUP(fSales[[#This Row],[SalesRepID]],dSalesRep[SalesRepID],dSalesRep[Region])</f>
        <v>WA</v>
      </c>
    </row>
    <row r="424" spans="1:8">
      <c r="A424" s="3">
        <v>44804</v>
      </c>
      <c r="B424">
        <v>2</v>
      </c>
      <c r="C424">
        <v>3</v>
      </c>
      <c r="D424">
        <v>6</v>
      </c>
      <c r="E424">
        <f>_xlfn.XLOOKUP(fSales[[#This Row],[ProductID]],dProduct[ProductID],dProduct[Price])*fSales[[#This Row],[Units]]</f>
        <v>179.7</v>
      </c>
      <c r="F424" t="str">
        <f>_xlfn.XLOOKUP(fSales[[#This Row],[ProductID]],dProduct[ProductID],dProduct[Product])</f>
        <v>Carlota</v>
      </c>
      <c r="G424" t="str">
        <f>_xlfn.XLOOKUP(fSales[[#This Row],[ProductID]],dProduct[ProductID],dProduct[Supplier])</f>
        <v>Gel Booms</v>
      </c>
      <c r="H424" t="str">
        <f>_xlfn.XLOOKUP(fSales[[#This Row],[SalesRepID]],dSalesRep[SalesRepID],dSalesRep[Region])</f>
        <v>WA</v>
      </c>
    </row>
    <row r="425" spans="1:8">
      <c r="A425" s="3">
        <v>44878</v>
      </c>
      <c r="B425">
        <v>2</v>
      </c>
      <c r="C425">
        <v>2</v>
      </c>
      <c r="D425">
        <v>2</v>
      </c>
      <c r="E425">
        <f>_xlfn.XLOOKUP(fSales[[#This Row],[ProductID]],dProduct[ProductID],dProduct[Price])*fSales[[#This Row],[Units]]</f>
        <v>59.9</v>
      </c>
      <c r="F425" t="str">
        <f>_xlfn.XLOOKUP(fSales[[#This Row],[ProductID]],dProduct[ProductID],dProduct[Product])</f>
        <v>Carlota</v>
      </c>
      <c r="G425" t="str">
        <f>_xlfn.XLOOKUP(fSales[[#This Row],[ProductID]],dProduct[ProductID],dProduct[Supplier])</f>
        <v>Gel Booms</v>
      </c>
      <c r="H425" t="str">
        <f>_xlfn.XLOOKUP(fSales[[#This Row],[SalesRepID]],dSalesRep[SalesRepID],dSalesRep[Region])</f>
        <v>CA</v>
      </c>
    </row>
    <row r="426" spans="1:8">
      <c r="A426" s="3">
        <v>44895</v>
      </c>
      <c r="B426">
        <v>2</v>
      </c>
      <c r="C426">
        <v>4</v>
      </c>
      <c r="D426">
        <v>105</v>
      </c>
      <c r="E426">
        <f>_xlfn.XLOOKUP(fSales[[#This Row],[ProductID]],dProduct[ProductID],dProduct[Price])*fSales[[#This Row],[Units]]</f>
        <v>3144.75</v>
      </c>
      <c r="F426" t="str">
        <f>_xlfn.XLOOKUP(fSales[[#This Row],[ProductID]],dProduct[ProductID],dProduct[Product])</f>
        <v>Carlota</v>
      </c>
      <c r="G426" t="str">
        <f>_xlfn.XLOOKUP(fSales[[#This Row],[ProductID]],dProduct[ProductID],dProduct[Supplier])</f>
        <v>Gel Booms</v>
      </c>
      <c r="H426" t="str">
        <f>_xlfn.XLOOKUP(fSales[[#This Row],[SalesRepID]],dSalesRep[SalesRepID],dSalesRep[Region])</f>
        <v>WA</v>
      </c>
    </row>
    <row r="427" spans="1:8">
      <c r="A427" s="3">
        <v>44899</v>
      </c>
      <c r="B427">
        <v>2</v>
      </c>
      <c r="C427">
        <v>2</v>
      </c>
      <c r="D427">
        <v>88</v>
      </c>
      <c r="E427">
        <f>_xlfn.XLOOKUP(fSales[[#This Row],[ProductID]],dProduct[ProductID],dProduct[Price])*fSales[[#This Row],[Units]]</f>
        <v>2635.6</v>
      </c>
      <c r="F427" t="str">
        <f>_xlfn.XLOOKUP(fSales[[#This Row],[ProductID]],dProduct[ProductID],dProduct[Product])</f>
        <v>Carlota</v>
      </c>
      <c r="G427" t="str">
        <f>_xlfn.XLOOKUP(fSales[[#This Row],[ProductID]],dProduct[ProductID],dProduct[Supplier])</f>
        <v>Gel Booms</v>
      </c>
      <c r="H427" t="str">
        <f>_xlfn.XLOOKUP(fSales[[#This Row],[SalesRepID]],dSalesRep[SalesRepID],dSalesRep[Region])</f>
        <v>CA</v>
      </c>
    </row>
    <row r="428" spans="1:8">
      <c r="A428" s="3">
        <v>44551</v>
      </c>
      <c r="B428">
        <v>4</v>
      </c>
      <c r="C428">
        <v>4</v>
      </c>
      <c r="D428">
        <v>93</v>
      </c>
      <c r="E428">
        <f>_xlfn.XLOOKUP(fSales[[#This Row],[ProductID]],dProduct[ProductID],dProduct[Price])*fSales[[#This Row],[Units]]</f>
        <v>2227.35</v>
      </c>
      <c r="F428" t="str">
        <f>_xlfn.XLOOKUP(fSales[[#This Row],[ProductID]],dProduct[ProductID],dProduct[Product])</f>
        <v>Yanaki</v>
      </c>
      <c r="G428" t="str">
        <f>_xlfn.XLOOKUP(fSales[[#This Row],[ProductID]],dProduct[ProductID],dProduct[Supplier])</f>
        <v>Colorado Booms</v>
      </c>
      <c r="H428" t="str">
        <f>_xlfn.XLOOKUP(fSales[[#This Row],[SalesRepID]],dSalesRep[SalesRepID],dSalesRep[Region])</f>
        <v>WA</v>
      </c>
    </row>
    <row r="429" spans="1:8">
      <c r="A429" s="3">
        <v>44753</v>
      </c>
      <c r="B429">
        <v>3</v>
      </c>
      <c r="C429">
        <v>2</v>
      </c>
      <c r="D429">
        <v>5</v>
      </c>
      <c r="E429">
        <f>_xlfn.XLOOKUP(fSales[[#This Row],[ProductID]],dProduct[ProductID],dProduct[Price])*fSales[[#This Row],[Units]]</f>
        <v>129.75</v>
      </c>
      <c r="F429" t="str">
        <f>_xlfn.XLOOKUP(fSales[[#This Row],[ProductID]],dProduct[ProductID],dProduct[Product])</f>
        <v>Aspen</v>
      </c>
      <c r="G429" t="str">
        <f>_xlfn.XLOOKUP(fSales[[#This Row],[ProductID]],dProduct[ProductID],dProduct[Supplier])</f>
        <v>Colorado Booms</v>
      </c>
      <c r="H429" t="str">
        <f>_xlfn.XLOOKUP(fSales[[#This Row],[SalesRepID]],dSalesRep[SalesRepID],dSalesRep[Region])</f>
        <v>CA</v>
      </c>
    </row>
    <row r="430" spans="1:8">
      <c r="A430" s="3">
        <v>44404</v>
      </c>
      <c r="B430">
        <v>1</v>
      </c>
      <c r="C430">
        <v>3</v>
      </c>
      <c r="D430">
        <v>1</v>
      </c>
      <c r="E430">
        <f>_xlfn.XLOOKUP(fSales[[#This Row],[ProductID]],dProduct[ProductID],dProduct[Price])*fSales[[#This Row],[Units]]</f>
        <v>43.95</v>
      </c>
      <c r="F430" t="str">
        <f>_xlfn.XLOOKUP(fSales[[#This Row],[ProductID]],dProduct[ProductID],dProduct[Product])</f>
        <v>Quad</v>
      </c>
      <c r="G430" t="str">
        <f>_xlfn.XLOOKUP(fSales[[#This Row],[ProductID]],dProduct[ProductID],dProduct[Supplier])</f>
        <v>Gel Booms</v>
      </c>
      <c r="H430" t="str">
        <f>_xlfn.XLOOKUP(fSales[[#This Row],[SalesRepID]],dSalesRep[SalesRepID],dSalesRep[Region])</f>
        <v>WA</v>
      </c>
    </row>
    <row r="431" spans="1:8">
      <c r="A431" s="3">
        <v>45247</v>
      </c>
      <c r="B431">
        <v>4</v>
      </c>
      <c r="C431">
        <v>1</v>
      </c>
      <c r="D431">
        <v>94</v>
      </c>
      <c r="E431">
        <f>_xlfn.XLOOKUP(fSales[[#This Row],[ProductID]],dProduct[ProductID],dProduct[Price])*fSales[[#This Row],[Units]]</f>
        <v>2251.2999999999997</v>
      </c>
      <c r="F431" t="str">
        <f>_xlfn.XLOOKUP(fSales[[#This Row],[ProductID]],dProduct[ProductID],dProduct[Product])</f>
        <v>Yanaki</v>
      </c>
      <c r="G431" t="str">
        <f>_xlfn.XLOOKUP(fSales[[#This Row],[ProductID]],dProduct[ProductID],dProduct[Supplier])</f>
        <v>Colorado Booms</v>
      </c>
      <c r="H431" t="str">
        <f>_xlfn.XLOOKUP(fSales[[#This Row],[SalesRepID]],dSalesRep[SalesRepID],dSalesRep[Region])</f>
        <v>CA</v>
      </c>
    </row>
    <row r="432" spans="1:8">
      <c r="A432" s="3">
        <v>44917</v>
      </c>
      <c r="B432">
        <v>4</v>
      </c>
      <c r="C432">
        <v>4</v>
      </c>
      <c r="D432">
        <v>2</v>
      </c>
      <c r="E432">
        <f>_xlfn.XLOOKUP(fSales[[#This Row],[ProductID]],dProduct[ProductID],dProduct[Price])*fSales[[#This Row],[Units]]</f>
        <v>47.9</v>
      </c>
      <c r="F432" t="str">
        <f>_xlfn.XLOOKUP(fSales[[#This Row],[ProductID]],dProduct[ProductID],dProduct[Product])</f>
        <v>Yanaki</v>
      </c>
      <c r="G432" t="str">
        <f>_xlfn.XLOOKUP(fSales[[#This Row],[ProductID]],dProduct[ProductID],dProduct[Supplier])</f>
        <v>Colorado Booms</v>
      </c>
      <c r="H432" t="str">
        <f>_xlfn.XLOOKUP(fSales[[#This Row],[SalesRepID]],dSalesRep[SalesRepID],dSalesRep[Region])</f>
        <v>WA</v>
      </c>
    </row>
    <row r="433" spans="1:8">
      <c r="A433" s="3">
        <v>44878</v>
      </c>
      <c r="B433">
        <v>4</v>
      </c>
      <c r="C433">
        <v>1</v>
      </c>
      <c r="D433">
        <v>65</v>
      </c>
      <c r="E433">
        <f>_xlfn.XLOOKUP(fSales[[#This Row],[ProductID]],dProduct[ProductID],dProduct[Price])*fSales[[#This Row],[Units]]</f>
        <v>1556.75</v>
      </c>
      <c r="F433" t="str">
        <f>_xlfn.XLOOKUP(fSales[[#This Row],[ProductID]],dProduct[ProductID],dProduct[Product])</f>
        <v>Yanaki</v>
      </c>
      <c r="G433" t="str">
        <f>_xlfn.XLOOKUP(fSales[[#This Row],[ProductID]],dProduct[ProductID],dProduct[Supplier])</f>
        <v>Colorado Booms</v>
      </c>
      <c r="H433" t="str">
        <f>_xlfn.XLOOKUP(fSales[[#This Row],[SalesRepID]],dSalesRep[SalesRepID],dSalesRep[Region])</f>
        <v>CA</v>
      </c>
    </row>
    <row r="434" spans="1:8">
      <c r="A434" s="3">
        <v>44809</v>
      </c>
      <c r="B434">
        <v>2</v>
      </c>
      <c r="C434">
        <v>2</v>
      </c>
      <c r="D434">
        <v>192</v>
      </c>
      <c r="E434">
        <f>_xlfn.XLOOKUP(fSales[[#This Row],[ProductID]],dProduct[ProductID],dProduct[Price])*fSales[[#This Row],[Units]]</f>
        <v>5750.4</v>
      </c>
      <c r="F434" t="str">
        <f>_xlfn.XLOOKUP(fSales[[#This Row],[ProductID]],dProduct[ProductID],dProduct[Product])</f>
        <v>Carlota</v>
      </c>
      <c r="G434" t="str">
        <f>_xlfn.XLOOKUP(fSales[[#This Row],[ProductID]],dProduct[ProductID],dProduct[Supplier])</f>
        <v>Gel Booms</v>
      </c>
      <c r="H434" t="str">
        <f>_xlfn.XLOOKUP(fSales[[#This Row],[SalesRepID]],dSalesRep[SalesRepID],dSalesRep[Region])</f>
        <v>CA</v>
      </c>
    </row>
    <row r="435" spans="1:8">
      <c r="A435" s="3">
        <v>44646</v>
      </c>
      <c r="B435">
        <v>1</v>
      </c>
      <c r="C435">
        <v>4</v>
      </c>
      <c r="D435">
        <v>1</v>
      </c>
      <c r="E435">
        <f>_xlfn.XLOOKUP(fSales[[#This Row],[ProductID]],dProduct[ProductID],dProduct[Price])*fSales[[#This Row],[Units]]</f>
        <v>43.95</v>
      </c>
      <c r="F435" t="str">
        <f>_xlfn.XLOOKUP(fSales[[#This Row],[ProductID]],dProduct[ProductID],dProduct[Product])</f>
        <v>Quad</v>
      </c>
      <c r="G435" t="str">
        <f>_xlfn.XLOOKUP(fSales[[#This Row],[ProductID]],dProduct[ProductID],dProduct[Supplier])</f>
        <v>Gel Booms</v>
      </c>
      <c r="H435" t="str">
        <f>_xlfn.XLOOKUP(fSales[[#This Row],[SalesRepID]],dSalesRep[SalesRepID],dSalesRep[Region])</f>
        <v>WA</v>
      </c>
    </row>
    <row r="436" spans="1:8">
      <c r="A436" s="3">
        <v>44921</v>
      </c>
      <c r="B436">
        <v>2</v>
      </c>
      <c r="C436">
        <v>4</v>
      </c>
      <c r="D436">
        <v>68</v>
      </c>
      <c r="E436">
        <f>_xlfn.XLOOKUP(fSales[[#This Row],[ProductID]],dProduct[ProductID],dProduct[Price])*fSales[[#This Row],[Units]]</f>
        <v>2036.6</v>
      </c>
      <c r="F436" t="str">
        <f>_xlfn.XLOOKUP(fSales[[#This Row],[ProductID]],dProduct[ProductID],dProduct[Product])</f>
        <v>Carlota</v>
      </c>
      <c r="G436" t="str">
        <f>_xlfn.XLOOKUP(fSales[[#This Row],[ProductID]],dProduct[ProductID],dProduct[Supplier])</f>
        <v>Gel Booms</v>
      </c>
      <c r="H436" t="str">
        <f>_xlfn.XLOOKUP(fSales[[#This Row],[SalesRepID]],dSalesRep[SalesRepID],dSalesRep[Region])</f>
        <v>WA</v>
      </c>
    </row>
    <row r="437" spans="1:8">
      <c r="A437" s="3">
        <v>44734</v>
      </c>
      <c r="B437">
        <v>2</v>
      </c>
      <c r="C437">
        <v>4</v>
      </c>
      <c r="D437">
        <v>69</v>
      </c>
      <c r="E437">
        <f>_xlfn.XLOOKUP(fSales[[#This Row],[ProductID]],dProduct[ProductID],dProduct[Price])*fSales[[#This Row],[Units]]</f>
        <v>2066.5499999999997</v>
      </c>
      <c r="F437" t="str">
        <f>_xlfn.XLOOKUP(fSales[[#This Row],[ProductID]],dProduct[ProductID],dProduct[Product])</f>
        <v>Carlota</v>
      </c>
      <c r="G437" t="str">
        <f>_xlfn.XLOOKUP(fSales[[#This Row],[ProductID]],dProduct[ProductID],dProduct[Supplier])</f>
        <v>Gel Booms</v>
      </c>
      <c r="H437" t="str">
        <f>_xlfn.XLOOKUP(fSales[[#This Row],[SalesRepID]],dSalesRep[SalesRepID],dSalesRep[Region])</f>
        <v>WA</v>
      </c>
    </row>
    <row r="438" spans="1:8">
      <c r="A438" s="3">
        <v>44972</v>
      </c>
      <c r="B438">
        <v>2</v>
      </c>
      <c r="C438">
        <v>4</v>
      </c>
      <c r="D438">
        <v>96</v>
      </c>
      <c r="E438">
        <f>_xlfn.XLOOKUP(fSales[[#This Row],[ProductID]],dProduct[ProductID],dProduct[Price])*fSales[[#This Row],[Units]]</f>
        <v>2875.2</v>
      </c>
      <c r="F438" t="str">
        <f>_xlfn.XLOOKUP(fSales[[#This Row],[ProductID]],dProduct[ProductID],dProduct[Product])</f>
        <v>Carlota</v>
      </c>
      <c r="G438" t="str">
        <f>_xlfn.XLOOKUP(fSales[[#This Row],[ProductID]],dProduct[ProductID],dProduct[Supplier])</f>
        <v>Gel Booms</v>
      </c>
      <c r="H438" t="str">
        <f>_xlfn.XLOOKUP(fSales[[#This Row],[SalesRepID]],dSalesRep[SalesRepID],dSalesRep[Region])</f>
        <v>WA</v>
      </c>
    </row>
    <row r="439" spans="1:8">
      <c r="A439" s="3">
        <v>44683</v>
      </c>
      <c r="B439">
        <v>3</v>
      </c>
      <c r="C439">
        <v>4</v>
      </c>
      <c r="D439">
        <v>105</v>
      </c>
      <c r="E439">
        <f>_xlfn.XLOOKUP(fSales[[#This Row],[ProductID]],dProduct[ProductID],dProduct[Price])*fSales[[#This Row],[Units]]</f>
        <v>2724.75</v>
      </c>
      <c r="F439" t="str">
        <f>_xlfn.XLOOKUP(fSales[[#This Row],[ProductID]],dProduct[ProductID],dProduct[Product])</f>
        <v>Aspen</v>
      </c>
      <c r="G439" t="str">
        <f>_xlfn.XLOOKUP(fSales[[#This Row],[ProductID]],dProduct[ProductID],dProduct[Supplier])</f>
        <v>Colorado Booms</v>
      </c>
      <c r="H439" t="str">
        <f>_xlfn.XLOOKUP(fSales[[#This Row],[SalesRepID]],dSalesRep[SalesRepID],dSalesRep[Region])</f>
        <v>WA</v>
      </c>
    </row>
    <row r="440" spans="1:8">
      <c r="A440" s="3">
        <v>45184</v>
      </c>
      <c r="B440">
        <v>4</v>
      </c>
      <c r="C440">
        <v>4</v>
      </c>
      <c r="D440">
        <v>79</v>
      </c>
      <c r="E440">
        <f>_xlfn.XLOOKUP(fSales[[#This Row],[ProductID]],dProduct[ProductID],dProduct[Price])*fSales[[#This Row],[Units]]</f>
        <v>1892.05</v>
      </c>
      <c r="F440" t="str">
        <f>_xlfn.XLOOKUP(fSales[[#This Row],[ProductID]],dProduct[ProductID],dProduct[Product])</f>
        <v>Yanaki</v>
      </c>
      <c r="G440" t="str">
        <f>_xlfn.XLOOKUP(fSales[[#This Row],[ProductID]],dProduct[ProductID],dProduct[Supplier])</f>
        <v>Colorado Booms</v>
      </c>
      <c r="H440" t="str">
        <f>_xlfn.XLOOKUP(fSales[[#This Row],[SalesRepID]],dSalesRep[SalesRepID],dSalesRep[Region])</f>
        <v>WA</v>
      </c>
    </row>
    <row r="441" spans="1:8">
      <c r="A441" s="3">
        <v>44513</v>
      </c>
      <c r="B441">
        <v>2</v>
      </c>
      <c r="C441">
        <v>4</v>
      </c>
      <c r="D441">
        <v>140</v>
      </c>
      <c r="E441">
        <f>_xlfn.XLOOKUP(fSales[[#This Row],[ProductID]],dProduct[ProductID],dProduct[Price])*fSales[[#This Row],[Units]]</f>
        <v>4193</v>
      </c>
      <c r="F441" t="str">
        <f>_xlfn.XLOOKUP(fSales[[#This Row],[ProductID]],dProduct[ProductID],dProduct[Product])</f>
        <v>Carlota</v>
      </c>
      <c r="G441" t="str">
        <f>_xlfn.XLOOKUP(fSales[[#This Row],[ProductID]],dProduct[ProductID],dProduct[Supplier])</f>
        <v>Gel Booms</v>
      </c>
      <c r="H441" t="str">
        <f>_xlfn.XLOOKUP(fSales[[#This Row],[SalesRepID]],dSalesRep[SalesRepID],dSalesRep[Region])</f>
        <v>WA</v>
      </c>
    </row>
    <row r="442" spans="1:8">
      <c r="A442" s="3">
        <v>45160</v>
      </c>
      <c r="B442">
        <v>3</v>
      </c>
      <c r="C442">
        <v>2</v>
      </c>
      <c r="D442">
        <v>212</v>
      </c>
      <c r="E442">
        <f>_xlfn.XLOOKUP(fSales[[#This Row],[ProductID]],dProduct[ProductID],dProduct[Price])*fSales[[#This Row],[Units]]</f>
        <v>5501.4</v>
      </c>
      <c r="F442" t="str">
        <f>_xlfn.XLOOKUP(fSales[[#This Row],[ProductID]],dProduct[ProductID],dProduct[Product])</f>
        <v>Aspen</v>
      </c>
      <c r="G442" t="str">
        <f>_xlfn.XLOOKUP(fSales[[#This Row],[ProductID]],dProduct[ProductID],dProduct[Supplier])</f>
        <v>Colorado Booms</v>
      </c>
      <c r="H442" t="str">
        <f>_xlfn.XLOOKUP(fSales[[#This Row],[SalesRepID]],dSalesRep[SalesRepID],dSalesRep[Region])</f>
        <v>CA</v>
      </c>
    </row>
    <row r="443" spans="1:8">
      <c r="A443" s="3">
        <v>45250</v>
      </c>
      <c r="B443">
        <v>2</v>
      </c>
      <c r="C443">
        <v>3</v>
      </c>
      <c r="D443">
        <v>68</v>
      </c>
      <c r="E443">
        <f>_xlfn.XLOOKUP(fSales[[#This Row],[ProductID]],dProduct[ProductID],dProduct[Price])*fSales[[#This Row],[Units]]</f>
        <v>2036.6</v>
      </c>
      <c r="F443" t="str">
        <f>_xlfn.XLOOKUP(fSales[[#This Row],[ProductID]],dProduct[ProductID],dProduct[Product])</f>
        <v>Carlota</v>
      </c>
      <c r="G443" t="str">
        <f>_xlfn.XLOOKUP(fSales[[#This Row],[ProductID]],dProduct[ProductID],dProduct[Supplier])</f>
        <v>Gel Booms</v>
      </c>
      <c r="H443" t="str">
        <f>_xlfn.XLOOKUP(fSales[[#This Row],[SalesRepID]],dSalesRep[SalesRepID],dSalesRep[Region])</f>
        <v>WA</v>
      </c>
    </row>
    <row r="444" spans="1:8">
      <c r="A444" s="3">
        <v>45244</v>
      </c>
      <c r="B444">
        <v>4</v>
      </c>
      <c r="C444">
        <v>2</v>
      </c>
      <c r="D444">
        <v>32</v>
      </c>
      <c r="E444">
        <f>_xlfn.XLOOKUP(fSales[[#This Row],[ProductID]],dProduct[ProductID],dProduct[Price])*fSales[[#This Row],[Units]]</f>
        <v>766.4</v>
      </c>
      <c r="F444" t="str">
        <f>_xlfn.XLOOKUP(fSales[[#This Row],[ProductID]],dProduct[ProductID],dProduct[Product])</f>
        <v>Yanaki</v>
      </c>
      <c r="G444" t="str">
        <f>_xlfn.XLOOKUP(fSales[[#This Row],[ProductID]],dProduct[ProductID],dProduct[Supplier])</f>
        <v>Colorado Booms</v>
      </c>
      <c r="H444" t="str">
        <f>_xlfn.XLOOKUP(fSales[[#This Row],[SalesRepID]],dSalesRep[SalesRepID],dSalesRep[Region])</f>
        <v>CA</v>
      </c>
    </row>
    <row r="445" spans="1:8">
      <c r="A445" s="3">
        <v>44440</v>
      </c>
      <c r="B445">
        <v>2</v>
      </c>
      <c r="C445">
        <v>1</v>
      </c>
      <c r="D445">
        <v>49</v>
      </c>
      <c r="E445">
        <f>_xlfn.XLOOKUP(fSales[[#This Row],[ProductID]],dProduct[ProductID],dProduct[Price])*fSales[[#This Row],[Units]]</f>
        <v>1467.55</v>
      </c>
      <c r="F445" t="str">
        <f>_xlfn.XLOOKUP(fSales[[#This Row],[ProductID]],dProduct[ProductID],dProduct[Product])</f>
        <v>Carlota</v>
      </c>
      <c r="G445" t="str">
        <f>_xlfn.XLOOKUP(fSales[[#This Row],[ProductID]],dProduct[ProductID],dProduct[Supplier])</f>
        <v>Gel Booms</v>
      </c>
      <c r="H445" t="str">
        <f>_xlfn.XLOOKUP(fSales[[#This Row],[SalesRepID]],dSalesRep[SalesRepID],dSalesRep[Region])</f>
        <v>CA</v>
      </c>
    </row>
    <row r="446" spans="1:8">
      <c r="A446" s="3">
        <v>45291</v>
      </c>
      <c r="B446">
        <v>2</v>
      </c>
      <c r="C446">
        <v>4</v>
      </c>
      <c r="D446">
        <v>109</v>
      </c>
      <c r="E446">
        <f>_xlfn.XLOOKUP(fSales[[#This Row],[ProductID]],dProduct[ProductID],dProduct[Price])*fSales[[#This Row],[Units]]</f>
        <v>3264.5499999999997</v>
      </c>
      <c r="F446" t="str">
        <f>_xlfn.XLOOKUP(fSales[[#This Row],[ProductID]],dProduct[ProductID],dProduct[Product])</f>
        <v>Carlota</v>
      </c>
      <c r="G446" t="str">
        <f>_xlfn.XLOOKUP(fSales[[#This Row],[ProductID]],dProduct[ProductID],dProduct[Supplier])</f>
        <v>Gel Booms</v>
      </c>
      <c r="H446" t="str">
        <f>_xlfn.XLOOKUP(fSales[[#This Row],[SalesRepID]],dSalesRep[SalesRepID],dSalesRep[Region])</f>
        <v>WA</v>
      </c>
    </row>
    <row r="447" spans="1:8">
      <c r="A447" s="3">
        <v>45029</v>
      </c>
      <c r="B447">
        <v>2</v>
      </c>
      <c r="C447">
        <v>2</v>
      </c>
      <c r="D447">
        <v>174</v>
      </c>
      <c r="E447">
        <f>_xlfn.XLOOKUP(fSales[[#This Row],[ProductID]],dProduct[ProductID],dProduct[Price])*fSales[[#This Row],[Units]]</f>
        <v>5211.3</v>
      </c>
      <c r="F447" t="str">
        <f>_xlfn.XLOOKUP(fSales[[#This Row],[ProductID]],dProduct[ProductID],dProduct[Product])</f>
        <v>Carlota</v>
      </c>
      <c r="G447" t="str">
        <f>_xlfn.XLOOKUP(fSales[[#This Row],[ProductID]],dProduct[ProductID],dProduct[Supplier])</f>
        <v>Gel Booms</v>
      </c>
      <c r="H447" t="str">
        <f>_xlfn.XLOOKUP(fSales[[#This Row],[SalesRepID]],dSalesRep[SalesRepID],dSalesRep[Region])</f>
        <v>CA</v>
      </c>
    </row>
    <row r="448" spans="1:8">
      <c r="A448" s="3">
        <v>45198</v>
      </c>
      <c r="B448">
        <v>2</v>
      </c>
      <c r="C448">
        <v>1</v>
      </c>
      <c r="D448">
        <v>251</v>
      </c>
      <c r="E448">
        <f>_xlfn.XLOOKUP(fSales[[#This Row],[ProductID]],dProduct[ProductID],dProduct[Price])*fSales[[#This Row],[Units]]</f>
        <v>7517.45</v>
      </c>
      <c r="F448" t="str">
        <f>_xlfn.XLOOKUP(fSales[[#This Row],[ProductID]],dProduct[ProductID],dProduct[Product])</f>
        <v>Carlota</v>
      </c>
      <c r="G448" t="str">
        <f>_xlfn.XLOOKUP(fSales[[#This Row],[ProductID]],dProduct[ProductID],dProduct[Supplier])</f>
        <v>Gel Booms</v>
      </c>
      <c r="H448" t="str">
        <f>_xlfn.XLOOKUP(fSales[[#This Row],[SalesRepID]],dSalesRep[SalesRepID],dSalesRep[Region])</f>
        <v>CA</v>
      </c>
    </row>
    <row r="449" spans="1:8">
      <c r="A449" s="3">
        <v>44559</v>
      </c>
      <c r="B449">
        <v>1</v>
      </c>
      <c r="C449">
        <v>4</v>
      </c>
      <c r="D449">
        <v>6</v>
      </c>
      <c r="E449">
        <f>_xlfn.XLOOKUP(fSales[[#This Row],[ProductID]],dProduct[ProductID],dProduct[Price])*fSales[[#This Row],[Units]]</f>
        <v>263.70000000000005</v>
      </c>
      <c r="F449" t="str">
        <f>_xlfn.XLOOKUP(fSales[[#This Row],[ProductID]],dProduct[ProductID],dProduct[Product])</f>
        <v>Quad</v>
      </c>
      <c r="G449" t="str">
        <f>_xlfn.XLOOKUP(fSales[[#This Row],[ProductID]],dProduct[ProductID],dProduct[Supplier])</f>
        <v>Gel Booms</v>
      </c>
      <c r="H449" t="str">
        <f>_xlfn.XLOOKUP(fSales[[#This Row],[SalesRepID]],dSalesRep[SalesRepID],dSalesRep[Region])</f>
        <v>WA</v>
      </c>
    </row>
    <row r="450" spans="1:8">
      <c r="A450" s="3">
        <v>44658</v>
      </c>
      <c r="B450">
        <v>2</v>
      </c>
      <c r="C450">
        <v>3</v>
      </c>
      <c r="D450">
        <v>69</v>
      </c>
      <c r="E450">
        <f>_xlfn.XLOOKUP(fSales[[#This Row],[ProductID]],dProduct[ProductID],dProduct[Price])*fSales[[#This Row],[Units]]</f>
        <v>2066.5499999999997</v>
      </c>
      <c r="F450" t="str">
        <f>_xlfn.XLOOKUP(fSales[[#This Row],[ProductID]],dProduct[ProductID],dProduct[Product])</f>
        <v>Carlota</v>
      </c>
      <c r="G450" t="str">
        <f>_xlfn.XLOOKUP(fSales[[#This Row],[ProductID]],dProduct[ProductID],dProduct[Supplier])</f>
        <v>Gel Booms</v>
      </c>
      <c r="H450" t="str">
        <f>_xlfn.XLOOKUP(fSales[[#This Row],[SalesRepID]],dSalesRep[SalesRepID],dSalesRep[Region])</f>
        <v>WA</v>
      </c>
    </row>
    <row r="451" spans="1:8">
      <c r="A451" s="3">
        <v>44525</v>
      </c>
      <c r="B451">
        <v>2</v>
      </c>
      <c r="C451">
        <v>2</v>
      </c>
      <c r="D451">
        <v>66</v>
      </c>
      <c r="E451">
        <f>_xlfn.XLOOKUP(fSales[[#This Row],[ProductID]],dProduct[ProductID],dProduct[Price])*fSales[[#This Row],[Units]]</f>
        <v>1976.7</v>
      </c>
      <c r="F451" t="str">
        <f>_xlfn.XLOOKUP(fSales[[#This Row],[ProductID]],dProduct[ProductID],dProduct[Product])</f>
        <v>Carlota</v>
      </c>
      <c r="G451" t="str">
        <f>_xlfn.XLOOKUP(fSales[[#This Row],[ProductID]],dProduct[ProductID],dProduct[Supplier])</f>
        <v>Gel Booms</v>
      </c>
      <c r="H451" t="str">
        <f>_xlfn.XLOOKUP(fSales[[#This Row],[SalesRepID]],dSalesRep[SalesRepID],dSalesRep[Region])</f>
        <v>CA</v>
      </c>
    </row>
    <row r="452" spans="1:8">
      <c r="A452" s="3">
        <v>44703</v>
      </c>
      <c r="B452">
        <v>2</v>
      </c>
      <c r="C452">
        <v>2</v>
      </c>
      <c r="D452">
        <v>216</v>
      </c>
      <c r="E452">
        <f>_xlfn.XLOOKUP(fSales[[#This Row],[ProductID]],dProduct[ProductID],dProduct[Price])*fSales[[#This Row],[Units]]</f>
        <v>6469.2</v>
      </c>
      <c r="F452" t="str">
        <f>_xlfn.XLOOKUP(fSales[[#This Row],[ProductID]],dProduct[ProductID],dProduct[Product])</f>
        <v>Carlota</v>
      </c>
      <c r="G452" t="str">
        <f>_xlfn.XLOOKUP(fSales[[#This Row],[ProductID]],dProduct[ProductID],dProduct[Supplier])</f>
        <v>Gel Booms</v>
      </c>
      <c r="H452" t="str">
        <f>_xlfn.XLOOKUP(fSales[[#This Row],[SalesRepID]],dSalesRep[SalesRepID],dSalesRep[Region])</f>
        <v>CA</v>
      </c>
    </row>
    <row r="453" spans="1:8">
      <c r="A453" s="3">
        <v>44549</v>
      </c>
      <c r="B453">
        <v>3</v>
      </c>
      <c r="C453">
        <v>4</v>
      </c>
      <c r="D453">
        <v>162</v>
      </c>
      <c r="E453">
        <f>_xlfn.XLOOKUP(fSales[[#This Row],[ProductID]],dProduct[ProductID],dProduct[Price])*fSales[[#This Row],[Units]]</f>
        <v>4203.8999999999996</v>
      </c>
      <c r="F453" t="str">
        <f>_xlfn.XLOOKUP(fSales[[#This Row],[ProductID]],dProduct[ProductID],dProduct[Product])</f>
        <v>Aspen</v>
      </c>
      <c r="G453" t="str">
        <f>_xlfn.XLOOKUP(fSales[[#This Row],[ProductID]],dProduct[ProductID],dProduct[Supplier])</f>
        <v>Colorado Booms</v>
      </c>
      <c r="H453" t="str">
        <f>_xlfn.XLOOKUP(fSales[[#This Row],[SalesRepID]],dSalesRep[SalesRepID],dSalesRep[Region])</f>
        <v>WA</v>
      </c>
    </row>
    <row r="454" spans="1:8">
      <c r="A454" s="3">
        <v>44878</v>
      </c>
      <c r="B454">
        <v>4</v>
      </c>
      <c r="C454">
        <v>1</v>
      </c>
      <c r="D454">
        <v>73</v>
      </c>
      <c r="E454">
        <f>_xlfn.XLOOKUP(fSales[[#This Row],[ProductID]],dProduct[ProductID],dProduct[Price])*fSales[[#This Row],[Units]]</f>
        <v>1748.35</v>
      </c>
      <c r="F454" t="str">
        <f>_xlfn.XLOOKUP(fSales[[#This Row],[ProductID]],dProduct[ProductID],dProduct[Product])</f>
        <v>Yanaki</v>
      </c>
      <c r="G454" t="str">
        <f>_xlfn.XLOOKUP(fSales[[#This Row],[ProductID]],dProduct[ProductID],dProduct[Supplier])</f>
        <v>Colorado Booms</v>
      </c>
      <c r="H454" t="str">
        <f>_xlfn.XLOOKUP(fSales[[#This Row],[SalesRepID]],dSalesRep[SalesRepID],dSalesRep[Region])</f>
        <v>CA</v>
      </c>
    </row>
    <row r="455" spans="1:8">
      <c r="A455" s="3">
        <v>44882</v>
      </c>
      <c r="B455">
        <v>2</v>
      </c>
      <c r="C455">
        <v>1</v>
      </c>
      <c r="D455">
        <v>90</v>
      </c>
      <c r="E455">
        <f>_xlfn.XLOOKUP(fSales[[#This Row],[ProductID]],dProduct[ProductID],dProduct[Price])*fSales[[#This Row],[Units]]</f>
        <v>2695.5</v>
      </c>
      <c r="F455" t="str">
        <f>_xlfn.XLOOKUP(fSales[[#This Row],[ProductID]],dProduct[ProductID],dProduct[Product])</f>
        <v>Carlota</v>
      </c>
      <c r="G455" t="str">
        <f>_xlfn.XLOOKUP(fSales[[#This Row],[ProductID]],dProduct[ProductID],dProduct[Supplier])</f>
        <v>Gel Booms</v>
      </c>
      <c r="H455" t="str">
        <f>_xlfn.XLOOKUP(fSales[[#This Row],[SalesRepID]],dSalesRep[SalesRepID],dSalesRep[Region])</f>
        <v>CA</v>
      </c>
    </row>
    <row r="456" spans="1:8">
      <c r="A456" s="3">
        <v>44336</v>
      </c>
      <c r="B456">
        <v>4</v>
      </c>
      <c r="C456">
        <v>1</v>
      </c>
      <c r="D456">
        <v>245</v>
      </c>
      <c r="E456">
        <f>_xlfn.XLOOKUP(fSales[[#This Row],[ProductID]],dProduct[ProductID],dProduct[Price])*fSales[[#This Row],[Units]]</f>
        <v>5867.75</v>
      </c>
      <c r="F456" t="str">
        <f>_xlfn.XLOOKUP(fSales[[#This Row],[ProductID]],dProduct[ProductID],dProduct[Product])</f>
        <v>Yanaki</v>
      </c>
      <c r="G456" t="str">
        <f>_xlfn.XLOOKUP(fSales[[#This Row],[ProductID]],dProduct[ProductID],dProduct[Supplier])</f>
        <v>Colorado Booms</v>
      </c>
      <c r="H456" t="str">
        <f>_xlfn.XLOOKUP(fSales[[#This Row],[SalesRepID]],dSalesRep[SalesRepID],dSalesRep[Region])</f>
        <v>CA</v>
      </c>
    </row>
    <row r="457" spans="1:8">
      <c r="A457" s="3">
        <v>44715</v>
      </c>
      <c r="B457">
        <v>2</v>
      </c>
      <c r="C457">
        <v>2</v>
      </c>
      <c r="D457">
        <v>6</v>
      </c>
      <c r="E457">
        <f>_xlfn.XLOOKUP(fSales[[#This Row],[ProductID]],dProduct[ProductID],dProduct[Price])*fSales[[#This Row],[Units]]</f>
        <v>179.7</v>
      </c>
      <c r="F457" t="str">
        <f>_xlfn.XLOOKUP(fSales[[#This Row],[ProductID]],dProduct[ProductID],dProduct[Product])</f>
        <v>Carlota</v>
      </c>
      <c r="G457" t="str">
        <f>_xlfn.XLOOKUP(fSales[[#This Row],[ProductID]],dProduct[ProductID],dProduct[Supplier])</f>
        <v>Gel Booms</v>
      </c>
      <c r="H457" t="str">
        <f>_xlfn.XLOOKUP(fSales[[#This Row],[SalesRepID]],dSalesRep[SalesRepID],dSalesRep[Region])</f>
        <v>CA</v>
      </c>
    </row>
    <row r="458" spans="1:8">
      <c r="A458" s="3">
        <v>44869</v>
      </c>
      <c r="B458">
        <v>2</v>
      </c>
      <c r="C458">
        <v>4</v>
      </c>
      <c r="D458">
        <v>94</v>
      </c>
      <c r="E458">
        <f>_xlfn.XLOOKUP(fSales[[#This Row],[ProductID]],dProduct[ProductID],dProduct[Price])*fSales[[#This Row],[Units]]</f>
        <v>2815.2999999999997</v>
      </c>
      <c r="F458" t="str">
        <f>_xlfn.XLOOKUP(fSales[[#This Row],[ProductID]],dProduct[ProductID],dProduct[Product])</f>
        <v>Carlota</v>
      </c>
      <c r="G458" t="str">
        <f>_xlfn.XLOOKUP(fSales[[#This Row],[ProductID]],dProduct[ProductID],dProduct[Supplier])</f>
        <v>Gel Booms</v>
      </c>
      <c r="H458" t="str">
        <f>_xlfn.XLOOKUP(fSales[[#This Row],[SalesRepID]],dSalesRep[SalesRepID],dSalesRep[Region])</f>
        <v>WA</v>
      </c>
    </row>
    <row r="459" spans="1:8">
      <c r="A459" s="3">
        <v>45156</v>
      </c>
      <c r="B459">
        <v>4</v>
      </c>
      <c r="C459">
        <v>4</v>
      </c>
      <c r="D459">
        <v>5</v>
      </c>
      <c r="E459">
        <f>_xlfn.XLOOKUP(fSales[[#This Row],[ProductID]],dProduct[ProductID],dProduct[Price])*fSales[[#This Row],[Units]]</f>
        <v>119.75</v>
      </c>
      <c r="F459" t="str">
        <f>_xlfn.XLOOKUP(fSales[[#This Row],[ProductID]],dProduct[ProductID],dProduct[Product])</f>
        <v>Yanaki</v>
      </c>
      <c r="G459" t="str">
        <f>_xlfn.XLOOKUP(fSales[[#This Row],[ProductID]],dProduct[ProductID],dProduct[Supplier])</f>
        <v>Colorado Booms</v>
      </c>
      <c r="H459" t="str">
        <f>_xlfn.XLOOKUP(fSales[[#This Row],[SalesRepID]],dSalesRep[SalesRepID],dSalesRep[Region])</f>
        <v>WA</v>
      </c>
    </row>
    <row r="460" spans="1:8">
      <c r="A460" s="3">
        <v>44995</v>
      </c>
      <c r="B460">
        <v>2</v>
      </c>
      <c r="C460">
        <v>4</v>
      </c>
      <c r="D460">
        <v>105</v>
      </c>
      <c r="E460">
        <f>_xlfn.XLOOKUP(fSales[[#This Row],[ProductID]],dProduct[ProductID],dProduct[Price])*fSales[[#This Row],[Units]]</f>
        <v>3144.75</v>
      </c>
      <c r="F460" t="str">
        <f>_xlfn.XLOOKUP(fSales[[#This Row],[ProductID]],dProduct[ProductID],dProduct[Product])</f>
        <v>Carlota</v>
      </c>
      <c r="G460" t="str">
        <f>_xlfn.XLOOKUP(fSales[[#This Row],[ProductID]],dProduct[ProductID],dProduct[Supplier])</f>
        <v>Gel Booms</v>
      </c>
      <c r="H460" t="str">
        <f>_xlfn.XLOOKUP(fSales[[#This Row],[SalesRepID]],dSalesRep[SalesRepID],dSalesRep[Region])</f>
        <v>WA</v>
      </c>
    </row>
    <row r="461" spans="1:8">
      <c r="A461" s="3">
        <v>45236</v>
      </c>
      <c r="B461">
        <v>2</v>
      </c>
      <c r="C461">
        <v>3</v>
      </c>
      <c r="D461">
        <v>91</v>
      </c>
      <c r="E461">
        <f>_xlfn.XLOOKUP(fSales[[#This Row],[ProductID]],dProduct[ProductID],dProduct[Price])*fSales[[#This Row],[Units]]</f>
        <v>2725.45</v>
      </c>
      <c r="F461" t="str">
        <f>_xlfn.XLOOKUP(fSales[[#This Row],[ProductID]],dProduct[ProductID],dProduct[Product])</f>
        <v>Carlota</v>
      </c>
      <c r="G461" t="str">
        <f>_xlfn.XLOOKUP(fSales[[#This Row],[ProductID]],dProduct[ProductID],dProduct[Supplier])</f>
        <v>Gel Booms</v>
      </c>
      <c r="H461" t="str">
        <f>_xlfn.XLOOKUP(fSales[[#This Row],[SalesRepID]],dSalesRep[SalesRepID],dSalesRep[Region])</f>
        <v>WA</v>
      </c>
    </row>
    <row r="462" spans="1:8">
      <c r="A462" s="3">
        <v>44902</v>
      </c>
      <c r="B462">
        <v>2</v>
      </c>
      <c r="C462">
        <v>2</v>
      </c>
      <c r="D462">
        <v>51</v>
      </c>
      <c r="E462">
        <f>_xlfn.XLOOKUP(fSales[[#This Row],[ProductID]],dProduct[ProductID],dProduct[Price])*fSales[[#This Row],[Units]]</f>
        <v>1527.45</v>
      </c>
      <c r="F462" t="str">
        <f>_xlfn.XLOOKUP(fSales[[#This Row],[ProductID]],dProduct[ProductID],dProduct[Product])</f>
        <v>Carlota</v>
      </c>
      <c r="G462" t="str">
        <f>_xlfn.XLOOKUP(fSales[[#This Row],[ProductID]],dProduct[ProductID],dProduct[Supplier])</f>
        <v>Gel Booms</v>
      </c>
      <c r="H462" t="str">
        <f>_xlfn.XLOOKUP(fSales[[#This Row],[SalesRepID]],dSalesRep[SalesRepID],dSalesRep[Region])</f>
        <v>CA</v>
      </c>
    </row>
    <row r="463" spans="1:8">
      <c r="A463" s="3">
        <v>44532</v>
      </c>
      <c r="B463">
        <v>2</v>
      </c>
      <c r="C463">
        <v>2</v>
      </c>
      <c r="D463">
        <v>4</v>
      </c>
      <c r="E463">
        <f>_xlfn.XLOOKUP(fSales[[#This Row],[ProductID]],dProduct[ProductID],dProduct[Price])*fSales[[#This Row],[Units]]</f>
        <v>119.8</v>
      </c>
      <c r="F463" t="str">
        <f>_xlfn.XLOOKUP(fSales[[#This Row],[ProductID]],dProduct[ProductID],dProduct[Product])</f>
        <v>Carlota</v>
      </c>
      <c r="G463" t="str">
        <f>_xlfn.XLOOKUP(fSales[[#This Row],[ProductID]],dProduct[ProductID],dProduct[Supplier])</f>
        <v>Gel Booms</v>
      </c>
      <c r="H463" t="str">
        <f>_xlfn.XLOOKUP(fSales[[#This Row],[SalesRepID]],dSalesRep[SalesRepID],dSalesRep[Region])</f>
        <v>CA</v>
      </c>
    </row>
    <row r="464" spans="1:8">
      <c r="A464" s="3">
        <v>45161</v>
      </c>
      <c r="B464">
        <v>2</v>
      </c>
      <c r="C464">
        <v>4</v>
      </c>
      <c r="D464">
        <v>160</v>
      </c>
      <c r="E464">
        <f>_xlfn.XLOOKUP(fSales[[#This Row],[ProductID]],dProduct[ProductID],dProduct[Price])*fSales[[#This Row],[Units]]</f>
        <v>4792</v>
      </c>
      <c r="F464" t="str">
        <f>_xlfn.XLOOKUP(fSales[[#This Row],[ProductID]],dProduct[ProductID],dProduct[Product])</f>
        <v>Carlota</v>
      </c>
      <c r="G464" t="str">
        <f>_xlfn.XLOOKUP(fSales[[#This Row],[ProductID]],dProduct[ProductID],dProduct[Supplier])</f>
        <v>Gel Booms</v>
      </c>
      <c r="H464" t="str">
        <f>_xlfn.XLOOKUP(fSales[[#This Row],[SalesRepID]],dSalesRep[SalesRepID],dSalesRep[Region])</f>
        <v>WA</v>
      </c>
    </row>
    <row r="465" spans="1:8">
      <c r="A465" s="3">
        <v>44947</v>
      </c>
      <c r="B465">
        <v>2</v>
      </c>
      <c r="C465">
        <v>2</v>
      </c>
      <c r="D465">
        <v>291</v>
      </c>
      <c r="E465">
        <f>_xlfn.XLOOKUP(fSales[[#This Row],[ProductID]],dProduct[ProductID],dProduct[Price])*fSales[[#This Row],[Units]]</f>
        <v>8715.4499999999989</v>
      </c>
      <c r="F465" t="str">
        <f>_xlfn.XLOOKUP(fSales[[#This Row],[ProductID]],dProduct[ProductID],dProduct[Product])</f>
        <v>Carlota</v>
      </c>
      <c r="G465" t="str">
        <f>_xlfn.XLOOKUP(fSales[[#This Row],[ProductID]],dProduct[ProductID],dProduct[Supplier])</f>
        <v>Gel Booms</v>
      </c>
      <c r="H465" t="str">
        <f>_xlfn.XLOOKUP(fSales[[#This Row],[SalesRepID]],dSalesRep[SalesRepID],dSalesRep[Region])</f>
        <v>CA</v>
      </c>
    </row>
    <row r="466" spans="1:8">
      <c r="A466" s="3">
        <v>44973</v>
      </c>
      <c r="B466">
        <v>4</v>
      </c>
      <c r="C466">
        <v>2</v>
      </c>
      <c r="D466">
        <v>68</v>
      </c>
      <c r="E466">
        <f>_xlfn.XLOOKUP(fSales[[#This Row],[ProductID]],dProduct[ProductID],dProduct[Price])*fSales[[#This Row],[Units]]</f>
        <v>1628.6</v>
      </c>
      <c r="F466" t="str">
        <f>_xlfn.XLOOKUP(fSales[[#This Row],[ProductID]],dProduct[ProductID],dProduct[Product])</f>
        <v>Yanaki</v>
      </c>
      <c r="G466" t="str">
        <f>_xlfn.XLOOKUP(fSales[[#This Row],[ProductID]],dProduct[ProductID],dProduct[Supplier])</f>
        <v>Colorado Booms</v>
      </c>
      <c r="H466" t="str">
        <f>_xlfn.XLOOKUP(fSales[[#This Row],[SalesRepID]],dSalesRep[SalesRepID],dSalesRep[Region])</f>
        <v>CA</v>
      </c>
    </row>
    <row r="467" spans="1:8">
      <c r="A467" s="3">
        <v>44561</v>
      </c>
      <c r="B467">
        <v>1</v>
      </c>
      <c r="C467">
        <v>2</v>
      </c>
      <c r="D467">
        <v>4</v>
      </c>
      <c r="E467">
        <f>_xlfn.XLOOKUP(fSales[[#This Row],[ProductID]],dProduct[ProductID],dProduct[Price])*fSales[[#This Row],[Units]]</f>
        <v>175.8</v>
      </c>
      <c r="F467" t="str">
        <f>_xlfn.XLOOKUP(fSales[[#This Row],[ProductID]],dProduct[ProductID],dProduct[Product])</f>
        <v>Quad</v>
      </c>
      <c r="G467" t="str">
        <f>_xlfn.XLOOKUP(fSales[[#This Row],[ProductID]],dProduct[ProductID],dProduct[Supplier])</f>
        <v>Gel Booms</v>
      </c>
      <c r="H467" t="str">
        <f>_xlfn.XLOOKUP(fSales[[#This Row],[SalesRepID]],dSalesRep[SalesRepID],dSalesRep[Region])</f>
        <v>CA</v>
      </c>
    </row>
    <row r="468" spans="1:8">
      <c r="A468" s="3">
        <v>44524</v>
      </c>
      <c r="B468">
        <v>3</v>
      </c>
      <c r="C468">
        <v>2</v>
      </c>
      <c r="D468">
        <v>292</v>
      </c>
      <c r="E468">
        <f>_xlfn.XLOOKUP(fSales[[#This Row],[ProductID]],dProduct[ProductID],dProduct[Price])*fSales[[#This Row],[Units]]</f>
        <v>7577.4</v>
      </c>
      <c r="F468" t="str">
        <f>_xlfn.XLOOKUP(fSales[[#This Row],[ProductID]],dProduct[ProductID],dProduct[Product])</f>
        <v>Aspen</v>
      </c>
      <c r="G468" t="str">
        <f>_xlfn.XLOOKUP(fSales[[#This Row],[ProductID]],dProduct[ProductID],dProduct[Supplier])</f>
        <v>Colorado Booms</v>
      </c>
      <c r="H468" t="str">
        <f>_xlfn.XLOOKUP(fSales[[#This Row],[SalesRepID]],dSalesRep[SalesRepID],dSalesRep[Region])</f>
        <v>CA</v>
      </c>
    </row>
    <row r="469" spans="1:8">
      <c r="A469" s="3">
        <v>45257</v>
      </c>
      <c r="B469">
        <v>1</v>
      </c>
      <c r="C469">
        <v>4</v>
      </c>
      <c r="D469">
        <v>115</v>
      </c>
      <c r="E469">
        <f>_xlfn.XLOOKUP(fSales[[#This Row],[ProductID]],dProduct[ProductID],dProduct[Price])*fSales[[#This Row],[Units]]</f>
        <v>5054.25</v>
      </c>
      <c r="F469" t="str">
        <f>_xlfn.XLOOKUP(fSales[[#This Row],[ProductID]],dProduct[ProductID],dProduct[Product])</f>
        <v>Quad</v>
      </c>
      <c r="G469" t="str">
        <f>_xlfn.XLOOKUP(fSales[[#This Row],[ProductID]],dProduct[ProductID],dProduct[Supplier])</f>
        <v>Gel Booms</v>
      </c>
      <c r="H469" t="str">
        <f>_xlfn.XLOOKUP(fSales[[#This Row],[SalesRepID]],dSalesRep[SalesRepID],dSalesRep[Region])</f>
        <v>WA</v>
      </c>
    </row>
    <row r="470" spans="1:8">
      <c r="A470" s="3">
        <v>44906</v>
      </c>
      <c r="B470">
        <v>3</v>
      </c>
      <c r="C470">
        <v>1</v>
      </c>
      <c r="D470">
        <v>82</v>
      </c>
      <c r="E470">
        <f>_xlfn.XLOOKUP(fSales[[#This Row],[ProductID]],dProduct[ProductID],dProduct[Price])*fSales[[#This Row],[Units]]</f>
        <v>2127.9</v>
      </c>
      <c r="F470" t="str">
        <f>_xlfn.XLOOKUP(fSales[[#This Row],[ProductID]],dProduct[ProductID],dProduct[Product])</f>
        <v>Aspen</v>
      </c>
      <c r="G470" t="str">
        <f>_xlfn.XLOOKUP(fSales[[#This Row],[ProductID]],dProduct[ProductID],dProduct[Supplier])</f>
        <v>Colorado Booms</v>
      </c>
      <c r="H470" t="str">
        <f>_xlfn.XLOOKUP(fSales[[#This Row],[SalesRepID]],dSalesRep[SalesRepID],dSalesRep[Region])</f>
        <v>CA</v>
      </c>
    </row>
    <row r="471" spans="1:8">
      <c r="A471" s="3">
        <v>45205</v>
      </c>
      <c r="B471">
        <v>2</v>
      </c>
      <c r="C471">
        <v>4</v>
      </c>
      <c r="D471">
        <v>84</v>
      </c>
      <c r="E471">
        <f>_xlfn.XLOOKUP(fSales[[#This Row],[ProductID]],dProduct[ProductID],dProduct[Price])*fSales[[#This Row],[Units]]</f>
        <v>2515.7999999999997</v>
      </c>
      <c r="F471" t="str">
        <f>_xlfn.XLOOKUP(fSales[[#This Row],[ProductID]],dProduct[ProductID],dProduct[Product])</f>
        <v>Carlota</v>
      </c>
      <c r="G471" t="str">
        <f>_xlfn.XLOOKUP(fSales[[#This Row],[ProductID]],dProduct[ProductID],dProduct[Supplier])</f>
        <v>Gel Booms</v>
      </c>
      <c r="H471" t="str">
        <f>_xlfn.XLOOKUP(fSales[[#This Row],[SalesRepID]],dSalesRep[SalesRepID],dSalesRep[Region])</f>
        <v>WA</v>
      </c>
    </row>
    <row r="472" spans="1:8">
      <c r="A472" s="3">
        <v>45170</v>
      </c>
      <c r="B472">
        <v>2</v>
      </c>
      <c r="C472">
        <v>4</v>
      </c>
      <c r="D472">
        <v>5</v>
      </c>
      <c r="E472">
        <f>_xlfn.XLOOKUP(fSales[[#This Row],[ProductID]],dProduct[ProductID],dProduct[Price])*fSales[[#This Row],[Units]]</f>
        <v>149.75</v>
      </c>
      <c r="F472" t="str">
        <f>_xlfn.XLOOKUP(fSales[[#This Row],[ProductID]],dProduct[ProductID],dProduct[Product])</f>
        <v>Carlota</v>
      </c>
      <c r="G472" t="str">
        <f>_xlfn.XLOOKUP(fSales[[#This Row],[ProductID]],dProduct[ProductID],dProduct[Supplier])</f>
        <v>Gel Booms</v>
      </c>
      <c r="H472" t="str">
        <f>_xlfn.XLOOKUP(fSales[[#This Row],[SalesRepID]],dSalesRep[SalesRepID],dSalesRep[Region])</f>
        <v>WA</v>
      </c>
    </row>
    <row r="473" spans="1:8">
      <c r="A473" s="3">
        <v>44544</v>
      </c>
      <c r="B473">
        <v>4</v>
      </c>
      <c r="C473">
        <v>2</v>
      </c>
      <c r="D473">
        <v>99</v>
      </c>
      <c r="E473">
        <f>_xlfn.XLOOKUP(fSales[[#This Row],[ProductID]],dProduct[ProductID],dProduct[Price])*fSales[[#This Row],[Units]]</f>
        <v>2371.0499999999997</v>
      </c>
      <c r="F473" t="str">
        <f>_xlfn.XLOOKUP(fSales[[#This Row],[ProductID]],dProduct[ProductID],dProduct[Product])</f>
        <v>Yanaki</v>
      </c>
      <c r="G473" t="str">
        <f>_xlfn.XLOOKUP(fSales[[#This Row],[ProductID]],dProduct[ProductID],dProduct[Supplier])</f>
        <v>Colorado Booms</v>
      </c>
      <c r="H473" t="str">
        <f>_xlfn.XLOOKUP(fSales[[#This Row],[SalesRepID]],dSalesRep[SalesRepID],dSalesRep[Region])</f>
        <v>CA</v>
      </c>
    </row>
    <row r="474" spans="1:8">
      <c r="A474" s="3">
        <v>45205</v>
      </c>
      <c r="B474">
        <v>1</v>
      </c>
      <c r="C474">
        <v>2</v>
      </c>
      <c r="D474">
        <v>209</v>
      </c>
      <c r="E474">
        <f>_xlfn.XLOOKUP(fSales[[#This Row],[ProductID]],dProduct[ProductID],dProduct[Price])*fSales[[#This Row],[Units]]</f>
        <v>9185.5500000000011</v>
      </c>
      <c r="F474" t="str">
        <f>_xlfn.XLOOKUP(fSales[[#This Row],[ProductID]],dProduct[ProductID],dProduct[Product])</f>
        <v>Quad</v>
      </c>
      <c r="G474" t="str">
        <f>_xlfn.XLOOKUP(fSales[[#This Row],[ProductID]],dProduct[ProductID],dProduct[Supplier])</f>
        <v>Gel Booms</v>
      </c>
      <c r="H474" t="str">
        <f>_xlfn.XLOOKUP(fSales[[#This Row],[SalesRepID]],dSalesRep[SalesRepID],dSalesRep[Region])</f>
        <v>CA</v>
      </c>
    </row>
    <row r="475" spans="1:8">
      <c r="A475" s="3">
        <v>45174</v>
      </c>
      <c r="B475">
        <v>2</v>
      </c>
      <c r="C475">
        <v>4</v>
      </c>
      <c r="D475">
        <v>51</v>
      </c>
      <c r="E475">
        <f>_xlfn.XLOOKUP(fSales[[#This Row],[ProductID]],dProduct[ProductID],dProduct[Price])*fSales[[#This Row],[Units]]</f>
        <v>1527.45</v>
      </c>
      <c r="F475" t="str">
        <f>_xlfn.XLOOKUP(fSales[[#This Row],[ProductID]],dProduct[ProductID],dProduct[Product])</f>
        <v>Carlota</v>
      </c>
      <c r="G475" t="str">
        <f>_xlfn.XLOOKUP(fSales[[#This Row],[ProductID]],dProduct[ProductID],dProduct[Supplier])</f>
        <v>Gel Booms</v>
      </c>
      <c r="H475" t="str">
        <f>_xlfn.XLOOKUP(fSales[[#This Row],[SalesRepID]],dSalesRep[SalesRepID],dSalesRep[Region])</f>
        <v>WA</v>
      </c>
    </row>
    <row r="476" spans="1:8">
      <c r="A476" s="3">
        <v>44443</v>
      </c>
      <c r="B476">
        <v>2</v>
      </c>
      <c r="C476">
        <v>2</v>
      </c>
      <c r="D476">
        <v>203</v>
      </c>
      <c r="E476">
        <f>_xlfn.XLOOKUP(fSales[[#This Row],[ProductID]],dProduct[ProductID],dProduct[Price])*fSales[[#This Row],[Units]]</f>
        <v>6079.8499999999995</v>
      </c>
      <c r="F476" t="str">
        <f>_xlfn.XLOOKUP(fSales[[#This Row],[ProductID]],dProduct[ProductID],dProduct[Product])</f>
        <v>Carlota</v>
      </c>
      <c r="G476" t="str">
        <f>_xlfn.XLOOKUP(fSales[[#This Row],[ProductID]],dProduct[ProductID],dProduct[Supplier])</f>
        <v>Gel Booms</v>
      </c>
      <c r="H476" t="str">
        <f>_xlfn.XLOOKUP(fSales[[#This Row],[SalesRepID]],dSalesRep[SalesRepID],dSalesRep[Region])</f>
        <v>CA</v>
      </c>
    </row>
    <row r="477" spans="1:8">
      <c r="A477" s="3">
        <v>44539</v>
      </c>
      <c r="B477">
        <v>1</v>
      </c>
      <c r="C477">
        <v>4</v>
      </c>
      <c r="D477">
        <v>69</v>
      </c>
      <c r="E477">
        <f>_xlfn.XLOOKUP(fSales[[#This Row],[ProductID]],dProduct[ProductID],dProduct[Price])*fSales[[#This Row],[Units]]</f>
        <v>3032.55</v>
      </c>
      <c r="F477" t="str">
        <f>_xlfn.XLOOKUP(fSales[[#This Row],[ProductID]],dProduct[ProductID],dProduct[Product])</f>
        <v>Quad</v>
      </c>
      <c r="G477" t="str">
        <f>_xlfn.XLOOKUP(fSales[[#This Row],[ProductID]],dProduct[ProductID],dProduct[Supplier])</f>
        <v>Gel Booms</v>
      </c>
      <c r="H477" t="str">
        <f>_xlfn.XLOOKUP(fSales[[#This Row],[SalesRepID]],dSalesRep[SalesRepID],dSalesRep[Region])</f>
        <v>WA</v>
      </c>
    </row>
    <row r="478" spans="1:8">
      <c r="A478" s="3">
        <v>44495</v>
      </c>
      <c r="B478">
        <v>2</v>
      </c>
      <c r="C478">
        <v>2</v>
      </c>
      <c r="D478">
        <v>2</v>
      </c>
      <c r="E478">
        <f>_xlfn.XLOOKUP(fSales[[#This Row],[ProductID]],dProduct[ProductID],dProduct[Price])*fSales[[#This Row],[Units]]</f>
        <v>59.9</v>
      </c>
      <c r="F478" t="str">
        <f>_xlfn.XLOOKUP(fSales[[#This Row],[ProductID]],dProduct[ProductID],dProduct[Product])</f>
        <v>Carlota</v>
      </c>
      <c r="G478" t="str">
        <f>_xlfn.XLOOKUP(fSales[[#This Row],[ProductID]],dProduct[ProductID],dProduct[Supplier])</f>
        <v>Gel Booms</v>
      </c>
      <c r="H478" t="str">
        <f>_xlfn.XLOOKUP(fSales[[#This Row],[SalesRepID]],dSalesRep[SalesRepID],dSalesRep[Region])</f>
        <v>CA</v>
      </c>
    </row>
    <row r="479" spans="1:8">
      <c r="A479" s="3">
        <v>44514</v>
      </c>
      <c r="B479">
        <v>2</v>
      </c>
      <c r="C479">
        <v>2</v>
      </c>
      <c r="D479">
        <v>6</v>
      </c>
      <c r="E479">
        <f>_xlfn.XLOOKUP(fSales[[#This Row],[ProductID]],dProduct[ProductID],dProduct[Price])*fSales[[#This Row],[Units]]</f>
        <v>179.7</v>
      </c>
      <c r="F479" t="str">
        <f>_xlfn.XLOOKUP(fSales[[#This Row],[ProductID]],dProduct[ProductID],dProduct[Product])</f>
        <v>Carlota</v>
      </c>
      <c r="G479" t="str">
        <f>_xlfn.XLOOKUP(fSales[[#This Row],[ProductID]],dProduct[ProductID],dProduct[Supplier])</f>
        <v>Gel Booms</v>
      </c>
      <c r="H479" t="str">
        <f>_xlfn.XLOOKUP(fSales[[#This Row],[SalesRepID]],dSalesRep[SalesRepID],dSalesRep[Region])</f>
        <v>CA</v>
      </c>
    </row>
    <row r="480" spans="1:8">
      <c r="A480" s="3">
        <v>44479</v>
      </c>
      <c r="B480">
        <v>3</v>
      </c>
      <c r="C480">
        <v>4</v>
      </c>
      <c r="D480">
        <v>5</v>
      </c>
      <c r="E480">
        <f>_xlfn.XLOOKUP(fSales[[#This Row],[ProductID]],dProduct[ProductID],dProduct[Price])*fSales[[#This Row],[Units]]</f>
        <v>129.75</v>
      </c>
      <c r="F480" t="str">
        <f>_xlfn.XLOOKUP(fSales[[#This Row],[ProductID]],dProduct[ProductID],dProduct[Product])</f>
        <v>Aspen</v>
      </c>
      <c r="G480" t="str">
        <f>_xlfn.XLOOKUP(fSales[[#This Row],[ProductID]],dProduct[ProductID],dProduct[Supplier])</f>
        <v>Colorado Booms</v>
      </c>
      <c r="H480" t="str">
        <f>_xlfn.XLOOKUP(fSales[[#This Row],[SalesRepID]],dSalesRep[SalesRepID],dSalesRep[Region])</f>
        <v>WA</v>
      </c>
    </row>
    <row r="481" spans="1:8">
      <c r="A481" s="3">
        <v>44404</v>
      </c>
      <c r="B481">
        <v>1</v>
      </c>
      <c r="C481">
        <v>3</v>
      </c>
      <c r="D481">
        <v>17</v>
      </c>
      <c r="E481">
        <f>_xlfn.XLOOKUP(fSales[[#This Row],[ProductID]],dProduct[ProductID],dProduct[Price])*fSales[[#This Row],[Units]]</f>
        <v>747.15000000000009</v>
      </c>
      <c r="F481" t="str">
        <f>_xlfn.XLOOKUP(fSales[[#This Row],[ProductID]],dProduct[ProductID],dProduct[Product])</f>
        <v>Quad</v>
      </c>
      <c r="G481" t="str">
        <f>_xlfn.XLOOKUP(fSales[[#This Row],[ProductID]],dProduct[ProductID],dProduct[Supplier])</f>
        <v>Gel Booms</v>
      </c>
      <c r="H481" t="str">
        <f>_xlfn.XLOOKUP(fSales[[#This Row],[SalesRepID]],dSalesRep[SalesRepID],dSalesRep[Region])</f>
        <v>WA</v>
      </c>
    </row>
    <row r="482" spans="1:8">
      <c r="A482" s="3">
        <v>44803</v>
      </c>
      <c r="B482">
        <v>2</v>
      </c>
      <c r="C482">
        <v>2</v>
      </c>
      <c r="D482">
        <v>102</v>
      </c>
      <c r="E482">
        <f>_xlfn.XLOOKUP(fSales[[#This Row],[ProductID]],dProduct[ProductID],dProduct[Price])*fSales[[#This Row],[Units]]</f>
        <v>3054.9</v>
      </c>
      <c r="F482" t="str">
        <f>_xlfn.XLOOKUP(fSales[[#This Row],[ProductID]],dProduct[ProductID],dProduct[Product])</f>
        <v>Carlota</v>
      </c>
      <c r="G482" t="str">
        <f>_xlfn.XLOOKUP(fSales[[#This Row],[ProductID]],dProduct[ProductID],dProduct[Supplier])</f>
        <v>Gel Booms</v>
      </c>
      <c r="H482" t="str">
        <f>_xlfn.XLOOKUP(fSales[[#This Row],[SalesRepID]],dSalesRep[SalesRepID],dSalesRep[Region])</f>
        <v>CA</v>
      </c>
    </row>
    <row r="483" spans="1:8">
      <c r="A483" s="3">
        <v>45265</v>
      </c>
      <c r="B483">
        <v>2</v>
      </c>
      <c r="C483">
        <v>2</v>
      </c>
      <c r="D483">
        <v>5</v>
      </c>
      <c r="E483">
        <f>_xlfn.XLOOKUP(fSales[[#This Row],[ProductID]],dProduct[ProductID],dProduct[Price])*fSales[[#This Row],[Units]]</f>
        <v>149.75</v>
      </c>
      <c r="F483" t="str">
        <f>_xlfn.XLOOKUP(fSales[[#This Row],[ProductID]],dProduct[ProductID],dProduct[Product])</f>
        <v>Carlota</v>
      </c>
      <c r="G483" t="str">
        <f>_xlfn.XLOOKUP(fSales[[#This Row],[ProductID]],dProduct[ProductID],dProduct[Supplier])</f>
        <v>Gel Booms</v>
      </c>
      <c r="H483" t="str">
        <f>_xlfn.XLOOKUP(fSales[[#This Row],[SalesRepID]],dSalesRep[SalesRepID],dSalesRep[Region])</f>
        <v>CA</v>
      </c>
    </row>
    <row r="484" spans="1:8">
      <c r="A484" s="3">
        <v>44722</v>
      </c>
      <c r="B484">
        <v>2</v>
      </c>
      <c r="C484">
        <v>2</v>
      </c>
      <c r="D484">
        <v>1</v>
      </c>
      <c r="E484">
        <f>_xlfn.XLOOKUP(fSales[[#This Row],[ProductID]],dProduct[ProductID],dProduct[Price])*fSales[[#This Row],[Units]]</f>
        <v>29.95</v>
      </c>
      <c r="F484" t="str">
        <f>_xlfn.XLOOKUP(fSales[[#This Row],[ProductID]],dProduct[ProductID],dProduct[Product])</f>
        <v>Carlota</v>
      </c>
      <c r="G484" t="str">
        <f>_xlfn.XLOOKUP(fSales[[#This Row],[ProductID]],dProduct[ProductID],dProduct[Supplier])</f>
        <v>Gel Booms</v>
      </c>
      <c r="H484" t="str">
        <f>_xlfn.XLOOKUP(fSales[[#This Row],[SalesRepID]],dSalesRep[SalesRepID],dSalesRep[Region])</f>
        <v>CA</v>
      </c>
    </row>
    <row r="485" spans="1:8">
      <c r="A485" s="3">
        <v>45285</v>
      </c>
      <c r="B485">
        <v>1</v>
      </c>
      <c r="C485">
        <v>2</v>
      </c>
      <c r="D485">
        <v>56</v>
      </c>
      <c r="E485">
        <f>_xlfn.XLOOKUP(fSales[[#This Row],[ProductID]],dProduct[ProductID],dProduct[Price])*fSales[[#This Row],[Units]]</f>
        <v>2461.2000000000003</v>
      </c>
      <c r="F485" t="str">
        <f>_xlfn.XLOOKUP(fSales[[#This Row],[ProductID]],dProduct[ProductID],dProduct[Product])</f>
        <v>Quad</v>
      </c>
      <c r="G485" t="str">
        <f>_xlfn.XLOOKUP(fSales[[#This Row],[ProductID]],dProduct[ProductID],dProduct[Supplier])</f>
        <v>Gel Booms</v>
      </c>
      <c r="H485" t="str">
        <f>_xlfn.XLOOKUP(fSales[[#This Row],[SalesRepID]],dSalesRep[SalesRepID],dSalesRep[Region])</f>
        <v>CA</v>
      </c>
    </row>
    <row r="486" spans="1:8">
      <c r="A486" s="3">
        <v>44476</v>
      </c>
      <c r="B486">
        <v>2</v>
      </c>
      <c r="C486">
        <v>4</v>
      </c>
      <c r="D486">
        <v>86</v>
      </c>
      <c r="E486">
        <f>_xlfn.XLOOKUP(fSales[[#This Row],[ProductID]],dProduct[ProductID],dProduct[Price])*fSales[[#This Row],[Units]]</f>
        <v>2575.6999999999998</v>
      </c>
      <c r="F486" t="str">
        <f>_xlfn.XLOOKUP(fSales[[#This Row],[ProductID]],dProduct[ProductID],dProduct[Product])</f>
        <v>Carlota</v>
      </c>
      <c r="G486" t="str">
        <f>_xlfn.XLOOKUP(fSales[[#This Row],[ProductID]],dProduct[ProductID],dProduct[Supplier])</f>
        <v>Gel Booms</v>
      </c>
      <c r="H486" t="str">
        <f>_xlfn.XLOOKUP(fSales[[#This Row],[SalesRepID]],dSalesRep[SalesRepID],dSalesRep[Region])</f>
        <v>WA</v>
      </c>
    </row>
    <row r="487" spans="1:8">
      <c r="A487" s="3">
        <v>44397</v>
      </c>
      <c r="B487">
        <v>2</v>
      </c>
      <c r="C487">
        <v>4</v>
      </c>
      <c r="D487">
        <v>110</v>
      </c>
      <c r="E487">
        <f>_xlfn.XLOOKUP(fSales[[#This Row],[ProductID]],dProduct[ProductID],dProduct[Price])*fSales[[#This Row],[Units]]</f>
        <v>3294.5</v>
      </c>
      <c r="F487" t="str">
        <f>_xlfn.XLOOKUP(fSales[[#This Row],[ProductID]],dProduct[ProductID],dProduct[Product])</f>
        <v>Carlota</v>
      </c>
      <c r="G487" t="str">
        <f>_xlfn.XLOOKUP(fSales[[#This Row],[ProductID]],dProduct[ProductID],dProduct[Supplier])</f>
        <v>Gel Booms</v>
      </c>
      <c r="H487" t="str">
        <f>_xlfn.XLOOKUP(fSales[[#This Row],[SalesRepID]],dSalesRep[SalesRepID],dSalesRep[Region])</f>
        <v>WA</v>
      </c>
    </row>
    <row r="488" spans="1:8">
      <c r="A488" s="3">
        <v>44871</v>
      </c>
      <c r="B488">
        <v>1</v>
      </c>
      <c r="C488">
        <v>2</v>
      </c>
      <c r="D488">
        <v>6</v>
      </c>
      <c r="E488">
        <f>_xlfn.XLOOKUP(fSales[[#This Row],[ProductID]],dProduct[ProductID],dProduct[Price])*fSales[[#This Row],[Units]]</f>
        <v>263.70000000000005</v>
      </c>
      <c r="F488" t="str">
        <f>_xlfn.XLOOKUP(fSales[[#This Row],[ProductID]],dProduct[ProductID],dProduct[Product])</f>
        <v>Quad</v>
      </c>
      <c r="G488" t="str">
        <f>_xlfn.XLOOKUP(fSales[[#This Row],[ProductID]],dProduct[ProductID],dProduct[Supplier])</f>
        <v>Gel Booms</v>
      </c>
      <c r="H488" t="str">
        <f>_xlfn.XLOOKUP(fSales[[#This Row],[SalesRepID]],dSalesRep[SalesRepID],dSalesRep[Region])</f>
        <v>CA</v>
      </c>
    </row>
    <row r="489" spans="1:8">
      <c r="A489" s="3">
        <v>45048</v>
      </c>
      <c r="B489">
        <v>2</v>
      </c>
      <c r="C489">
        <v>4</v>
      </c>
      <c r="D489">
        <v>128</v>
      </c>
      <c r="E489">
        <f>_xlfn.XLOOKUP(fSales[[#This Row],[ProductID]],dProduct[ProductID],dProduct[Price])*fSales[[#This Row],[Units]]</f>
        <v>3833.6</v>
      </c>
      <c r="F489" t="str">
        <f>_xlfn.XLOOKUP(fSales[[#This Row],[ProductID]],dProduct[ProductID],dProduct[Product])</f>
        <v>Carlota</v>
      </c>
      <c r="G489" t="str">
        <f>_xlfn.XLOOKUP(fSales[[#This Row],[ProductID]],dProduct[ProductID],dProduct[Supplier])</f>
        <v>Gel Booms</v>
      </c>
      <c r="H489" t="str">
        <f>_xlfn.XLOOKUP(fSales[[#This Row],[SalesRepID]],dSalesRep[SalesRepID],dSalesRep[Region])</f>
        <v>WA</v>
      </c>
    </row>
    <row r="490" spans="1:8">
      <c r="A490" s="3">
        <v>44552</v>
      </c>
      <c r="B490">
        <v>2</v>
      </c>
      <c r="C490">
        <v>4</v>
      </c>
      <c r="D490">
        <v>124</v>
      </c>
      <c r="E490">
        <f>_xlfn.XLOOKUP(fSales[[#This Row],[ProductID]],dProduct[ProductID],dProduct[Price])*fSales[[#This Row],[Units]]</f>
        <v>3713.7999999999997</v>
      </c>
      <c r="F490" t="str">
        <f>_xlfn.XLOOKUP(fSales[[#This Row],[ProductID]],dProduct[ProductID],dProduct[Product])</f>
        <v>Carlota</v>
      </c>
      <c r="G490" t="str">
        <f>_xlfn.XLOOKUP(fSales[[#This Row],[ProductID]],dProduct[ProductID],dProduct[Supplier])</f>
        <v>Gel Booms</v>
      </c>
      <c r="H490" t="str">
        <f>_xlfn.XLOOKUP(fSales[[#This Row],[SalesRepID]],dSalesRep[SalesRepID],dSalesRep[Region])</f>
        <v>WA</v>
      </c>
    </row>
    <row r="491" spans="1:8">
      <c r="A491" s="3">
        <v>44525</v>
      </c>
      <c r="B491">
        <v>2</v>
      </c>
      <c r="C491">
        <v>2</v>
      </c>
      <c r="D491">
        <v>100</v>
      </c>
      <c r="E491">
        <f>_xlfn.XLOOKUP(fSales[[#This Row],[ProductID]],dProduct[ProductID],dProduct[Price])*fSales[[#This Row],[Units]]</f>
        <v>2995</v>
      </c>
      <c r="F491" t="str">
        <f>_xlfn.XLOOKUP(fSales[[#This Row],[ProductID]],dProduct[ProductID],dProduct[Product])</f>
        <v>Carlota</v>
      </c>
      <c r="G491" t="str">
        <f>_xlfn.XLOOKUP(fSales[[#This Row],[ProductID]],dProduct[ProductID],dProduct[Supplier])</f>
        <v>Gel Booms</v>
      </c>
      <c r="H491" t="str">
        <f>_xlfn.XLOOKUP(fSales[[#This Row],[SalesRepID]],dSalesRep[SalesRepID],dSalesRep[Region])</f>
        <v>CA</v>
      </c>
    </row>
    <row r="492" spans="1:8">
      <c r="A492" s="3">
        <v>44292</v>
      </c>
      <c r="B492">
        <v>1</v>
      </c>
      <c r="C492">
        <v>2</v>
      </c>
      <c r="D492">
        <v>5</v>
      </c>
      <c r="E492">
        <f>_xlfn.XLOOKUP(fSales[[#This Row],[ProductID]],dProduct[ProductID],dProduct[Price])*fSales[[#This Row],[Units]]</f>
        <v>219.75</v>
      </c>
      <c r="F492" t="str">
        <f>_xlfn.XLOOKUP(fSales[[#This Row],[ProductID]],dProduct[ProductID],dProduct[Product])</f>
        <v>Quad</v>
      </c>
      <c r="G492" t="str">
        <f>_xlfn.XLOOKUP(fSales[[#This Row],[ProductID]],dProduct[ProductID],dProduct[Supplier])</f>
        <v>Gel Booms</v>
      </c>
      <c r="H492" t="str">
        <f>_xlfn.XLOOKUP(fSales[[#This Row],[SalesRepID]],dSalesRep[SalesRepID],dSalesRep[Region])</f>
        <v>CA</v>
      </c>
    </row>
    <row r="493" spans="1:8">
      <c r="A493" s="3">
        <v>44873</v>
      </c>
      <c r="B493">
        <v>2</v>
      </c>
      <c r="C493">
        <v>4</v>
      </c>
      <c r="D493">
        <v>97</v>
      </c>
      <c r="E493">
        <f>_xlfn.XLOOKUP(fSales[[#This Row],[ProductID]],dProduct[ProductID],dProduct[Price])*fSales[[#This Row],[Units]]</f>
        <v>2905.15</v>
      </c>
      <c r="F493" t="str">
        <f>_xlfn.XLOOKUP(fSales[[#This Row],[ProductID]],dProduct[ProductID],dProduct[Product])</f>
        <v>Carlota</v>
      </c>
      <c r="G493" t="str">
        <f>_xlfn.XLOOKUP(fSales[[#This Row],[ProductID]],dProduct[ProductID],dProduct[Supplier])</f>
        <v>Gel Booms</v>
      </c>
      <c r="H493" t="str">
        <f>_xlfn.XLOOKUP(fSales[[#This Row],[SalesRepID]],dSalesRep[SalesRepID],dSalesRep[Region])</f>
        <v>WA</v>
      </c>
    </row>
    <row r="494" spans="1:8">
      <c r="A494" s="3">
        <v>44803</v>
      </c>
      <c r="B494">
        <v>3</v>
      </c>
      <c r="C494">
        <v>2</v>
      </c>
      <c r="D494">
        <v>65</v>
      </c>
      <c r="E494">
        <f>_xlfn.XLOOKUP(fSales[[#This Row],[ProductID]],dProduct[ProductID],dProduct[Price])*fSales[[#This Row],[Units]]</f>
        <v>1686.75</v>
      </c>
      <c r="F494" t="str">
        <f>_xlfn.XLOOKUP(fSales[[#This Row],[ProductID]],dProduct[ProductID],dProduct[Product])</f>
        <v>Aspen</v>
      </c>
      <c r="G494" t="str">
        <f>_xlfn.XLOOKUP(fSales[[#This Row],[ProductID]],dProduct[ProductID],dProduct[Supplier])</f>
        <v>Colorado Booms</v>
      </c>
      <c r="H494" t="str">
        <f>_xlfn.XLOOKUP(fSales[[#This Row],[SalesRepID]],dSalesRep[SalesRepID],dSalesRep[Region])</f>
        <v>CA</v>
      </c>
    </row>
    <row r="495" spans="1:8">
      <c r="A495" s="3">
        <v>44712</v>
      </c>
      <c r="B495">
        <v>2</v>
      </c>
      <c r="C495">
        <v>4</v>
      </c>
      <c r="D495">
        <v>293</v>
      </c>
      <c r="E495">
        <f>_xlfn.XLOOKUP(fSales[[#This Row],[ProductID]],dProduct[ProductID],dProduct[Price])*fSales[[#This Row],[Units]]</f>
        <v>8775.35</v>
      </c>
      <c r="F495" t="str">
        <f>_xlfn.XLOOKUP(fSales[[#This Row],[ProductID]],dProduct[ProductID],dProduct[Product])</f>
        <v>Carlota</v>
      </c>
      <c r="G495" t="str">
        <f>_xlfn.XLOOKUP(fSales[[#This Row],[ProductID]],dProduct[ProductID],dProduct[Supplier])</f>
        <v>Gel Booms</v>
      </c>
      <c r="H495" t="str">
        <f>_xlfn.XLOOKUP(fSales[[#This Row],[SalesRepID]],dSalesRep[SalesRepID],dSalesRep[Region])</f>
        <v>WA</v>
      </c>
    </row>
    <row r="496" spans="1:8">
      <c r="A496" s="3">
        <v>45033</v>
      </c>
      <c r="B496">
        <v>2</v>
      </c>
      <c r="C496">
        <v>4</v>
      </c>
      <c r="D496">
        <v>105</v>
      </c>
      <c r="E496">
        <f>_xlfn.XLOOKUP(fSales[[#This Row],[ProductID]],dProduct[ProductID],dProduct[Price])*fSales[[#This Row],[Units]]</f>
        <v>3144.75</v>
      </c>
      <c r="F496" t="str">
        <f>_xlfn.XLOOKUP(fSales[[#This Row],[ProductID]],dProduct[ProductID],dProduct[Product])</f>
        <v>Carlota</v>
      </c>
      <c r="G496" t="str">
        <f>_xlfn.XLOOKUP(fSales[[#This Row],[ProductID]],dProduct[ProductID],dProduct[Supplier])</f>
        <v>Gel Booms</v>
      </c>
      <c r="H496" t="str">
        <f>_xlfn.XLOOKUP(fSales[[#This Row],[SalesRepID]],dSalesRep[SalesRepID],dSalesRep[Region])</f>
        <v>WA</v>
      </c>
    </row>
    <row r="497" spans="1:8">
      <c r="A497" s="3">
        <v>45203</v>
      </c>
      <c r="B497">
        <v>2</v>
      </c>
      <c r="C497">
        <v>4</v>
      </c>
      <c r="D497">
        <v>57</v>
      </c>
      <c r="E497">
        <f>_xlfn.XLOOKUP(fSales[[#This Row],[ProductID]],dProduct[ProductID],dProduct[Price])*fSales[[#This Row],[Units]]</f>
        <v>1707.1499999999999</v>
      </c>
      <c r="F497" t="str">
        <f>_xlfn.XLOOKUP(fSales[[#This Row],[ProductID]],dProduct[ProductID],dProduct[Product])</f>
        <v>Carlota</v>
      </c>
      <c r="G497" t="str">
        <f>_xlfn.XLOOKUP(fSales[[#This Row],[ProductID]],dProduct[ProductID],dProduct[Supplier])</f>
        <v>Gel Booms</v>
      </c>
      <c r="H497" t="str">
        <f>_xlfn.XLOOKUP(fSales[[#This Row],[SalesRepID]],dSalesRep[SalesRepID],dSalesRep[Region])</f>
        <v>WA</v>
      </c>
    </row>
    <row r="498" spans="1:8">
      <c r="A498" s="3">
        <v>44491</v>
      </c>
      <c r="B498">
        <v>2</v>
      </c>
      <c r="C498">
        <v>2</v>
      </c>
      <c r="D498">
        <v>2</v>
      </c>
      <c r="E498">
        <f>_xlfn.XLOOKUP(fSales[[#This Row],[ProductID]],dProduct[ProductID],dProduct[Price])*fSales[[#This Row],[Units]]</f>
        <v>59.9</v>
      </c>
      <c r="F498" t="str">
        <f>_xlfn.XLOOKUP(fSales[[#This Row],[ProductID]],dProduct[ProductID],dProduct[Product])</f>
        <v>Carlota</v>
      </c>
      <c r="G498" t="str">
        <f>_xlfn.XLOOKUP(fSales[[#This Row],[ProductID]],dProduct[ProductID],dProduct[Supplier])</f>
        <v>Gel Booms</v>
      </c>
      <c r="H498" t="str">
        <f>_xlfn.XLOOKUP(fSales[[#This Row],[SalesRepID]],dSalesRep[SalesRepID],dSalesRep[Region])</f>
        <v>CA</v>
      </c>
    </row>
    <row r="499" spans="1:8">
      <c r="A499" s="3">
        <v>45142</v>
      </c>
      <c r="B499">
        <v>2</v>
      </c>
      <c r="C499">
        <v>2</v>
      </c>
      <c r="D499">
        <v>82</v>
      </c>
      <c r="E499">
        <f>_xlfn.XLOOKUP(fSales[[#This Row],[ProductID]],dProduct[ProductID],dProduct[Price])*fSales[[#This Row],[Units]]</f>
        <v>2455.9</v>
      </c>
      <c r="F499" t="str">
        <f>_xlfn.XLOOKUP(fSales[[#This Row],[ProductID]],dProduct[ProductID],dProduct[Product])</f>
        <v>Carlota</v>
      </c>
      <c r="G499" t="str">
        <f>_xlfn.XLOOKUP(fSales[[#This Row],[ProductID]],dProduct[ProductID],dProduct[Supplier])</f>
        <v>Gel Booms</v>
      </c>
      <c r="H499" t="str">
        <f>_xlfn.XLOOKUP(fSales[[#This Row],[SalesRepID]],dSalesRep[SalesRepID],dSalesRep[Region])</f>
        <v>CA</v>
      </c>
    </row>
    <row r="500" spans="1:8">
      <c r="A500" s="3">
        <v>44328</v>
      </c>
      <c r="B500">
        <v>2</v>
      </c>
      <c r="C500">
        <v>4</v>
      </c>
      <c r="D500">
        <v>5</v>
      </c>
      <c r="E500">
        <f>_xlfn.XLOOKUP(fSales[[#This Row],[ProductID]],dProduct[ProductID],dProduct[Price])*fSales[[#This Row],[Units]]</f>
        <v>149.75</v>
      </c>
      <c r="F500" t="str">
        <f>_xlfn.XLOOKUP(fSales[[#This Row],[ProductID]],dProduct[ProductID],dProduct[Product])</f>
        <v>Carlota</v>
      </c>
      <c r="G500" t="str">
        <f>_xlfn.XLOOKUP(fSales[[#This Row],[ProductID]],dProduct[ProductID],dProduct[Supplier])</f>
        <v>Gel Booms</v>
      </c>
      <c r="H500" t="str">
        <f>_xlfn.XLOOKUP(fSales[[#This Row],[SalesRepID]],dSalesRep[SalesRepID],dSalesRep[Region])</f>
        <v>WA</v>
      </c>
    </row>
    <row r="501" spans="1:8">
      <c r="A501" s="3">
        <v>44442</v>
      </c>
      <c r="B501">
        <v>3</v>
      </c>
      <c r="C501">
        <v>2</v>
      </c>
      <c r="D501">
        <v>58</v>
      </c>
      <c r="E501">
        <f>_xlfn.XLOOKUP(fSales[[#This Row],[ProductID]],dProduct[ProductID],dProduct[Price])*fSales[[#This Row],[Units]]</f>
        <v>1505.1</v>
      </c>
      <c r="F501" t="str">
        <f>_xlfn.XLOOKUP(fSales[[#This Row],[ProductID]],dProduct[ProductID],dProduct[Product])</f>
        <v>Aspen</v>
      </c>
      <c r="G501" t="str">
        <f>_xlfn.XLOOKUP(fSales[[#This Row],[ProductID]],dProduct[ProductID],dProduct[Supplier])</f>
        <v>Colorado Booms</v>
      </c>
      <c r="H501" t="str">
        <f>_xlfn.XLOOKUP(fSales[[#This Row],[SalesRepID]],dSalesRep[SalesRepID],dSalesRep[Region])</f>
        <v>CA</v>
      </c>
    </row>
    <row r="502" spans="1:8">
      <c r="A502" s="3">
        <v>44321</v>
      </c>
      <c r="B502">
        <v>3</v>
      </c>
      <c r="C502">
        <v>2</v>
      </c>
      <c r="D502">
        <v>4</v>
      </c>
      <c r="E502">
        <f>_xlfn.XLOOKUP(fSales[[#This Row],[ProductID]],dProduct[ProductID],dProduct[Price])*fSales[[#This Row],[Units]]</f>
        <v>103.8</v>
      </c>
      <c r="F502" t="str">
        <f>_xlfn.XLOOKUP(fSales[[#This Row],[ProductID]],dProduct[ProductID],dProduct[Product])</f>
        <v>Aspen</v>
      </c>
      <c r="G502" t="str">
        <f>_xlfn.XLOOKUP(fSales[[#This Row],[ProductID]],dProduct[ProductID],dProduct[Supplier])</f>
        <v>Colorado Booms</v>
      </c>
      <c r="H502" t="str">
        <f>_xlfn.XLOOKUP(fSales[[#This Row],[SalesRepID]],dSalesRep[SalesRepID],dSalesRep[Region])</f>
        <v>CA</v>
      </c>
    </row>
    <row r="503" spans="1:8">
      <c r="A503" s="3">
        <v>44732</v>
      </c>
      <c r="B503">
        <v>3</v>
      </c>
      <c r="C503">
        <v>4</v>
      </c>
      <c r="D503">
        <v>12</v>
      </c>
      <c r="E503">
        <f>_xlfn.XLOOKUP(fSales[[#This Row],[ProductID]],dProduct[ProductID],dProduct[Price])*fSales[[#This Row],[Units]]</f>
        <v>311.39999999999998</v>
      </c>
      <c r="F503" t="str">
        <f>_xlfn.XLOOKUP(fSales[[#This Row],[ProductID]],dProduct[ProductID],dProduct[Product])</f>
        <v>Aspen</v>
      </c>
      <c r="G503" t="str">
        <f>_xlfn.XLOOKUP(fSales[[#This Row],[ProductID]],dProduct[ProductID],dProduct[Supplier])</f>
        <v>Colorado Booms</v>
      </c>
      <c r="H503" t="str">
        <f>_xlfn.XLOOKUP(fSales[[#This Row],[SalesRepID]],dSalesRep[SalesRepID],dSalesRep[Region])</f>
        <v>WA</v>
      </c>
    </row>
    <row r="504" spans="1:8">
      <c r="A504" s="3">
        <v>45280</v>
      </c>
      <c r="B504">
        <v>3</v>
      </c>
      <c r="C504">
        <v>4</v>
      </c>
      <c r="D504">
        <v>107</v>
      </c>
      <c r="E504">
        <f>_xlfn.XLOOKUP(fSales[[#This Row],[ProductID]],dProduct[ProductID],dProduct[Price])*fSales[[#This Row],[Units]]</f>
        <v>2776.65</v>
      </c>
      <c r="F504" t="str">
        <f>_xlfn.XLOOKUP(fSales[[#This Row],[ProductID]],dProduct[ProductID],dProduct[Product])</f>
        <v>Aspen</v>
      </c>
      <c r="G504" t="str">
        <f>_xlfn.XLOOKUP(fSales[[#This Row],[ProductID]],dProduct[ProductID],dProduct[Supplier])</f>
        <v>Colorado Booms</v>
      </c>
      <c r="H504" t="str">
        <f>_xlfn.XLOOKUP(fSales[[#This Row],[SalesRepID]],dSalesRep[SalesRepID],dSalesRep[Region])</f>
        <v>WA</v>
      </c>
    </row>
    <row r="505" spans="1:8">
      <c r="A505" s="3">
        <v>44425</v>
      </c>
      <c r="B505">
        <v>2</v>
      </c>
      <c r="C505">
        <v>2</v>
      </c>
      <c r="D505">
        <v>84</v>
      </c>
      <c r="E505">
        <f>_xlfn.XLOOKUP(fSales[[#This Row],[ProductID]],dProduct[ProductID],dProduct[Price])*fSales[[#This Row],[Units]]</f>
        <v>2515.7999999999997</v>
      </c>
      <c r="F505" t="str">
        <f>_xlfn.XLOOKUP(fSales[[#This Row],[ProductID]],dProduct[ProductID],dProduct[Product])</f>
        <v>Carlota</v>
      </c>
      <c r="G505" t="str">
        <f>_xlfn.XLOOKUP(fSales[[#This Row],[ProductID]],dProduct[ProductID],dProduct[Supplier])</f>
        <v>Gel Booms</v>
      </c>
      <c r="H505" t="str">
        <f>_xlfn.XLOOKUP(fSales[[#This Row],[SalesRepID]],dSalesRep[SalesRepID],dSalesRep[Region])</f>
        <v>CA</v>
      </c>
    </row>
    <row r="506" spans="1:8">
      <c r="A506" s="3">
        <v>44657</v>
      </c>
      <c r="B506">
        <v>2</v>
      </c>
      <c r="C506">
        <v>2</v>
      </c>
      <c r="D506">
        <v>49</v>
      </c>
      <c r="E506">
        <f>_xlfn.XLOOKUP(fSales[[#This Row],[ProductID]],dProduct[ProductID],dProduct[Price])*fSales[[#This Row],[Units]]</f>
        <v>1467.55</v>
      </c>
      <c r="F506" t="str">
        <f>_xlfn.XLOOKUP(fSales[[#This Row],[ProductID]],dProduct[ProductID],dProduct[Product])</f>
        <v>Carlota</v>
      </c>
      <c r="G506" t="str">
        <f>_xlfn.XLOOKUP(fSales[[#This Row],[ProductID]],dProduct[ProductID],dProduct[Supplier])</f>
        <v>Gel Booms</v>
      </c>
      <c r="H506" t="str">
        <f>_xlfn.XLOOKUP(fSales[[#This Row],[SalesRepID]],dSalesRep[SalesRepID],dSalesRep[Region])</f>
        <v>CA</v>
      </c>
    </row>
    <row r="507" spans="1:8">
      <c r="A507" s="3">
        <v>44801</v>
      </c>
      <c r="B507">
        <v>2</v>
      </c>
      <c r="C507">
        <v>2</v>
      </c>
      <c r="D507">
        <v>3</v>
      </c>
      <c r="E507">
        <f>_xlfn.XLOOKUP(fSales[[#This Row],[ProductID]],dProduct[ProductID],dProduct[Price])*fSales[[#This Row],[Units]]</f>
        <v>89.85</v>
      </c>
      <c r="F507" t="str">
        <f>_xlfn.XLOOKUP(fSales[[#This Row],[ProductID]],dProduct[ProductID],dProduct[Product])</f>
        <v>Carlota</v>
      </c>
      <c r="G507" t="str">
        <f>_xlfn.XLOOKUP(fSales[[#This Row],[ProductID]],dProduct[ProductID],dProduct[Supplier])</f>
        <v>Gel Booms</v>
      </c>
      <c r="H507" t="str">
        <f>_xlfn.XLOOKUP(fSales[[#This Row],[SalesRepID]],dSalesRep[SalesRepID],dSalesRep[Region])</f>
        <v>CA</v>
      </c>
    </row>
    <row r="508" spans="1:8">
      <c r="A508" s="3">
        <v>44554</v>
      </c>
      <c r="B508">
        <v>2</v>
      </c>
      <c r="C508">
        <v>4</v>
      </c>
      <c r="D508">
        <v>284</v>
      </c>
      <c r="E508">
        <f>_xlfn.XLOOKUP(fSales[[#This Row],[ProductID]],dProduct[ProductID],dProduct[Price])*fSales[[#This Row],[Units]]</f>
        <v>8505.7999999999993</v>
      </c>
      <c r="F508" t="str">
        <f>_xlfn.XLOOKUP(fSales[[#This Row],[ProductID]],dProduct[ProductID],dProduct[Product])</f>
        <v>Carlota</v>
      </c>
      <c r="G508" t="str">
        <f>_xlfn.XLOOKUP(fSales[[#This Row],[ProductID]],dProduct[ProductID],dProduct[Supplier])</f>
        <v>Gel Booms</v>
      </c>
      <c r="H508" t="str">
        <f>_xlfn.XLOOKUP(fSales[[#This Row],[SalesRepID]],dSalesRep[SalesRepID],dSalesRep[Region])</f>
        <v>WA</v>
      </c>
    </row>
    <row r="509" spans="1:8">
      <c r="A509" s="3">
        <v>44926</v>
      </c>
      <c r="B509">
        <v>2</v>
      </c>
      <c r="C509">
        <v>4</v>
      </c>
      <c r="D509">
        <v>5</v>
      </c>
      <c r="E509">
        <f>_xlfn.XLOOKUP(fSales[[#This Row],[ProductID]],dProduct[ProductID],dProduct[Price])*fSales[[#This Row],[Units]]</f>
        <v>149.75</v>
      </c>
      <c r="F509" t="str">
        <f>_xlfn.XLOOKUP(fSales[[#This Row],[ProductID]],dProduct[ProductID],dProduct[Product])</f>
        <v>Carlota</v>
      </c>
      <c r="G509" t="str">
        <f>_xlfn.XLOOKUP(fSales[[#This Row],[ProductID]],dProduct[ProductID],dProduct[Supplier])</f>
        <v>Gel Booms</v>
      </c>
      <c r="H509" t="str">
        <f>_xlfn.XLOOKUP(fSales[[#This Row],[SalesRepID]],dSalesRep[SalesRepID],dSalesRep[Region])</f>
        <v>WA</v>
      </c>
    </row>
    <row r="510" spans="1:8">
      <c r="A510" s="3">
        <v>44802</v>
      </c>
      <c r="B510">
        <v>2</v>
      </c>
      <c r="C510">
        <v>4</v>
      </c>
      <c r="D510">
        <v>4</v>
      </c>
      <c r="E510">
        <f>_xlfn.XLOOKUP(fSales[[#This Row],[ProductID]],dProduct[ProductID],dProduct[Price])*fSales[[#This Row],[Units]]</f>
        <v>119.8</v>
      </c>
      <c r="F510" t="str">
        <f>_xlfn.XLOOKUP(fSales[[#This Row],[ProductID]],dProduct[ProductID],dProduct[Product])</f>
        <v>Carlota</v>
      </c>
      <c r="G510" t="str">
        <f>_xlfn.XLOOKUP(fSales[[#This Row],[ProductID]],dProduct[ProductID],dProduct[Supplier])</f>
        <v>Gel Booms</v>
      </c>
      <c r="H510" t="str">
        <f>_xlfn.XLOOKUP(fSales[[#This Row],[SalesRepID]],dSalesRep[SalesRepID],dSalesRep[Region])</f>
        <v>WA</v>
      </c>
    </row>
    <row r="511" spans="1:8">
      <c r="A511" s="3">
        <v>44924</v>
      </c>
      <c r="B511">
        <v>2</v>
      </c>
      <c r="C511">
        <v>4</v>
      </c>
      <c r="D511">
        <v>4</v>
      </c>
      <c r="E511">
        <f>_xlfn.XLOOKUP(fSales[[#This Row],[ProductID]],dProduct[ProductID],dProduct[Price])*fSales[[#This Row],[Units]]</f>
        <v>119.8</v>
      </c>
      <c r="F511" t="str">
        <f>_xlfn.XLOOKUP(fSales[[#This Row],[ProductID]],dProduct[ProductID],dProduct[Product])</f>
        <v>Carlota</v>
      </c>
      <c r="G511" t="str">
        <f>_xlfn.XLOOKUP(fSales[[#This Row],[ProductID]],dProduct[ProductID],dProduct[Supplier])</f>
        <v>Gel Booms</v>
      </c>
      <c r="H511" t="str">
        <f>_xlfn.XLOOKUP(fSales[[#This Row],[SalesRepID]],dSalesRep[SalesRepID],dSalesRep[Region])</f>
        <v>WA</v>
      </c>
    </row>
    <row r="512" spans="1:8">
      <c r="A512" s="3">
        <v>45251</v>
      </c>
      <c r="B512">
        <v>4</v>
      </c>
      <c r="C512">
        <v>4</v>
      </c>
      <c r="D512">
        <v>93</v>
      </c>
      <c r="E512">
        <f>_xlfn.XLOOKUP(fSales[[#This Row],[ProductID]],dProduct[ProductID],dProduct[Price])*fSales[[#This Row],[Units]]</f>
        <v>2227.35</v>
      </c>
      <c r="F512" t="str">
        <f>_xlfn.XLOOKUP(fSales[[#This Row],[ProductID]],dProduct[ProductID],dProduct[Product])</f>
        <v>Yanaki</v>
      </c>
      <c r="G512" t="str">
        <f>_xlfn.XLOOKUP(fSales[[#This Row],[ProductID]],dProduct[ProductID],dProduct[Supplier])</f>
        <v>Colorado Booms</v>
      </c>
      <c r="H512" t="str">
        <f>_xlfn.XLOOKUP(fSales[[#This Row],[SalesRepID]],dSalesRep[SalesRepID],dSalesRep[Region])</f>
        <v>WA</v>
      </c>
    </row>
    <row r="513" spans="1:8">
      <c r="A513" s="3">
        <v>44550</v>
      </c>
      <c r="B513">
        <v>2</v>
      </c>
      <c r="C513">
        <v>2</v>
      </c>
      <c r="D513">
        <v>82</v>
      </c>
      <c r="E513">
        <f>_xlfn.XLOOKUP(fSales[[#This Row],[ProductID]],dProduct[ProductID],dProduct[Price])*fSales[[#This Row],[Units]]</f>
        <v>2455.9</v>
      </c>
      <c r="F513" t="str">
        <f>_xlfn.XLOOKUP(fSales[[#This Row],[ProductID]],dProduct[ProductID],dProduct[Product])</f>
        <v>Carlota</v>
      </c>
      <c r="G513" t="str">
        <f>_xlfn.XLOOKUP(fSales[[#This Row],[ProductID]],dProduct[ProductID],dProduct[Supplier])</f>
        <v>Gel Booms</v>
      </c>
      <c r="H513" t="str">
        <f>_xlfn.XLOOKUP(fSales[[#This Row],[SalesRepID]],dSalesRep[SalesRepID],dSalesRep[Region])</f>
        <v>CA</v>
      </c>
    </row>
    <row r="514" spans="1:8">
      <c r="A514" s="3">
        <v>44911</v>
      </c>
      <c r="B514">
        <v>1</v>
      </c>
      <c r="C514">
        <v>2</v>
      </c>
      <c r="D514">
        <v>4</v>
      </c>
      <c r="E514">
        <f>_xlfn.XLOOKUP(fSales[[#This Row],[ProductID]],dProduct[ProductID],dProduct[Price])*fSales[[#This Row],[Units]]</f>
        <v>175.8</v>
      </c>
      <c r="F514" t="str">
        <f>_xlfn.XLOOKUP(fSales[[#This Row],[ProductID]],dProduct[ProductID],dProduct[Product])</f>
        <v>Quad</v>
      </c>
      <c r="G514" t="str">
        <f>_xlfn.XLOOKUP(fSales[[#This Row],[ProductID]],dProduct[ProductID],dProduct[Supplier])</f>
        <v>Gel Booms</v>
      </c>
      <c r="H514" t="str">
        <f>_xlfn.XLOOKUP(fSales[[#This Row],[SalesRepID]],dSalesRep[SalesRepID],dSalesRep[Region])</f>
        <v>CA</v>
      </c>
    </row>
    <row r="515" spans="1:8">
      <c r="A515" s="3">
        <v>44285</v>
      </c>
      <c r="B515">
        <v>3</v>
      </c>
      <c r="C515">
        <v>4</v>
      </c>
      <c r="D515">
        <v>130</v>
      </c>
      <c r="E515">
        <f>_xlfn.XLOOKUP(fSales[[#This Row],[ProductID]],dProduct[ProductID],dProduct[Price])*fSales[[#This Row],[Units]]</f>
        <v>3373.5</v>
      </c>
      <c r="F515" t="str">
        <f>_xlfn.XLOOKUP(fSales[[#This Row],[ProductID]],dProduct[ProductID],dProduct[Product])</f>
        <v>Aspen</v>
      </c>
      <c r="G515" t="str">
        <f>_xlfn.XLOOKUP(fSales[[#This Row],[ProductID]],dProduct[ProductID],dProduct[Supplier])</f>
        <v>Colorado Booms</v>
      </c>
      <c r="H515" t="str">
        <f>_xlfn.XLOOKUP(fSales[[#This Row],[SalesRepID]],dSalesRep[SalesRepID],dSalesRep[Region])</f>
        <v>WA</v>
      </c>
    </row>
    <row r="516" spans="1:8">
      <c r="A516" s="3">
        <v>45036</v>
      </c>
      <c r="B516">
        <v>1</v>
      </c>
      <c r="C516">
        <v>3</v>
      </c>
      <c r="D516">
        <v>4</v>
      </c>
      <c r="E516">
        <f>_xlfn.XLOOKUP(fSales[[#This Row],[ProductID]],dProduct[ProductID],dProduct[Price])*fSales[[#This Row],[Units]]</f>
        <v>175.8</v>
      </c>
      <c r="F516" t="str">
        <f>_xlfn.XLOOKUP(fSales[[#This Row],[ProductID]],dProduct[ProductID],dProduct[Product])</f>
        <v>Quad</v>
      </c>
      <c r="G516" t="str">
        <f>_xlfn.XLOOKUP(fSales[[#This Row],[ProductID]],dProduct[ProductID],dProduct[Supplier])</f>
        <v>Gel Booms</v>
      </c>
      <c r="H516" t="str">
        <f>_xlfn.XLOOKUP(fSales[[#This Row],[SalesRepID]],dSalesRep[SalesRepID],dSalesRep[Region])</f>
        <v>WA</v>
      </c>
    </row>
    <row r="517" spans="1:8">
      <c r="A517" s="3">
        <v>44921</v>
      </c>
      <c r="B517">
        <v>4</v>
      </c>
      <c r="C517">
        <v>2</v>
      </c>
      <c r="D517">
        <v>91</v>
      </c>
      <c r="E517">
        <f>_xlfn.XLOOKUP(fSales[[#This Row],[ProductID]],dProduct[ProductID],dProduct[Price])*fSales[[#This Row],[Units]]</f>
        <v>2179.4499999999998</v>
      </c>
      <c r="F517" t="str">
        <f>_xlfn.XLOOKUP(fSales[[#This Row],[ProductID]],dProduct[ProductID],dProduct[Product])</f>
        <v>Yanaki</v>
      </c>
      <c r="G517" t="str">
        <f>_xlfn.XLOOKUP(fSales[[#This Row],[ProductID]],dProduct[ProductID],dProduct[Supplier])</f>
        <v>Colorado Booms</v>
      </c>
      <c r="H517" t="str">
        <f>_xlfn.XLOOKUP(fSales[[#This Row],[SalesRepID]],dSalesRep[SalesRepID],dSalesRep[Region])</f>
        <v>CA</v>
      </c>
    </row>
    <row r="518" spans="1:8">
      <c r="A518" s="3">
        <v>44556</v>
      </c>
      <c r="B518">
        <v>4</v>
      </c>
      <c r="C518">
        <v>4</v>
      </c>
      <c r="D518">
        <v>98</v>
      </c>
      <c r="E518">
        <f>_xlfn.XLOOKUP(fSales[[#This Row],[ProductID]],dProduct[ProductID],dProduct[Price])*fSales[[#This Row],[Units]]</f>
        <v>2347.1</v>
      </c>
      <c r="F518" t="str">
        <f>_xlfn.XLOOKUP(fSales[[#This Row],[ProductID]],dProduct[ProductID],dProduct[Product])</f>
        <v>Yanaki</v>
      </c>
      <c r="G518" t="str">
        <f>_xlfn.XLOOKUP(fSales[[#This Row],[ProductID]],dProduct[ProductID],dProduct[Supplier])</f>
        <v>Colorado Booms</v>
      </c>
      <c r="H518" t="str">
        <f>_xlfn.XLOOKUP(fSales[[#This Row],[SalesRepID]],dSalesRep[SalesRepID],dSalesRep[Region])</f>
        <v>WA</v>
      </c>
    </row>
    <row r="519" spans="1:8">
      <c r="A519" s="3">
        <v>44986</v>
      </c>
      <c r="B519">
        <v>2</v>
      </c>
      <c r="C519">
        <v>4</v>
      </c>
      <c r="D519">
        <v>242</v>
      </c>
      <c r="E519">
        <f>_xlfn.XLOOKUP(fSales[[#This Row],[ProductID]],dProduct[ProductID],dProduct[Price])*fSales[[#This Row],[Units]]</f>
        <v>7247.9</v>
      </c>
      <c r="F519" t="str">
        <f>_xlfn.XLOOKUP(fSales[[#This Row],[ProductID]],dProduct[ProductID],dProduct[Product])</f>
        <v>Carlota</v>
      </c>
      <c r="G519" t="str">
        <f>_xlfn.XLOOKUP(fSales[[#This Row],[ProductID]],dProduct[ProductID],dProduct[Supplier])</f>
        <v>Gel Booms</v>
      </c>
      <c r="H519" t="str">
        <f>_xlfn.XLOOKUP(fSales[[#This Row],[SalesRepID]],dSalesRep[SalesRepID],dSalesRep[Region])</f>
        <v>WA</v>
      </c>
    </row>
    <row r="520" spans="1:8">
      <c r="A520" s="3">
        <v>44900</v>
      </c>
      <c r="B520">
        <v>2</v>
      </c>
      <c r="C520">
        <v>4</v>
      </c>
      <c r="D520">
        <v>169</v>
      </c>
      <c r="E520">
        <f>_xlfn.XLOOKUP(fSales[[#This Row],[ProductID]],dProduct[ProductID],dProduct[Price])*fSales[[#This Row],[Units]]</f>
        <v>5061.55</v>
      </c>
      <c r="F520" t="str">
        <f>_xlfn.XLOOKUP(fSales[[#This Row],[ProductID]],dProduct[ProductID],dProduct[Product])</f>
        <v>Carlota</v>
      </c>
      <c r="G520" t="str">
        <f>_xlfn.XLOOKUP(fSales[[#This Row],[ProductID]],dProduct[ProductID],dProduct[Supplier])</f>
        <v>Gel Booms</v>
      </c>
      <c r="H520" t="str">
        <f>_xlfn.XLOOKUP(fSales[[#This Row],[SalesRepID]],dSalesRep[SalesRepID],dSalesRep[Region])</f>
        <v>WA</v>
      </c>
    </row>
    <row r="521" spans="1:8">
      <c r="A521" s="3">
        <v>44434</v>
      </c>
      <c r="B521">
        <v>3</v>
      </c>
      <c r="C521">
        <v>2</v>
      </c>
      <c r="D521">
        <v>5</v>
      </c>
      <c r="E521">
        <f>_xlfn.XLOOKUP(fSales[[#This Row],[ProductID]],dProduct[ProductID],dProduct[Price])*fSales[[#This Row],[Units]]</f>
        <v>129.75</v>
      </c>
      <c r="F521" t="str">
        <f>_xlfn.XLOOKUP(fSales[[#This Row],[ProductID]],dProduct[ProductID],dProduct[Product])</f>
        <v>Aspen</v>
      </c>
      <c r="G521" t="str">
        <f>_xlfn.XLOOKUP(fSales[[#This Row],[ProductID]],dProduct[ProductID],dProduct[Supplier])</f>
        <v>Colorado Booms</v>
      </c>
      <c r="H521" t="str">
        <f>_xlfn.XLOOKUP(fSales[[#This Row],[SalesRepID]],dSalesRep[SalesRepID],dSalesRep[Region])</f>
        <v>CA</v>
      </c>
    </row>
    <row r="522" spans="1:8">
      <c r="A522" s="3">
        <v>44343</v>
      </c>
      <c r="B522">
        <v>2</v>
      </c>
      <c r="C522">
        <v>2</v>
      </c>
      <c r="D522">
        <v>77</v>
      </c>
      <c r="E522">
        <f>_xlfn.XLOOKUP(fSales[[#This Row],[ProductID]],dProduct[ProductID],dProduct[Price])*fSales[[#This Row],[Units]]</f>
        <v>2306.15</v>
      </c>
      <c r="F522" t="str">
        <f>_xlfn.XLOOKUP(fSales[[#This Row],[ProductID]],dProduct[ProductID],dProduct[Product])</f>
        <v>Carlota</v>
      </c>
      <c r="G522" t="str">
        <f>_xlfn.XLOOKUP(fSales[[#This Row],[ProductID]],dProduct[ProductID],dProduct[Supplier])</f>
        <v>Gel Booms</v>
      </c>
      <c r="H522" t="str">
        <f>_xlfn.XLOOKUP(fSales[[#This Row],[SalesRepID]],dSalesRep[SalesRepID],dSalesRep[Region])</f>
        <v>CA</v>
      </c>
    </row>
    <row r="523" spans="1:8">
      <c r="A523" s="3">
        <v>44552</v>
      </c>
      <c r="B523">
        <v>4</v>
      </c>
      <c r="C523">
        <v>2</v>
      </c>
      <c r="D523">
        <v>279</v>
      </c>
      <c r="E523">
        <f>_xlfn.XLOOKUP(fSales[[#This Row],[ProductID]],dProduct[ProductID],dProduct[Price])*fSales[[#This Row],[Units]]</f>
        <v>6682.05</v>
      </c>
      <c r="F523" t="str">
        <f>_xlfn.XLOOKUP(fSales[[#This Row],[ProductID]],dProduct[ProductID],dProduct[Product])</f>
        <v>Yanaki</v>
      </c>
      <c r="G523" t="str">
        <f>_xlfn.XLOOKUP(fSales[[#This Row],[ProductID]],dProduct[ProductID],dProduct[Supplier])</f>
        <v>Colorado Booms</v>
      </c>
      <c r="H523" t="str">
        <f>_xlfn.XLOOKUP(fSales[[#This Row],[SalesRepID]],dSalesRep[SalesRepID],dSalesRep[Region])</f>
        <v>CA</v>
      </c>
    </row>
    <row r="524" spans="1:8">
      <c r="A524" s="3">
        <v>44478</v>
      </c>
      <c r="B524">
        <v>2</v>
      </c>
      <c r="C524">
        <v>2</v>
      </c>
      <c r="D524">
        <v>5</v>
      </c>
      <c r="E524">
        <f>_xlfn.XLOOKUP(fSales[[#This Row],[ProductID]],dProduct[ProductID],dProduct[Price])*fSales[[#This Row],[Units]]</f>
        <v>149.75</v>
      </c>
      <c r="F524" t="str">
        <f>_xlfn.XLOOKUP(fSales[[#This Row],[ProductID]],dProduct[ProductID],dProduct[Product])</f>
        <v>Carlota</v>
      </c>
      <c r="G524" t="str">
        <f>_xlfn.XLOOKUP(fSales[[#This Row],[ProductID]],dProduct[ProductID],dProduct[Supplier])</f>
        <v>Gel Booms</v>
      </c>
      <c r="H524" t="str">
        <f>_xlfn.XLOOKUP(fSales[[#This Row],[SalesRepID]],dSalesRep[SalesRepID],dSalesRep[Region])</f>
        <v>CA</v>
      </c>
    </row>
    <row r="525" spans="1:8">
      <c r="A525" s="3">
        <v>44572</v>
      </c>
      <c r="B525">
        <v>2</v>
      </c>
      <c r="C525">
        <v>4</v>
      </c>
      <c r="D525">
        <v>113</v>
      </c>
      <c r="E525">
        <f>_xlfn.XLOOKUP(fSales[[#This Row],[ProductID]],dProduct[ProductID],dProduct[Price])*fSales[[#This Row],[Units]]</f>
        <v>3384.35</v>
      </c>
      <c r="F525" t="str">
        <f>_xlfn.XLOOKUP(fSales[[#This Row],[ProductID]],dProduct[ProductID],dProduct[Product])</f>
        <v>Carlota</v>
      </c>
      <c r="G525" t="str">
        <f>_xlfn.XLOOKUP(fSales[[#This Row],[ProductID]],dProduct[ProductID],dProduct[Supplier])</f>
        <v>Gel Booms</v>
      </c>
      <c r="H525" t="str">
        <f>_xlfn.XLOOKUP(fSales[[#This Row],[SalesRepID]],dSalesRep[SalesRepID],dSalesRep[Region])</f>
        <v>WA</v>
      </c>
    </row>
    <row r="526" spans="1:8">
      <c r="A526" s="3">
        <v>45290</v>
      </c>
      <c r="B526">
        <v>3</v>
      </c>
      <c r="C526">
        <v>4</v>
      </c>
      <c r="D526">
        <v>94</v>
      </c>
      <c r="E526">
        <f>_xlfn.XLOOKUP(fSales[[#This Row],[ProductID]],dProduct[ProductID],dProduct[Price])*fSales[[#This Row],[Units]]</f>
        <v>2439.2999999999997</v>
      </c>
      <c r="F526" t="str">
        <f>_xlfn.XLOOKUP(fSales[[#This Row],[ProductID]],dProduct[ProductID],dProduct[Product])</f>
        <v>Aspen</v>
      </c>
      <c r="G526" t="str">
        <f>_xlfn.XLOOKUP(fSales[[#This Row],[ProductID]],dProduct[ProductID],dProduct[Supplier])</f>
        <v>Colorado Booms</v>
      </c>
      <c r="H526" t="str">
        <f>_xlfn.XLOOKUP(fSales[[#This Row],[SalesRepID]],dSalesRep[SalesRepID],dSalesRep[Region])</f>
        <v>WA</v>
      </c>
    </row>
    <row r="527" spans="1:8">
      <c r="A527" s="3">
        <v>44557</v>
      </c>
      <c r="B527">
        <v>1</v>
      </c>
      <c r="C527">
        <v>4</v>
      </c>
      <c r="D527">
        <v>6</v>
      </c>
      <c r="E527">
        <f>_xlfn.XLOOKUP(fSales[[#This Row],[ProductID]],dProduct[ProductID],dProduct[Price])*fSales[[#This Row],[Units]]</f>
        <v>263.70000000000005</v>
      </c>
      <c r="F527" t="str">
        <f>_xlfn.XLOOKUP(fSales[[#This Row],[ProductID]],dProduct[ProductID],dProduct[Product])</f>
        <v>Quad</v>
      </c>
      <c r="G527" t="str">
        <f>_xlfn.XLOOKUP(fSales[[#This Row],[ProductID]],dProduct[ProductID],dProduct[Supplier])</f>
        <v>Gel Booms</v>
      </c>
      <c r="H527" t="str">
        <f>_xlfn.XLOOKUP(fSales[[#This Row],[SalesRepID]],dSalesRep[SalesRepID],dSalesRep[Region])</f>
        <v>WA</v>
      </c>
    </row>
    <row r="528" spans="1:8">
      <c r="A528" s="3">
        <v>45218</v>
      </c>
      <c r="B528">
        <v>2</v>
      </c>
      <c r="C528">
        <v>2</v>
      </c>
      <c r="D528">
        <v>109</v>
      </c>
      <c r="E528">
        <f>_xlfn.XLOOKUP(fSales[[#This Row],[ProductID]],dProduct[ProductID],dProduct[Price])*fSales[[#This Row],[Units]]</f>
        <v>3264.5499999999997</v>
      </c>
      <c r="F528" t="str">
        <f>_xlfn.XLOOKUP(fSales[[#This Row],[ProductID]],dProduct[ProductID],dProduct[Product])</f>
        <v>Carlota</v>
      </c>
      <c r="G528" t="str">
        <f>_xlfn.XLOOKUP(fSales[[#This Row],[ProductID]],dProduct[ProductID],dProduct[Supplier])</f>
        <v>Gel Booms</v>
      </c>
      <c r="H528" t="str">
        <f>_xlfn.XLOOKUP(fSales[[#This Row],[SalesRepID]],dSalesRep[SalesRepID],dSalesRep[Region])</f>
        <v>CA</v>
      </c>
    </row>
    <row r="529" spans="1:8">
      <c r="A529" s="3">
        <v>44870</v>
      </c>
      <c r="B529">
        <v>1</v>
      </c>
      <c r="C529">
        <v>2</v>
      </c>
      <c r="D529">
        <v>1</v>
      </c>
      <c r="E529">
        <f>_xlfn.XLOOKUP(fSales[[#This Row],[ProductID]],dProduct[ProductID],dProduct[Price])*fSales[[#This Row],[Units]]</f>
        <v>43.95</v>
      </c>
      <c r="F529" t="str">
        <f>_xlfn.XLOOKUP(fSales[[#This Row],[ProductID]],dProduct[ProductID],dProduct[Product])</f>
        <v>Quad</v>
      </c>
      <c r="G529" t="str">
        <f>_xlfn.XLOOKUP(fSales[[#This Row],[ProductID]],dProduct[ProductID],dProduct[Supplier])</f>
        <v>Gel Booms</v>
      </c>
      <c r="H529" t="str">
        <f>_xlfn.XLOOKUP(fSales[[#This Row],[SalesRepID]],dSalesRep[SalesRepID],dSalesRep[Region])</f>
        <v>CA</v>
      </c>
    </row>
    <row r="530" spans="1:8">
      <c r="A530" s="3">
        <v>44213</v>
      </c>
      <c r="B530">
        <v>2</v>
      </c>
      <c r="C530">
        <v>2</v>
      </c>
      <c r="D530">
        <v>200</v>
      </c>
      <c r="E530">
        <f>_xlfn.XLOOKUP(fSales[[#This Row],[ProductID]],dProduct[ProductID],dProduct[Price])*fSales[[#This Row],[Units]]</f>
        <v>5990</v>
      </c>
      <c r="F530" t="str">
        <f>_xlfn.XLOOKUP(fSales[[#This Row],[ProductID]],dProduct[ProductID],dProduct[Product])</f>
        <v>Carlota</v>
      </c>
      <c r="G530" t="str">
        <f>_xlfn.XLOOKUP(fSales[[#This Row],[ProductID]],dProduct[ProductID],dProduct[Supplier])</f>
        <v>Gel Booms</v>
      </c>
      <c r="H530" t="str">
        <f>_xlfn.XLOOKUP(fSales[[#This Row],[SalesRepID]],dSalesRep[SalesRepID],dSalesRep[Region])</f>
        <v>CA</v>
      </c>
    </row>
    <row r="531" spans="1:8">
      <c r="A531" s="3">
        <v>45273</v>
      </c>
      <c r="B531">
        <v>3</v>
      </c>
      <c r="C531">
        <v>4</v>
      </c>
      <c r="D531">
        <v>2</v>
      </c>
      <c r="E531">
        <f>_xlfn.XLOOKUP(fSales[[#This Row],[ProductID]],dProduct[ProductID],dProduct[Price])*fSales[[#This Row],[Units]]</f>
        <v>51.9</v>
      </c>
      <c r="F531" t="str">
        <f>_xlfn.XLOOKUP(fSales[[#This Row],[ProductID]],dProduct[ProductID],dProduct[Product])</f>
        <v>Aspen</v>
      </c>
      <c r="G531" t="str">
        <f>_xlfn.XLOOKUP(fSales[[#This Row],[ProductID]],dProduct[ProductID],dProduct[Supplier])</f>
        <v>Colorado Booms</v>
      </c>
      <c r="H531" t="str">
        <f>_xlfn.XLOOKUP(fSales[[#This Row],[SalesRepID]],dSalesRep[SalesRepID],dSalesRep[Region])</f>
        <v>WA</v>
      </c>
    </row>
    <row r="532" spans="1:8">
      <c r="A532" s="3">
        <v>44994</v>
      </c>
      <c r="B532">
        <v>1</v>
      </c>
      <c r="C532">
        <v>2</v>
      </c>
      <c r="D532">
        <v>69</v>
      </c>
      <c r="E532">
        <f>_xlfn.XLOOKUP(fSales[[#This Row],[ProductID]],dProduct[ProductID],dProduct[Price])*fSales[[#This Row],[Units]]</f>
        <v>3032.55</v>
      </c>
      <c r="F532" t="str">
        <f>_xlfn.XLOOKUP(fSales[[#This Row],[ProductID]],dProduct[ProductID],dProduct[Product])</f>
        <v>Quad</v>
      </c>
      <c r="G532" t="str">
        <f>_xlfn.XLOOKUP(fSales[[#This Row],[ProductID]],dProduct[ProductID],dProduct[Supplier])</f>
        <v>Gel Booms</v>
      </c>
      <c r="H532" t="str">
        <f>_xlfn.XLOOKUP(fSales[[#This Row],[SalesRepID]],dSalesRep[SalesRepID],dSalesRep[Region])</f>
        <v>CA</v>
      </c>
    </row>
    <row r="533" spans="1:8">
      <c r="A533" s="3">
        <v>44897</v>
      </c>
      <c r="B533">
        <v>3</v>
      </c>
      <c r="C533">
        <v>2</v>
      </c>
      <c r="D533">
        <v>198</v>
      </c>
      <c r="E533">
        <f>_xlfn.XLOOKUP(fSales[[#This Row],[ProductID]],dProduct[ProductID],dProduct[Price])*fSales[[#This Row],[Units]]</f>
        <v>5138.0999999999995</v>
      </c>
      <c r="F533" t="str">
        <f>_xlfn.XLOOKUP(fSales[[#This Row],[ProductID]],dProduct[ProductID],dProduct[Product])</f>
        <v>Aspen</v>
      </c>
      <c r="G533" t="str">
        <f>_xlfn.XLOOKUP(fSales[[#This Row],[ProductID]],dProduct[ProductID],dProduct[Supplier])</f>
        <v>Colorado Booms</v>
      </c>
      <c r="H533" t="str">
        <f>_xlfn.XLOOKUP(fSales[[#This Row],[SalesRepID]],dSalesRep[SalesRepID],dSalesRep[Region])</f>
        <v>CA</v>
      </c>
    </row>
    <row r="534" spans="1:8">
      <c r="A534" s="3">
        <v>44308</v>
      </c>
      <c r="B534">
        <v>2</v>
      </c>
      <c r="C534">
        <v>4</v>
      </c>
      <c r="D534">
        <v>6</v>
      </c>
      <c r="E534">
        <f>_xlfn.XLOOKUP(fSales[[#This Row],[ProductID]],dProduct[ProductID],dProduct[Price])*fSales[[#This Row],[Units]]</f>
        <v>179.7</v>
      </c>
      <c r="F534" t="str">
        <f>_xlfn.XLOOKUP(fSales[[#This Row],[ProductID]],dProduct[ProductID],dProduct[Product])</f>
        <v>Carlota</v>
      </c>
      <c r="G534" t="str">
        <f>_xlfn.XLOOKUP(fSales[[#This Row],[ProductID]],dProduct[ProductID],dProduct[Supplier])</f>
        <v>Gel Booms</v>
      </c>
      <c r="H534" t="str">
        <f>_xlfn.XLOOKUP(fSales[[#This Row],[SalesRepID]],dSalesRep[SalesRepID],dSalesRep[Region])</f>
        <v>WA</v>
      </c>
    </row>
    <row r="535" spans="1:8">
      <c r="A535" s="3">
        <v>45130</v>
      </c>
      <c r="B535">
        <v>2</v>
      </c>
      <c r="C535">
        <v>4</v>
      </c>
      <c r="D535">
        <v>27</v>
      </c>
      <c r="E535">
        <f>_xlfn.XLOOKUP(fSales[[#This Row],[ProductID]],dProduct[ProductID],dProduct[Price])*fSales[[#This Row],[Units]]</f>
        <v>808.65</v>
      </c>
      <c r="F535" t="str">
        <f>_xlfn.XLOOKUP(fSales[[#This Row],[ProductID]],dProduct[ProductID],dProduct[Product])</f>
        <v>Carlota</v>
      </c>
      <c r="G535" t="str">
        <f>_xlfn.XLOOKUP(fSales[[#This Row],[ProductID]],dProduct[ProductID],dProduct[Supplier])</f>
        <v>Gel Booms</v>
      </c>
      <c r="H535" t="str">
        <f>_xlfn.XLOOKUP(fSales[[#This Row],[SalesRepID]],dSalesRep[SalesRepID],dSalesRep[Region])</f>
        <v>WA</v>
      </c>
    </row>
    <row r="536" spans="1:8">
      <c r="A536" s="3">
        <v>45239</v>
      </c>
      <c r="B536">
        <v>1</v>
      </c>
      <c r="C536">
        <v>4</v>
      </c>
      <c r="D536">
        <v>286</v>
      </c>
      <c r="E536">
        <f>_xlfn.XLOOKUP(fSales[[#This Row],[ProductID]],dProduct[ProductID],dProduct[Price])*fSales[[#This Row],[Units]]</f>
        <v>12569.7</v>
      </c>
      <c r="F536" t="str">
        <f>_xlfn.XLOOKUP(fSales[[#This Row],[ProductID]],dProduct[ProductID],dProduct[Product])</f>
        <v>Quad</v>
      </c>
      <c r="G536" t="str">
        <f>_xlfn.XLOOKUP(fSales[[#This Row],[ProductID]],dProduct[ProductID],dProduct[Supplier])</f>
        <v>Gel Booms</v>
      </c>
      <c r="H536" t="str">
        <f>_xlfn.XLOOKUP(fSales[[#This Row],[SalesRepID]],dSalesRep[SalesRepID],dSalesRep[Region])</f>
        <v>WA</v>
      </c>
    </row>
    <row r="537" spans="1:8">
      <c r="A537" s="3">
        <v>44926</v>
      </c>
      <c r="B537">
        <v>4</v>
      </c>
      <c r="C537">
        <v>4</v>
      </c>
      <c r="D537">
        <v>4</v>
      </c>
      <c r="E537">
        <f>_xlfn.XLOOKUP(fSales[[#This Row],[ProductID]],dProduct[ProductID],dProduct[Price])*fSales[[#This Row],[Units]]</f>
        <v>95.8</v>
      </c>
      <c r="F537" t="str">
        <f>_xlfn.XLOOKUP(fSales[[#This Row],[ProductID]],dProduct[ProductID],dProduct[Product])</f>
        <v>Yanaki</v>
      </c>
      <c r="G537" t="str">
        <f>_xlfn.XLOOKUP(fSales[[#This Row],[ProductID]],dProduct[ProductID],dProduct[Supplier])</f>
        <v>Colorado Booms</v>
      </c>
      <c r="H537" t="str">
        <f>_xlfn.XLOOKUP(fSales[[#This Row],[SalesRepID]],dSalesRep[SalesRepID],dSalesRep[Region])</f>
        <v>WA</v>
      </c>
    </row>
    <row r="538" spans="1:8">
      <c r="A538" s="3">
        <v>44712</v>
      </c>
      <c r="B538">
        <v>2</v>
      </c>
      <c r="C538">
        <v>4</v>
      </c>
      <c r="D538">
        <v>44</v>
      </c>
      <c r="E538">
        <f>_xlfn.XLOOKUP(fSales[[#This Row],[ProductID]],dProduct[ProductID],dProduct[Price])*fSales[[#This Row],[Units]]</f>
        <v>1317.8</v>
      </c>
      <c r="F538" t="str">
        <f>_xlfn.XLOOKUP(fSales[[#This Row],[ProductID]],dProduct[ProductID],dProduct[Product])</f>
        <v>Carlota</v>
      </c>
      <c r="G538" t="str">
        <f>_xlfn.XLOOKUP(fSales[[#This Row],[ProductID]],dProduct[ProductID],dProduct[Supplier])</f>
        <v>Gel Booms</v>
      </c>
      <c r="H538" t="str">
        <f>_xlfn.XLOOKUP(fSales[[#This Row],[SalesRepID]],dSalesRep[SalesRepID],dSalesRep[Region])</f>
        <v>WA</v>
      </c>
    </row>
    <row r="539" spans="1:8">
      <c r="A539" s="3">
        <v>44889</v>
      </c>
      <c r="B539">
        <v>1</v>
      </c>
      <c r="C539">
        <v>2</v>
      </c>
      <c r="D539">
        <v>4</v>
      </c>
      <c r="E539">
        <f>_xlfn.XLOOKUP(fSales[[#This Row],[ProductID]],dProduct[ProductID],dProduct[Price])*fSales[[#This Row],[Units]]</f>
        <v>175.8</v>
      </c>
      <c r="F539" t="str">
        <f>_xlfn.XLOOKUP(fSales[[#This Row],[ProductID]],dProduct[ProductID],dProduct[Product])</f>
        <v>Quad</v>
      </c>
      <c r="G539" t="str">
        <f>_xlfn.XLOOKUP(fSales[[#This Row],[ProductID]],dProduct[ProductID],dProduct[Supplier])</f>
        <v>Gel Booms</v>
      </c>
      <c r="H539" t="str">
        <f>_xlfn.XLOOKUP(fSales[[#This Row],[SalesRepID]],dSalesRep[SalesRepID],dSalesRep[Region])</f>
        <v>CA</v>
      </c>
    </row>
    <row r="540" spans="1:8">
      <c r="A540" s="3">
        <v>44968</v>
      </c>
      <c r="B540">
        <v>3</v>
      </c>
      <c r="C540">
        <v>4</v>
      </c>
      <c r="D540">
        <v>225</v>
      </c>
      <c r="E540">
        <f>_xlfn.XLOOKUP(fSales[[#This Row],[ProductID]],dProduct[ProductID],dProduct[Price])*fSales[[#This Row],[Units]]</f>
        <v>5838.75</v>
      </c>
      <c r="F540" t="str">
        <f>_xlfn.XLOOKUP(fSales[[#This Row],[ProductID]],dProduct[ProductID],dProduct[Product])</f>
        <v>Aspen</v>
      </c>
      <c r="G540" t="str">
        <f>_xlfn.XLOOKUP(fSales[[#This Row],[ProductID]],dProduct[ProductID],dProduct[Supplier])</f>
        <v>Colorado Booms</v>
      </c>
      <c r="H540" t="str">
        <f>_xlfn.XLOOKUP(fSales[[#This Row],[SalesRepID]],dSalesRep[SalesRepID],dSalesRep[Region])</f>
        <v>WA</v>
      </c>
    </row>
    <row r="541" spans="1:8">
      <c r="A541" s="3">
        <v>44577</v>
      </c>
      <c r="B541">
        <v>2</v>
      </c>
      <c r="C541">
        <v>4</v>
      </c>
      <c r="D541">
        <v>231</v>
      </c>
      <c r="E541">
        <f>_xlfn.XLOOKUP(fSales[[#This Row],[ProductID]],dProduct[ProductID],dProduct[Price])*fSales[[#This Row],[Units]]</f>
        <v>6918.45</v>
      </c>
      <c r="F541" t="str">
        <f>_xlfn.XLOOKUP(fSales[[#This Row],[ProductID]],dProduct[ProductID],dProduct[Product])</f>
        <v>Carlota</v>
      </c>
      <c r="G541" t="str">
        <f>_xlfn.XLOOKUP(fSales[[#This Row],[ProductID]],dProduct[ProductID],dProduct[Supplier])</f>
        <v>Gel Booms</v>
      </c>
      <c r="H541" t="str">
        <f>_xlfn.XLOOKUP(fSales[[#This Row],[SalesRepID]],dSalesRep[SalesRepID],dSalesRep[Region])</f>
        <v>WA</v>
      </c>
    </row>
    <row r="542" spans="1:8">
      <c r="A542" s="3">
        <v>44719</v>
      </c>
      <c r="B542">
        <v>3</v>
      </c>
      <c r="C542">
        <v>4</v>
      </c>
      <c r="D542">
        <v>249</v>
      </c>
      <c r="E542">
        <f>_xlfn.XLOOKUP(fSales[[#This Row],[ProductID]],dProduct[ProductID],dProduct[Price])*fSales[[#This Row],[Units]]</f>
        <v>6461.55</v>
      </c>
      <c r="F542" t="str">
        <f>_xlfn.XLOOKUP(fSales[[#This Row],[ProductID]],dProduct[ProductID],dProduct[Product])</f>
        <v>Aspen</v>
      </c>
      <c r="G542" t="str">
        <f>_xlfn.XLOOKUP(fSales[[#This Row],[ProductID]],dProduct[ProductID],dProduct[Supplier])</f>
        <v>Colorado Booms</v>
      </c>
      <c r="H542" t="str">
        <f>_xlfn.XLOOKUP(fSales[[#This Row],[SalesRepID]],dSalesRep[SalesRepID],dSalesRep[Region])</f>
        <v>WA</v>
      </c>
    </row>
    <row r="543" spans="1:8">
      <c r="A543" s="3">
        <v>44227</v>
      </c>
      <c r="B543">
        <v>4</v>
      </c>
      <c r="C543">
        <v>4</v>
      </c>
      <c r="D543">
        <v>63</v>
      </c>
      <c r="E543">
        <f>_xlfn.XLOOKUP(fSales[[#This Row],[ProductID]],dProduct[ProductID],dProduct[Price])*fSales[[#This Row],[Units]]</f>
        <v>1508.85</v>
      </c>
      <c r="F543" t="str">
        <f>_xlfn.XLOOKUP(fSales[[#This Row],[ProductID]],dProduct[ProductID],dProduct[Product])</f>
        <v>Yanaki</v>
      </c>
      <c r="G543" t="str">
        <f>_xlfn.XLOOKUP(fSales[[#This Row],[ProductID]],dProduct[ProductID],dProduct[Supplier])</f>
        <v>Colorado Booms</v>
      </c>
      <c r="H543" t="str">
        <f>_xlfn.XLOOKUP(fSales[[#This Row],[SalesRepID]],dSalesRep[SalesRepID],dSalesRep[Region])</f>
        <v>WA</v>
      </c>
    </row>
    <row r="544" spans="1:8">
      <c r="A544" s="3">
        <v>45233</v>
      </c>
      <c r="B544">
        <v>1</v>
      </c>
      <c r="C544">
        <v>2</v>
      </c>
      <c r="D544">
        <v>74</v>
      </c>
      <c r="E544">
        <f>_xlfn.XLOOKUP(fSales[[#This Row],[ProductID]],dProduct[ProductID],dProduct[Price])*fSales[[#This Row],[Units]]</f>
        <v>3252.3</v>
      </c>
      <c r="F544" t="str">
        <f>_xlfn.XLOOKUP(fSales[[#This Row],[ProductID]],dProduct[ProductID],dProduct[Product])</f>
        <v>Quad</v>
      </c>
      <c r="G544" t="str">
        <f>_xlfn.XLOOKUP(fSales[[#This Row],[ProductID]],dProduct[ProductID],dProduct[Supplier])</f>
        <v>Gel Booms</v>
      </c>
      <c r="H544" t="str">
        <f>_xlfn.XLOOKUP(fSales[[#This Row],[SalesRepID]],dSalesRep[SalesRepID],dSalesRep[Region])</f>
        <v>CA</v>
      </c>
    </row>
    <row r="545" spans="1:8">
      <c r="A545" s="3">
        <v>44977</v>
      </c>
      <c r="B545">
        <v>2</v>
      </c>
      <c r="C545">
        <v>2</v>
      </c>
      <c r="D545">
        <v>158</v>
      </c>
      <c r="E545">
        <f>_xlfn.XLOOKUP(fSales[[#This Row],[ProductID]],dProduct[ProductID],dProduct[Price])*fSales[[#This Row],[Units]]</f>
        <v>4732.0999999999995</v>
      </c>
      <c r="F545" t="str">
        <f>_xlfn.XLOOKUP(fSales[[#This Row],[ProductID]],dProduct[ProductID],dProduct[Product])</f>
        <v>Carlota</v>
      </c>
      <c r="G545" t="str">
        <f>_xlfn.XLOOKUP(fSales[[#This Row],[ProductID]],dProduct[ProductID],dProduct[Supplier])</f>
        <v>Gel Booms</v>
      </c>
      <c r="H545" t="str">
        <f>_xlfn.XLOOKUP(fSales[[#This Row],[SalesRepID]],dSalesRep[SalesRepID],dSalesRep[Region])</f>
        <v>CA</v>
      </c>
    </row>
    <row r="546" spans="1:8">
      <c r="A546" s="3">
        <v>44528</v>
      </c>
      <c r="B546">
        <v>3</v>
      </c>
      <c r="C546">
        <v>4</v>
      </c>
      <c r="D546">
        <v>4</v>
      </c>
      <c r="E546">
        <f>_xlfn.XLOOKUP(fSales[[#This Row],[ProductID]],dProduct[ProductID],dProduct[Price])*fSales[[#This Row],[Units]]</f>
        <v>103.8</v>
      </c>
      <c r="F546" t="str">
        <f>_xlfn.XLOOKUP(fSales[[#This Row],[ProductID]],dProduct[ProductID],dProduct[Product])</f>
        <v>Aspen</v>
      </c>
      <c r="G546" t="str">
        <f>_xlfn.XLOOKUP(fSales[[#This Row],[ProductID]],dProduct[ProductID],dProduct[Supplier])</f>
        <v>Colorado Booms</v>
      </c>
      <c r="H546" t="str">
        <f>_xlfn.XLOOKUP(fSales[[#This Row],[SalesRepID]],dSalesRep[SalesRepID],dSalesRep[Region])</f>
        <v>WA</v>
      </c>
    </row>
    <row r="547" spans="1:8">
      <c r="A547" s="3">
        <v>44316</v>
      </c>
      <c r="B547">
        <v>2</v>
      </c>
      <c r="C547">
        <v>2</v>
      </c>
      <c r="D547">
        <v>3</v>
      </c>
      <c r="E547">
        <f>_xlfn.XLOOKUP(fSales[[#This Row],[ProductID]],dProduct[ProductID],dProduct[Price])*fSales[[#This Row],[Units]]</f>
        <v>89.85</v>
      </c>
      <c r="F547" t="str">
        <f>_xlfn.XLOOKUP(fSales[[#This Row],[ProductID]],dProduct[ProductID],dProduct[Product])</f>
        <v>Carlota</v>
      </c>
      <c r="G547" t="str">
        <f>_xlfn.XLOOKUP(fSales[[#This Row],[ProductID]],dProduct[ProductID],dProduct[Supplier])</f>
        <v>Gel Booms</v>
      </c>
      <c r="H547" t="str">
        <f>_xlfn.XLOOKUP(fSales[[#This Row],[SalesRepID]],dSalesRep[SalesRepID],dSalesRep[Region])</f>
        <v>CA</v>
      </c>
    </row>
    <row r="548" spans="1:8">
      <c r="A548" s="3">
        <v>45045</v>
      </c>
      <c r="B548">
        <v>4</v>
      </c>
      <c r="C548">
        <v>4</v>
      </c>
      <c r="D548">
        <v>73</v>
      </c>
      <c r="E548">
        <f>_xlfn.XLOOKUP(fSales[[#This Row],[ProductID]],dProduct[ProductID],dProduct[Price])*fSales[[#This Row],[Units]]</f>
        <v>1748.35</v>
      </c>
      <c r="F548" t="str">
        <f>_xlfn.XLOOKUP(fSales[[#This Row],[ProductID]],dProduct[ProductID],dProduct[Product])</f>
        <v>Yanaki</v>
      </c>
      <c r="G548" t="str">
        <f>_xlfn.XLOOKUP(fSales[[#This Row],[ProductID]],dProduct[ProductID],dProduct[Supplier])</f>
        <v>Colorado Booms</v>
      </c>
      <c r="H548" t="str">
        <f>_xlfn.XLOOKUP(fSales[[#This Row],[SalesRepID]],dSalesRep[SalesRepID],dSalesRep[Region])</f>
        <v>WA</v>
      </c>
    </row>
    <row r="549" spans="1:8">
      <c r="A549" s="3">
        <v>44561</v>
      </c>
      <c r="B549">
        <v>2</v>
      </c>
      <c r="C549">
        <v>1</v>
      </c>
      <c r="D549">
        <v>5</v>
      </c>
      <c r="E549">
        <f>_xlfn.XLOOKUP(fSales[[#This Row],[ProductID]],dProduct[ProductID],dProduct[Price])*fSales[[#This Row],[Units]]</f>
        <v>149.75</v>
      </c>
      <c r="F549" t="str">
        <f>_xlfn.XLOOKUP(fSales[[#This Row],[ProductID]],dProduct[ProductID],dProduct[Product])</f>
        <v>Carlota</v>
      </c>
      <c r="G549" t="str">
        <f>_xlfn.XLOOKUP(fSales[[#This Row],[ProductID]],dProduct[ProductID],dProduct[Supplier])</f>
        <v>Gel Booms</v>
      </c>
      <c r="H549" t="str">
        <f>_xlfn.XLOOKUP(fSales[[#This Row],[SalesRepID]],dSalesRep[SalesRepID],dSalesRep[Region])</f>
        <v>CA</v>
      </c>
    </row>
    <row r="550" spans="1:8">
      <c r="A550" s="3">
        <v>45234</v>
      </c>
      <c r="B550">
        <v>2</v>
      </c>
      <c r="C550">
        <v>4</v>
      </c>
      <c r="D550">
        <v>141</v>
      </c>
      <c r="E550">
        <f>_xlfn.XLOOKUP(fSales[[#This Row],[ProductID]],dProduct[ProductID],dProduct[Price])*fSales[[#This Row],[Units]]</f>
        <v>4222.95</v>
      </c>
      <c r="F550" t="str">
        <f>_xlfn.XLOOKUP(fSales[[#This Row],[ProductID]],dProduct[ProductID],dProduct[Product])</f>
        <v>Carlota</v>
      </c>
      <c r="G550" t="str">
        <f>_xlfn.XLOOKUP(fSales[[#This Row],[ProductID]],dProduct[ProductID],dProduct[Supplier])</f>
        <v>Gel Booms</v>
      </c>
      <c r="H550" t="str">
        <f>_xlfn.XLOOKUP(fSales[[#This Row],[SalesRepID]],dSalesRep[SalesRepID],dSalesRep[Region])</f>
        <v>WA</v>
      </c>
    </row>
    <row r="551" spans="1:8">
      <c r="A551" s="3">
        <v>45240</v>
      </c>
      <c r="B551">
        <v>4</v>
      </c>
      <c r="C551">
        <v>3</v>
      </c>
      <c r="D551">
        <v>134</v>
      </c>
      <c r="E551">
        <f>_xlfn.XLOOKUP(fSales[[#This Row],[ProductID]],dProduct[ProductID],dProduct[Price])*fSales[[#This Row],[Units]]</f>
        <v>3209.2999999999997</v>
      </c>
      <c r="F551" t="str">
        <f>_xlfn.XLOOKUP(fSales[[#This Row],[ProductID]],dProduct[ProductID],dProduct[Product])</f>
        <v>Yanaki</v>
      </c>
      <c r="G551" t="str">
        <f>_xlfn.XLOOKUP(fSales[[#This Row],[ProductID]],dProduct[ProductID],dProduct[Supplier])</f>
        <v>Colorado Booms</v>
      </c>
      <c r="H551" t="str">
        <f>_xlfn.XLOOKUP(fSales[[#This Row],[SalesRepID]],dSalesRep[SalesRepID],dSalesRep[Region])</f>
        <v>WA</v>
      </c>
    </row>
    <row r="552" spans="1:8">
      <c r="A552" s="3">
        <v>44529</v>
      </c>
      <c r="B552">
        <v>1</v>
      </c>
      <c r="C552">
        <v>1</v>
      </c>
      <c r="D552">
        <v>74</v>
      </c>
      <c r="E552">
        <f>_xlfn.XLOOKUP(fSales[[#This Row],[ProductID]],dProduct[ProductID],dProduct[Price])*fSales[[#This Row],[Units]]</f>
        <v>3252.3</v>
      </c>
      <c r="F552" t="str">
        <f>_xlfn.XLOOKUP(fSales[[#This Row],[ProductID]],dProduct[ProductID],dProduct[Product])</f>
        <v>Quad</v>
      </c>
      <c r="G552" t="str">
        <f>_xlfn.XLOOKUP(fSales[[#This Row],[ProductID]],dProduct[ProductID],dProduct[Supplier])</f>
        <v>Gel Booms</v>
      </c>
      <c r="H552" t="str">
        <f>_xlfn.XLOOKUP(fSales[[#This Row],[SalesRepID]],dSalesRep[SalesRepID],dSalesRep[Region])</f>
        <v>CA</v>
      </c>
    </row>
    <row r="553" spans="1:8">
      <c r="A553" s="3">
        <v>45277</v>
      </c>
      <c r="B553">
        <v>3</v>
      </c>
      <c r="C553">
        <v>4</v>
      </c>
      <c r="D553">
        <v>47</v>
      </c>
      <c r="E553">
        <f>_xlfn.XLOOKUP(fSales[[#This Row],[ProductID]],dProduct[ProductID],dProduct[Price])*fSales[[#This Row],[Units]]</f>
        <v>1219.6499999999999</v>
      </c>
      <c r="F553" t="str">
        <f>_xlfn.XLOOKUP(fSales[[#This Row],[ProductID]],dProduct[ProductID],dProduct[Product])</f>
        <v>Aspen</v>
      </c>
      <c r="G553" t="str">
        <f>_xlfn.XLOOKUP(fSales[[#This Row],[ProductID]],dProduct[ProductID],dProduct[Supplier])</f>
        <v>Colorado Booms</v>
      </c>
      <c r="H553" t="str">
        <f>_xlfn.XLOOKUP(fSales[[#This Row],[SalesRepID]],dSalesRep[SalesRepID],dSalesRep[Region])</f>
        <v>WA</v>
      </c>
    </row>
    <row r="554" spans="1:8">
      <c r="A554" s="3">
        <v>44901</v>
      </c>
      <c r="B554">
        <v>2</v>
      </c>
      <c r="C554">
        <v>2</v>
      </c>
      <c r="D554">
        <v>161</v>
      </c>
      <c r="E554">
        <f>_xlfn.XLOOKUP(fSales[[#This Row],[ProductID]],dProduct[ProductID],dProduct[Price])*fSales[[#This Row],[Units]]</f>
        <v>4821.95</v>
      </c>
      <c r="F554" t="str">
        <f>_xlfn.XLOOKUP(fSales[[#This Row],[ProductID]],dProduct[ProductID],dProduct[Product])</f>
        <v>Carlota</v>
      </c>
      <c r="G554" t="str">
        <f>_xlfn.XLOOKUP(fSales[[#This Row],[ProductID]],dProduct[ProductID],dProduct[Supplier])</f>
        <v>Gel Booms</v>
      </c>
      <c r="H554" t="str">
        <f>_xlfn.XLOOKUP(fSales[[#This Row],[SalesRepID]],dSalesRep[SalesRepID],dSalesRep[Region])</f>
        <v>CA</v>
      </c>
    </row>
    <row r="555" spans="1:8">
      <c r="A555" s="3">
        <v>44302</v>
      </c>
      <c r="B555">
        <v>3</v>
      </c>
      <c r="C555">
        <v>4</v>
      </c>
      <c r="D555">
        <v>1</v>
      </c>
      <c r="E555">
        <f>_xlfn.XLOOKUP(fSales[[#This Row],[ProductID]],dProduct[ProductID],dProduct[Price])*fSales[[#This Row],[Units]]</f>
        <v>25.95</v>
      </c>
      <c r="F555" t="str">
        <f>_xlfn.XLOOKUP(fSales[[#This Row],[ProductID]],dProduct[ProductID],dProduct[Product])</f>
        <v>Aspen</v>
      </c>
      <c r="G555" t="str">
        <f>_xlfn.XLOOKUP(fSales[[#This Row],[ProductID]],dProduct[ProductID],dProduct[Supplier])</f>
        <v>Colorado Booms</v>
      </c>
      <c r="H555" t="str">
        <f>_xlfn.XLOOKUP(fSales[[#This Row],[SalesRepID]],dSalesRep[SalesRepID],dSalesRep[Region])</f>
        <v>WA</v>
      </c>
    </row>
    <row r="556" spans="1:8">
      <c r="A556" s="3">
        <v>44719</v>
      </c>
      <c r="B556">
        <v>2</v>
      </c>
      <c r="C556">
        <v>4</v>
      </c>
      <c r="D556">
        <v>4</v>
      </c>
      <c r="E556">
        <f>_xlfn.XLOOKUP(fSales[[#This Row],[ProductID]],dProduct[ProductID],dProduct[Price])*fSales[[#This Row],[Units]]</f>
        <v>119.8</v>
      </c>
      <c r="F556" t="str">
        <f>_xlfn.XLOOKUP(fSales[[#This Row],[ProductID]],dProduct[ProductID],dProduct[Product])</f>
        <v>Carlota</v>
      </c>
      <c r="G556" t="str">
        <f>_xlfn.XLOOKUP(fSales[[#This Row],[ProductID]],dProduct[ProductID],dProduct[Supplier])</f>
        <v>Gel Booms</v>
      </c>
      <c r="H556" t="str">
        <f>_xlfn.XLOOKUP(fSales[[#This Row],[SalesRepID]],dSalesRep[SalesRepID],dSalesRep[Region])</f>
        <v>WA</v>
      </c>
    </row>
    <row r="557" spans="1:8">
      <c r="A557" s="3">
        <v>44536</v>
      </c>
      <c r="B557">
        <v>2</v>
      </c>
      <c r="C557">
        <v>4</v>
      </c>
      <c r="D557">
        <v>71</v>
      </c>
      <c r="E557">
        <f>_xlfn.XLOOKUP(fSales[[#This Row],[ProductID]],dProduct[ProductID],dProduct[Price])*fSales[[#This Row],[Units]]</f>
        <v>2126.4499999999998</v>
      </c>
      <c r="F557" t="str">
        <f>_xlfn.XLOOKUP(fSales[[#This Row],[ProductID]],dProduct[ProductID],dProduct[Product])</f>
        <v>Carlota</v>
      </c>
      <c r="G557" t="str">
        <f>_xlfn.XLOOKUP(fSales[[#This Row],[ProductID]],dProduct[ProductID],dProduct[Supplier])</f>
        <v>Gel Booms</v>
      </c>
      <c r="H557" t="str">
        <f>_xlfn.XLOOKUP(fSales[[#This Row],[SalesRepID]],dSalesRep[SalesRepID],dSalesRep[Region])</f>
        <v>WA</v>
      </c>
    </row>
    <row r="558" spans="1:8">
      <c r="A558" s="3">
        <v>44510</v>
      </c>
      <c r="B558">
        <v>1</v>
      </c>
      <c r="C558">
        <v>2</v>
      </c>
      <c r="D558">
        <v>3</v>
      </c>
      <c r="E558">
        <f>_xlfn.XLOOKUP(fSales[[#This Row],[ProductID]],dProduct[ProductID],dProduct[Price])*fSales[[#This Row],[Units]]</f>
        <v>131.85000000000002</v>
      </c>
      <c r="F558" t="str">
        <f>_xlfn.XLOOKUP(fSales[[#This Row],[ProductID]],dProduct[ProductID],dProduct[Product])</f>
        <v>Quad</v>
      </c>
      <c r="G558" t="str">
        <f>_xlfn.XLOOKUP(fSales[[#This Row],[ProductID]],dProduct[ProductID],dProduct[Supplier])</f>
        <v>Gel Booms</v>
      </c>
      <c r="H558" t="str">
        <f>_xlfn.XLOOKUP(fSales[[#This Row],[SalesRepID]],dSalesRep[SalesRepID],dSalesRep[Region])</f>
        <v>CA</v>
      </c>
    </row>
    <row r="559" spans="1:8">
      <c r="A559" s="3">
        <v>45279</v>
      </c>
      <c r="B559">
        <v>2</v>
      </c>
      <c r="C559">
        <v>4</v>
      </c>
      <c r="D559">
        <v>5</v>
      </c>
      <c r="E559">
        <f>_xlfn.XLOOKUP(fSales[[#This Row],[ProductID]],dProduct[ProductID],dProduct[Price])*fSales[[#This Row],[Units]]</f>
        <v>149.75</v>
      </c>
      <c r="F559" t="str">
        <f>_xlfn.XLOOKUP(fSales[[#This Row],[ProductID]],dProduct[ProductID],dProduct[Product])</f>
        <v>Carlota</v>
      </c>
      <c r="G559" t="str">
        <f>_xlfn.XLOOKUP(fSales[[#This Row],[ProductID]],dProduct[ProductID],dProduct[Supplier])</f>
        <v>Gel Booms</v>
      </c>
      <c r="H559" t="str">
        <f>_xlfn.XLOOKUP(fSales[[#This Row],[SalesRepID]],dSalesRep[SalesRepID],dSalesRep[Region])</f>
        <v>WA</v>
      </c>
    </row>
    <row r="560" spans="1:8">
      <c r="A560" s="3">
        <v>44883</v>
      </c>
      <c r="B560">
        <v>2</v>
      </c>
      <c r="C560">
        <v>1</v>
      </c>
      <c r="D560">
        <v>82</v>
      </c>
      <c r="E560">
        <f>_xlfn.XLOOKUP(fSales[[#This Row],[ProductID]],dProduct[ProductID],dProduct[Price])*fSales[[#This Row],[Units]]</f>
        <v>2455.9</v>
      </c>
      <c r="F560" t="str">
        <f>_xlfn.XLOOKUP(fSales[[#This Row],[ProductID]],dProduct[ProductID],dProduct[Product])</f>
        <v>Carlota</v>
      </c>
      <c r="G560" t="str">
        <f>_xlfn.XLOOKUP(fSales[[#This Row],[ProductID]],dProduct[ProductID],dProduct[Supplier])</f>
        <v>Gel Booms</v>
      </c>
      <c r="H560" t="str">
        <f>_xlfn.XLOOKUP(fSales[[#This Row],[SalesRepID]],dSalesRep[SalesRepID],dSalesRep[Region])</f>
        <v>CA</v>
      </c>
    </row>
    <row r="561" spans="1:8">
      <c r="A561" s="3">
        <v>45251</v>
      </c>
      <c r="B561">
        <v>2</v>
      </c>
      <c r="C561">
        <v>2</v>
      </c>
      <c r="D561">
        <v>6</v>
      </c>
      <c r="E561">
        <f>_xlfn.XLOOKUP(fSales[[#This Row],[ProductID]],dProduct[ProductID],dProduct[Price])*fSales[[#This Row],[Units]]</f>
        <v>179.7</v>
      </c>
      <c r="F561" t="str">
        <f>_xlfn.XLOOKUP(fSales[[#This Row],[ProductID]],dProduct[ProductID],dProduct[Product])</f>
        <v>Carlota</v>
      </c>
      <c r="G561" t="str">
        <f>_xlfn.XLOOKUP(fSales[[#This Row],[ProductID]],dProduct[ProductID],dProduct[Supplier])</f>
        <v>Gel Booms</v>
      </c>
      <c r="H561" t="str">
        <f>_xlfn.XLOOKUP(fSales[[#This Row],[SalesRepID]],dSalesRep[SalesRepID],dSalesRep[Region])</f>
        <v>CA</v>
      </c>
    </row>
    <row r="562" spans="1:8">
      <c r="A562" s="3">
        <v>45131</v>
      </c>
      <c r="B562">
        <v>2</v>
      </c>
      <c r="C562">
        <v>4</v>
      </c>
      <c r="D562">
        <v>3</v>
      </c>
      <c r="E562">
        <f>_xlfn.XLOOKUP(fSales[[#This Row],[ProductID]],dProduct[ProductID],dProduct[Price])*fSales[[#This Row],[Units]]</f>
        <v>89.85</v>
      </c>
      <c r="F562" t="str">
        <f>_xlfn.XLOOKUP(fSales[[#This Row],[ProductID]],dProduct[ProductID],dProduct[Product])</f>
        <v>Carlota</v>
      </c>
      <c r="G562" t="str">
        <f>_xlfn.XLOOKUP(fSales[[#This Row],[ProductID]],dProduct[ProductID],dProduct[Supplier])</f>
        <v>Gel Booms</v>
      </c>
      <c r="H562" t="str">
        <f>_xlfn.XLOOKUP(fSales[[#This Row],[SalesRepID]],dSalesRep[SalesRepID],dSalesRep[Region])</f>
        <v>WA</v>
      </c>
    </row>
    <row r="563" spans="1:8">
      <c r="A563" s="3">
        <v>44921</v>
      </c>
      <c r="B563">
        <v>1</v>
      </c>
      <c r="C563">
        <v>2</v>
      </c>
      <c r="D563">
        <v>21</v>
      </c>
      <c r="E563">
        <f>_xlfn.XLOOKUP(fSales[[#This Row],[ProductID]],dProduct[ProductID],dProduct[Price])*fSales[[#This Row],[Units]]</f>
        <v>922.95</v>
      </c>
      <c r="F563" t="str">
        <f>_xlfn.XLOOKUP(fSales[[#This Row],[ProductID]],dProduct[ProductID],dProduct[Product])</f>
        <v>Quad</v>
      </c>
      <c r="G563" t="str">
        <f>_xlfn.XLOOKUP(fSales[[#This Row],[ProductID]],dProduct[ProductID],dProduct[Supplier])</f>
        <v>Gel Booms</v>
      </c>
      <c r="H563" t="str">
        <f>_xlfn.XLOOKUP(fSales[[#This Row],[SalesRepID]],dSalesRep[SalesRepID],dSalesRep[Region])</f>
        <v>CA</v>
      </c>
    </row>
    <row r="564" spans="1:8">
      <c r="A564" s="3">
        <v>44476</v>
      </c>
      <c r="B564">
        <v>2</v>
      </c>
      <c r="C564">
        <v>4</v>
      </c>
      <c r="D564">
        <v>90</v>
      </c>
      <c r="E564">
        <f>_xlfn.XLOOKUP(fSales[[#This Row],[ProductID]],dProduct[ProductID],dProduct[Price])*fSales[[#This Row],[Units]]</f>
        <v>2695.5</v>
      </c>
      <c r="F564" t="str">
        <f>_xlfn.XLOOKUP(fSales[[#This Row],[ProductID]],dProduct[ProductID],dProduct[Product])</f>
        <v>Carlota</v>
      </c>
      <c r="G564" t="str">
        <f>_xlfn.XLOOKUP(fSales[[#This Row],[ProductID]],dProduct[ProductID],dProduct[Supplier])</f>
        <v>Gel Booms</v>
      </c>
      <c r="H564" t="str">
        <f>_xlfn.XLOOKUP(fSales[[#This Row],[SalesRepID]],dSalesRep[SalesRepID],dSalesRep[Region])</f>
        <v>WA</v>
      </c>
    </row>
    <row r="565" spans="1:8">
      <c r="A565" s="3">
        <v>44414</v>
      </c>
      <c r="B565">
        <v>2</v>
      </c>
      <c r="C565">
        <v>2</v>
      </c>
      <c r="D565">
        <v>93</v>
      </c>
      <c r="E565">
        <f>_xlfn.XLOOKUP(fSales[[#This Row],[ProductID]],dProduct[ProductID],dProduct[Price])*fSales[[#This Row],[Units]]</f>
        <v>2785.35</v>
      </c>
      <c r="F565" t="str">
        <f>_xlfn.XLOOKUP(fSales[[#This Row],[ProductID]],dProduct[ProductID],dProduct[Product])</f>
        <v>Carlota</v>
      </c>
      <c r="G565" t="str">
        <f>_xlfn.XLOOKUP(fSales[[#This Row],[ProductID]],dProduct[ProductID],dProduct[Supplier])</f>
        <v>Gel Booms</v>
      </c>
      <c r="H565" t="str">
        <f>_xlfn.XLOOKUP(fSales[[#This Row],[SalesRepID]],dSalesRep[SalesRepID],dSalesRep[Region])</f>
        <v>CA</v>
      </c>
    </row>
    <row r="566" spans="1:8">
      <c r="A566" s="3">
        <v>45134</v>
      </c>
      <c r="B566">
        <v>2</v>
      </c>
      <c r="C566">
        <v>4</v>
      </c>
      <c r="D566">
        <v>2</v>
      </c>
      <c r="E566">
        <f>_xlfn.XLOOKUP(fSales[[#This Row],[ProductID]],dProduct[ProductID],dProduct[Price])*fSales[[#This Row],[Units]]</f>
        <v>59.9</v>
      </c>
      <c r="F566" t="str">
        <f>_xlfn.XLOOKUP(fSales[[#This Row],[ProductID]],dProduct[ProductID],dProduct[Product])</f>
        <v>Carlota</v>
      </c>
      <c r="G566" t="str">
        <f>_xlfn.XLOOKUP(fSales[[#This Row],[ProductID]],dProduct[ProductID],dProduct[Supplier])</f>
        <v>Gel Booms</v>
      </c>
      <c r="H566" t="str">
        <f>_xlfn.XLOOKUP(fSales[[#This Row],[SalesRepID]],dSalesRep[SalesRepID],dSalesRep[Region])</f>
        <v>WA</v>
      </c>
    </row>
    <row r="567" spans="1:8">
      <c r="A567" s="3">
        <v>44301</v>
      </c>
      <c r="B567">
        <v>2</v>
      </c>
      <c r="C567">
        <v>2</v>
      </c>
      <c r="D567">
        <v>286</v>
      </c>
      <c r="E567">
        <f>_xlfn.XLOOKUP(fSales[[#This Row],[ProductID]],dProduct[ProductID],dProduct[Price])*fSales[[#This Row],[Units]]</f>
        <v>8565.6999999999989</v>
      </c>
      <c r="F567" t="str">
        <f>_xlfn.XLOOKUP(fSales[[#This Row],[ProductID]],dProduct[ProductID],dProduct[Product])</f>
        <v>Carlota</v>
      </c>
      <c r="G567" t="str">
        <f>_xlfn.XLOOKUP(fSales[[#This Row],[ProductID]],dProduct[ProductID],dProduct[Supplier])</f>
        <v>Gel Booms</v>
      </c>
      <c r="H567" t="str">
        <f>_xlfn.XLOOKUP(fSales[[#This Row],[SalesRepID]],dSalesRep[SalesRepID],dSalesRep[Region])</f>
        <v>CA</v>
      </c>
    </row>
    <row r="568" spans="1:8">
      <c r="A568" s="3">
        <v>44855</v>
      </c>
      <c r="B568">
        <v>2</v>
      </c>
      <c r="C568">
        <v>2</v>
      </c>
      <c r="D568">
        <v>6</v>
      </c>
      <c r="E568">
        <f>_xlfn.XLOOKUP(fSales[[#This Row],[ProductID]],dProduct[ProductID],dProduct[Price])*fSales[[#This Row],[Units]]</f>
        <v>179.7</v>
      </c>
      <c r="F568" t="str">
        <f>_xlfn.XLOOKUP(fSales[[#This Row],[ProductID]],dProduct[ProductID],dProduct[Product])</f>
        <v>Carlota</v>
      </c>
      <c r="G568" t="str">
        <f>_xlfn.XLOOKUP(fSales[[#This Row],[ProductID]],dProduct[ProductID],dProduct[Supplier])</f>
        <v>Gel Booms</v>
      </c>
      <c r="H568" t="str">
        <f>_xlfn.XLOOKUP(fSales[[#This Row],[SalesRepID]],dSalesRep[SalesRepID],dSalesRep[Region])</f>
        <v>CA</v>
      </c>
    </row>
    <row r="569" spans="1:8">
      <c r="A569" s="3">
        <v>45220</v>
      </c>
      <c r="B569">
        <v>2</v>
      </c>
      <c r="C569">
        <v>4</v>
      </c>
      <c r="D569">
        <v>11</v>
      </c>
      <c r="E569">
        <f>_xlfn.XLOOKUP(fSales[[#This Row],[ProductID]],dProduct[ProductID],dProduct[Price])*fSales[[#This Row],[Units]]</f>
        <v>329.45</v>
      </c>
      <c r="F569" t="str">
        <f>_xlfn.XLOOKUP(fSales[[#This Row],[ProductID]],dProduct[ProductID],dProduct[Product])</f>
        <v>Carlota</v>
      </c>
      <c r="G569" t="str">
        <f>_xlfn.XLOOKUP(fSales[[#This Row],[ProductID]],dProduct[ProductID],dProduct[Supplier])</f>
        <v>Gel Booms</v>
      </c>
      <c r="H569" t="str">
        <f>_xlfn.XLOOKUP(fSales[[#This Row],[SalesRepID]],dSalesRep[SalesRepID],dSalesRep[Region])</f>
        <v>WA</v>
      </c>
    </row>
    <row r="570" spans="1:8">
      <c r="A570" s="3">
        <v>44560</v>
      </c>
      <c r="B570">
        <v>2</v>
      </c>
      <c r="C570">
        <v>4</v>
      </c>
      <c r="D570">
        <v>252</v>
      </c>
      <c r="E570">
        <f>_xlfn.XLOOKUP(fSales[[#This Row],[ProductID]],dProduct[ProductID],dProduct[Price])*fSales[[#This Row],[Units]]</f>
        <v>7547.4</v>
      </c>
      <c r="F570" t="str">
        <f>_xlfn.XLOOKUP(fSales[[#This Row],[ProductID]],dProduct[ProductID],dProduct[Product])</f>
        <v>Carlota</v>
      </c>
      <c r="G570" t="str">
        <f>_xlfn.XLOOKUP(fSales[[#This Row],[ProductID]],dProduct[ProductID],dProduct[Supplier])</f>
        <v>Gel Booms</v>
      </c>
      <c r="H570" t="str">
        <f>_xlfn.XLOOKUP(fSales[[#This Row],[SalesRepID]],dSalesRep[SalesRepID],dSalesRep[Region])</f>
        <v>WA</v>
      </c>
    </row>
    <row r="571" spans="1:8">
      <c r="A571" s="3">
        <v>44916</v>
      </c>
      <c r="B571">
        <v>1</v>
      </c>
      <c r="C571">
        <v>2</v>
      </c>
      <c r="D571">
        <v>63</v>
      </c>
      <c r="E571">
        <f>_xlfn.XLOOKUP(fSales[[#This Row],[ProductID]],dProduct[ProductID],dProduct[Price])*fSales[[#This Row],[Units]]</f>
        <v>2768.8500000000004</v>
      </c>
      <c r="F571" t="str">
        <f>_xlfn.XLOOKUP(fSales[[#This Row],[ProductID]],dProduct[ProductID],dProduct[Product])</f>
        <v>Quad</v>
      </c>
      <c r="G571" t="str">
        <f>_xlfn.XLOOKUP(fSales[[#This Row],[ProductID]],dProduct[ProductID],dProduct[Supplier])</f>
        <v>Gel Booms</v>
      </c>
      <c r="H571" t="str">
        <f>_xlfn.XLOOKUP(fSales[[#This Row],[SalesRepID]],dSalesRep[SalesRepID],dSalesRep[Region])</f>
        <v>CA</v>
      </c>
    </row>
    <row r="572" spans="1:8">
      <c r="A572" s="3">
        <v>44369</v>
      </c>
      <c r="B572">
        <v>2</v>
      </c>
      <c r="C572">
        <v>2</v>
      </c>
      <c r="D572">
        <v>90</v>
      </c>
      <c r="E572">
        <f>_xlfn.XLOOKUP(fSales[[#This Row],[ProductID]],dProduct[ProductID],dProduct[Price])*fSales[[#This Row],[Units]]</f>
        <v>2695.5</v>
      </c>
      <c r="F572" t="str">
        <f>_xlfn.XLOOKUP(fSales[[#This Row],[ProductID]],dProduct[ProductID],dProduct[Product])</f>
        <v>Carlota</v>
      </c>
      <c r="G572" t="str">
        <f>_xlfn.XLOOKUP(fSales[[#This Row],[ProductID]],dProduct[ProductID],dProduct[Supplier])</f>
        <v>Gel Booms</v>
      </c>
      <c r="H572" t="str">
        <f>_xlfn.XLOOKUP(fSales[[#This Row],[SalesRepID]],dSalesRep[SalesRepID],dSalesRep[Region])</f>
        <v>CA</v>
      </c>
    </row>
    <row r="573" spans="1:8">
      <c r="A573" s="3">
        <v>45184</v>
      </c>
      <c r="B573">
        <v>4</v>
      </c>
      <c r="C573">
        <v>2</v>
      </c>
      <c r="D573">
        <v>43</v>
      </c>
      <c r="E573">
        <f>_xlfn.XLOOKUP(fSales[[#This Row],[ProductID]],dProduct[ProductID],dProduct[Price])*fSales[[#This Row],[Units]]</f>
        <v>1029.8499999999999</v>
      </c>
      <c r="F573" t="str">
        <f>_xlfn.XLOOKUP(fSales[[#This Row],[ProductID]],dProduct[ProductID],dProduct[Product])</f>
        <v>Yanaki</v>
      </c>
      <c r="G573" t="str">
        <f>_xlfn.XLOOKUP(fSales[[#This Row],[ProductID]],dProduct[ProductID],dProduct[Supplier])</f>
        <v>Colorado Booms</v>
      </c>
      <c r="H573" t="str">
        <f>_xlfn.XLOOKUP(fSales[[#This Row],[SalesRepID]],dSalesRep[SalesRepID],dSalesRep[Region])</f>
        <v>CA</v>
      </c>
    </row>
    <row r="574" spans="1:8">
      <c r="A574" s="3">
        <v>45258</v>
      </c>
      <c r="B574">
        <v>2</v>
      </c>
      <c r="C574">
        <v>2</v>
      </c>
      <c r="D574">
        <v>59</v>
      </c>
      <c r="E574">
        <f>_xlfn.XLOOKUP(fSales[[#This Row],[ProductID]],dProduct[ProductID],dProduct[Price])*fSales[[#This Row],[Units]]</f>
        <v>1767.05</v>
      </c>
      <c r="F574" t="str">
        <f>_xlfn.XLOOKUP(fSales[[#This Row],[ProductID]],dProduct[ProductID],dProduct[Product])</f>
        <v>Carlota</v>
      </c>
      <c r="G574" t="str">
        <f>_xlfn.XLOOKUP(fSales[[#This Row],[ProductID]],dProduct[ProductID],dProduct[Supplier])</f>
        <v>Gel Booms</v>
      </c>
      <c r="H574" t="str">
        <f>_xlfn.XLOOKUP(fSales[[#This Row],[SalesRepID]],dSalesRep[SalesRepID],dSalesRep[Region])</f>
        <v>CA</v>
      </c>
    </row>
    <row r="575" spans="1:8">
      <c r="A575" s="3">
        <v>44768</v>
      </c>
      <c r="B575">
        <v>2</v>
      </c>
      <c r="C575">
        <v>2</v>
      </c>
      <c r="D575">
        <v>274</v>
      </c>
      <c r="E575">
        <f>_xlfn.XLOOKUP(fSales[[#This Row],[ProductID]],dProduct[ProductID],dProduct[Price])*fSales[[#This Row],[Units]]</f>
        <v>8206.2999999999993</v>
      </c>
      <c r="F575" t="str">
        <f>_xlfn.XLOOKUP(fSales[[#This Row],[ProductID]],dProduct[ProductID],dProduct[Product])</f>
        <v>Carlota</v>
      </c>
      <c r="G575" t="str">
        <f>_xlfn.XLOOKUP(fSales[[#This Row],[ProductID]],dProduct[ProductID],dProduct[Supplier])</f>
        <v>Gel Booms</v>
      </c>
      <c r="H575" t="str">
        <f>_xlfn.XLOOKUP(fSales[[#This Row],[SalesRepID]],dSalesRep[SalesRepID],dSalesRep[Region])</f>
        <v>CA</v>
      </c>
    </row>
    <row r="576" spans="1:8">
      <c r="A576" s="3">
        <v>44914</v>
      </c>
      <c r="B576">
        <v>4</v>
      </c>
      <c r="C576">
        <v>2</v>
      </c>
      <c r="D576">
        <v>57</v>
      </c>
      <c r="E576">
        <f>_xlfn.XLOOKUP(fSales[[#This Row],[ProductID]],dProduct[ProductID],dProduct[Price])*fSales[[#This Row],[Units]]</f>
        <v>1365.1499999999999</v>
      </c>
      <c r="F576" t="str">
        <f>_xlfn.XLOOKUP(fSales[[#This Row],[ProductID]],dProduct[ProductID],dProduct[Product])</f>
        <v>Yanaki</v>
      </c>
      <c r="G576" t="str">
        <f>_xlfn.XLOOKUP(fSales[[#This Row],[ProductID]],dProduct[ProductID],dProduct[Supplier])</f>
        <v>Colorado Booms</v>
      </c>
      <c r="H576" t="str">
        <f>_xlfn.XLOOKUP(fSales[[#This Row],[SalesRepID]],dSalesRep[SalesRepID],dSalesRep[Region])</f>
        <v>CA</v>
      </c>
    </row>
    <row r="577" spans="1:8">
      <c r="A577" s="3">
        <v>44876</v>
      </c>
      <c r="B577">
        <v>2</v>
      </c>
      <c r="C577">
        <v>1</v>
      </c>
      <c r="D577">
        <v>3</v>
      </c>
      <c r="E577">
        <f>_xlfn.XLOOKUP(fSales[[#This Row],[ProductID]],dProduct[ProductID],dProduct[Price])*fSales[[#This Row],[Units]]</f>
        <v>89.85</v>
      </c>
      <c r="F577" t="str">
        <f>_xlfn.XLOOKUP(fSales[[#This Row],[ProductID]],dProduct[ProductID],dProduct[Product])</f>
        <v>Carlota</v>
      </c>
      <c r="G577" t="str">
        <f>_xlfn.XLOOKUP(fSales[[#This Row],[ProductID]],dProduct[ProductID],dProduct[Supplier])</f>
        <v>Gel Booms</v>
      </c>
      <c r="H577" t="str">
        <f>_xlfn.XLOOKUP(fSales[[#This Row],[SalesRepID]],dSalesRep[SalesRepID],dSalesRep[Region])</f>
        <v>CA</v>
      </c>
    </row>
    <row r="578" spans="1:8">
      <c r="A578" s="3">
        <v>44515</v>
      </c>
      <c r="B578">
        <v>4</v>
      </c>
      <c r="C578">
        <v>2</v>
      </c>
      <c r="D578">
        <v>6</v>
      </c>
      <c r="E578">
        <f>_xlfn.XLOOKUP(fSales[[#This Row],[ProductID]],dProduct[ProductID],dProduct[Price])*fSales[[#This Row],[Units]]</f>
        <v>143.69999999999999</v>
      </c>
      <c r="F578" t="str">
        <f>_xlfn.XLOOKUP(fSales[[#This Row],[ProductID]],dProduct[ProductID],dProduct[Product])</f>
        <v>Yanaki</v>
      </c>
      <c r="G578" t="str">
        <f>_xlfn.XLOOKUP(fSales[[#This Row],[ProductID]],dProduct[ProductID],dProduct[Supplier])</f>
        <v>Colorado Booms</v>
      </c>
      <c r="H578" t="str">
        <f>_xlfn.XLOOKUP(fSales[[#This Row],[SalesRepID]],dSalesRep[SalesRepID],dSalesRep[Region])</f>
        <v>CA</v>
      </c>
    </row>
    <row r="579" spans="1:8">
      <c r="A579" s="3">
        <v>44918</v>
      </c>
      <c r="B579">
        <v>2</v>
      </c>
      <c r="C579">
        <v>2</v>
      </c>
      <c r="D579">
        <v>2</v>
      </c>
      <c r="E579">
        <f>_xlfn.XLOOKUP(fSales[[#This Row],[ProductID]],dProduct[ProductID],dProduct[Price])*fSales[[#This Row],[Units]]</f>
        <v>59.9</v>
      </c>
      <c r="F579" t="str">
        <f>_xlfn.XLOOKUP(fSales[[#This Row],[ProductID]],dProduct[ProductID],dProduct[Product])</f>
        <v>Carlota</v>
      </c>
      <c r="G579" t="str">
        <f>_xlfn.XLOOKUP(fSales[[#This Row],[ProductID]],dProduct[ProductID],dProduct[Supplier])</f>
        <v>Gel Booms</v>
      </c>
      <c r="H579" t="str">
        <f>_xlfn.XLOOKUP(fSales[[#This Row],[SalesRepID]],dSalesRep[SalesRepID],dSalesRep[Region])</f>
        <v>CA</v>
      </c>
    </row>
    <row r="580" spans="1:8">
      <c r="A580" s="3">
        <v>45282</v>
      </c>
      <c r="B580">
        <v>4</v>
      </c>
      <c r="C580">
        <v>4</v>
      </c>
      <c r="D580">
        <v>37</v>
      </c>
      <c r="E580">
        <f>_xlfn.XLOOKUP(fSales[[#This Row],[ProductID]],dProduct[ProductID],dProduct[Price])*fSales[[#This Row],[Units]]</f>
        <v>886.15</v>
      </c>
      <c r="F580" t="str">
        <f>_xlfn.XLOOKUP(fSales[[#This Row],[ProductID]],dProduct[ProductID],dProduct[Product])</f>
        <v>Yanaki</v>
      </c>
      <c r="G580" t="str">
        <f>_xlfn.XLOOKUP(fSales[[#This Row],[ProductID]],dProduct[ProductID],dProduct[Supplier])</f>
        <v>Colorado Booms</v>
      </c>
      <c r="H580" t="str">
        <f>_xlfn.XLOOKUP(fSales[[#This Row],[SalesRepID]],dSalesRep[SalesRepID],dSalesRep[Region])</f>
        <v>WA</v>
      </c>
    </row>
    <row r="581" spans="1:8">
      <c r="A581" s="3">
        <v>45221</v>
      </c>
      <c r="B581">
        <v>2</v>
      </c>
      <c r="C581">
        <v>4</v>
      </c>
      <c r="D581">
        <v>248</v>
      </c>
      <c r="E581">
        <f>_xlfn.XLOOKUP(fSales[[#This Row],[ProductID]],dProduct[ProductID],dProduct[Price])*fSales[[#This Row],[Units]]</f>
        <v>7427.5999999999995</v>
      </c>
      <c r="F581" t="str">
        <f>_xlfn.XLOOKUP(fSales[[#This Row],[ProductID]],dProduct[ProductID],dProduct[Product])</f>
        <v>Carlota</v>
      </c>
      <c r="G581" t="str">
        <f>_xlfn.XLOOKUP(fSales[[#This Row],[ProductID]],dProduct[ProductID],dProduct[Supplier])</f>
        <v>Gel Booms</v>
      </c>
      <c r="H581" t="str">
        <f>_xlfn.XLOOKUP(fSales[[#This Row],[SalesRepID]],dSalesRep[SalesRepID],dSalesRep[Region])</f>
        <v>WA</v>
      </c>
    </row>
    <row r="582" spans="1:8">
      <c r="A582" s="3">
        <v>45232</v>
      </c>
      <c r="B582">
        <v>2</v>
      </c>
      <c r="C582">
        <v>1</v>
      </c>
      <c r="D582">
        <v>116</v>
      </c>
      <c r="E582">
        <f>_xlfn.XLOOKUP(fSales[[#This Row],[ProductID]],dProduct[ProductID],dProduct[Price])*fSales[[#This Row],[Units]]</f>
        <v>3474.2</v>
      </c>
      <c r="F582" t="str">
        <f>_xlfn.XLOOKUP(fSales[[#This Row],[ProductID]],dProduct[ProductID],dProduct[Product])</f>
        <v>Carlota</v>
      </c>
      <c r="G582" t="str">
        <f>_xlfn.XLOOKUP(fSales[[#This Row],[ProductID]],dProduct[ProductID],dProduct[Supplier])</f>
        <v>Gel Booms</v>
      </c>
      <c r="H582" t="str">
        <f>_xlfn.XLOOKUP(fSales[[#This Row],[SalesRepID]],dSalesRep[SalesRepID],dSalesRep[Region])</f>
        <v>CA</v>
      </c>
    </row>
    <row r="583" spans="1:8">
      <c r="A583" s="3">
        <v>44743</v>
      </c>
      <c r="B583">
        <v>2</v>
      </c>
      <c r="C583">
        <v>4</v>
      </c>
      <c r="D583">
        <v>66</v>
      </c>
      <c r="E583">
        <f>_xlfn.XLOOKUP(fSales[[#This Row],[ProductID]],dProduct[ProductID],dProduct[Price])*fSales[[#This Row],[Units]]</f>
        <v>1976.7</v>
      </c>
      <c r="F583" t="str">
        <f>_xlfn.XLOOKUP(fSales[[#This Row],[ProductID]],dProduct[ProductID],dProduct[Product])</f>
        <v>Carlota</v>
      </c>
      <c r="G583" t="str">
        <f>_xlfn.XLOOKUP(fSales[[#This Row],[ProductID]],dProduct[ProductID],dProduct[Supplier])</f>
        <v>Gel Booms</v>
      </c>
      <c r="H583" t="str">
        <f>_xlfn.XLOOKUP(fSales[[#This Row],[SalesRepID]],dSalesRep[SalesRepID],dSalesRep[Region])</f>
        <v>WA</v>
      </c>
    </row>
    <row r="584" spans="1:8">
      <c r="A584" s="3">
        <v>45024</v>
      </c>
      <c r="B584">
        <v>4</v>
      </c>
      <c r="C584">
        <v>3</v>
      </c>
      <c r="D584">
        <v>5</v>
      </c>
      <c r="E584">
        <f>_xlfn.XLOOKUP(fSales[[#This Row],[ProductID]],dProduct[ProductID],dProduct[Price])*fSales[[#This Row],[Units]]</f>
        <v>119.75</v>
      </c>
      <c r="F584" t="str">
        <f>_xlfn.XLOOKUP(fSales[[#This Row],[ProductID]],dProduct[ProductID],dProduct[Product])</f>
        <v>Yanaki</v>
      </c>
      <c r="G584" t="str">
        <f>_xlfn.XLOOKUP(fSales[[#This Row],[ProductID]],dProduct[ProductID],dProduct[Supplier])</f>
        <v>Colorado Booms</v>
      </c>
      <c r="H584" t="str">
        <f>_xlfn.XLOOKUP(fSales[[#This Row],[SalesRepID]],dSalesRep[SalesRepID],dSalesRep[Region])</f>
        <v>WA</v>
      </c>
    </row>
    <row r="585" spans="1:8">
      <c r="A585" s="3">
        <v>44772</v>
      </c>
      <c r="B585">
        <v>2</v>
      </c>
      <c r="C585">
        <v>4</v>
      </c>
      <c r="D585">
        <v>126</v>
      </c>
      <c r="E585">
        <f>_xlfn.XLOOKUP(fSales[[#This Row],[ProductID]],dProduct[ProductID],dProduct[Price])*fSales[[#This Row],[Units]]</f>
        <v>3773.7</v>
      </c>
      <c r="F585" t="str">
        <f>_xlfn.XLOOKUP(fSales[[#This Row],[ProductID]],dProduct[ProductID],dProduct[Product])</f>
        <v>Carlota</v>
      </c>
      <c r="G585" t="str">
        <f>_xlfn.XLOOKUP(fSales[[#This Row],[ProductID]],dProduct[ProductID],dProduct[Supplier])</f>
        <v>Gel Booms</v>
      </c>
      <c r="H585" t="str">
        <f>_xlfn.XLOOKUP(fSales[[#This Row],[SalesRepID]],dSalesRep[SalesRepID],dSalesRep[Region])</f>
        <v>WA</v>
      </c>
    </row>
    <row r="586" spans="1:8">
      <c r="A586" s="3">
        <v>44835</v>
      </c>
      <c r="B586">
        <v>2</v>
      </c>
      <c r="C586">
        <v>4</v>
      </c>
      <c r="D586">
        <v>121</v>
      </c>
      <c r="E586">
        <f>_xlfn.XLOOKUP(fSales[[#This Row],[ProductID]],dProduct[ProductID],dProduct[Price])*fSales[[#This Row],[Units]]</f>
        <v>3623.95</v>
      </c>
      <c r="F586" t="str">
        <f>_xlfn.XLOOKUP(fSales[[#This Row],[ProductID]],dProduct[ProductID],dProduct[Product])</f>
        <v>Carlota</v>
      </c>
      <c r="G586" t="str">
        <f>_xlfn.XLOOKUP(fSales[[#This Row],[ProductID]],dProduct[ProductID],dProduct[Supplier])</f>
        <v>Gel Booms</v>
      </c>
      <c r="H586" t="str">
        <f>_xlfn.XLOOKUP(fSales[[#This Row],[SalesRepID]],dSalesRep[SalesRepID],dSalesRep[Region])</f>
        <v>WA</v>
      </c>
    </row>
    <row r="587" spans="1:8">
      <c r="A587" s="3">
        <v>45241</v>
      </c>
      <c r="B587">
        <v>2</v>
      </c>
      <c r="C587">
        <v>4</v>
      </c>
      <c r="D587">
        <v>126</v>
      </c>
      <c r="E587">
        <f>_xlfn.XLOOKUP(fSales[[#This Row],[ProductID]],dProduct[ProductID],dProduct[Price])*fSales[[#This Row],[Units]]</f>
        <v>3773.7</v>
      </c>
      <c r="F587" t="str">
        <f>_xlfn.XLOOKUP(fSales[[#This Row],[ProductID]],dProduct[ProductID],dProduct[Product])</f>
        <v>Carlota</v>
      </c>
      <c r="G587" t="str">
        <f>_xlfn.XLOOKUP(fSales[[#This Row],[ProductID]],dProduct[ProductID],dProduct[Supplier])</f>
        <v>Gel Booms</v>
      </c>
      <c r="H587" t="str">
        <f>_xlfn.XLOOKUP(fSales[[#This Row],[SalesRepID]],dSalesRep[SalesRepID],dSalesRep[Region])</f>
        <v>WA</v>
      </c>
    </row>
    <row r="588" spans="1:8">
      <c r="A588" s="3">
        <v>44560</v>
      </c>
      <c r="B588">
        <v>2</v>
      </c>
      <c r="C588">
        <v>2</v>
      </c>
      <c r="D588">
        <v>4</v>
      </c>
      <c r="E588">
        <f>_xlfn.XLOOKUP(fSales[[#This Row],[ProductID]],dProduct[ProductID],dProduct[Price])*fSales[[#This Row],[Units]]</f>
        <v>119.8</v>
      </c>
      <c r="F588" t="str">
        <f>_xlfn.XLOOKUP(fSales[[#This Row],[ProductID]],dProduct[ProductID],dProduct[Product])</f>
        <v>Carlota</v>
      </c>
      <c r="G588" t="str">
        <f>_xlfn.XLOOKUP(fSales[[#This Row],[ProductID]],dProduct[ProductID],dProduct[Supplier])</f>
        <v>Gel Booms</v>
      </c>
      <c r="H588" t="str">
        <f>_xlfn.XLOOKUP(fSales[[#This Row],[SalesRepID]],dSalesRep[SalesRepID],dSalesRep[Region])</f>
        <v>CA</v>
      </c>
    </row>
    <row r="589" spans="1:8">
      <c r="A589" s="3">
        <v>44466</v>
      </c>
      <c r="B589">
        <v>3</v>
      </c>
      <c r="C589">
        <v>4</v>
      </c>
      <c r="D589">
        <v>2</v>
      </c>
      <c r="E589">
        <f>_xlfn.XLOOKUP(fSales[[#This Row],[ProductID]],dProduct[ProductID],dProduct[Price])*fSales[[#This Row],[Units]]</f>
        <v>51.9</v>
      </c>
      <c r="F589" t="str">
        <f>_xlfn.XLOOKUP(fSales[[#This Row],[ProductID]],dProduct[ProductID],dProduct[Product])</f>
        <v>Aspen</v>
      </c>
      <c r="G589" t="str">
        <f>_xlfn.XLOOKUP(fSales[[#This Row],[ProductID]],dProduct[ProductID],dProduct[Supplier])</f>
        <v>Colorado Booms</v>
      </c>
      <c r="H589" t="str">
        <f>_xlfn.XLOOKUP(fSales[[#This Row],[SalesRepID]],dSalesRep[SalesRepID],dSalesRep[Region])</f>
        <v>WA</v>
      </c>
    </row>
    <row r="590" spans="1:8">
      <c r="A590" s="3">
        <v>45244</v>
      </c>
      <c r="B590">
        <v>1</v>
      </c>
      <c r="C590">
        <v>3</v>
      </c>
      <c r="D590">
        <v>185</v>
      </c>
      <c r="E590">
        <f>_xlfn.XLOOKUP(fSales[[#This Row],[ProductID]],dProduct[ProductID],dProduct[Price])*fSales[[#This Row],[Units]]</f>
        <v>8130.7500000000009</v>
      </c>
      <c r="F590" t="str">
        <f>_xlfn.XLOOKUP(fSales[[#This Row],[ProductID]],dProduct[ProductID],dProduct[Product])</f>
        <v>Quad</v>
      </c>
      <c r="G590" t="str">
        <f>_xlfn.XLOOKUP(fSales[[#This Row],[ProductID]],dProduct[ProductID],dProduct[Supplier])</f>
        <v>Gel Booms</v>
      </c>
      <c r="H590" t="str">
        <f>_xlfn.XLOOKUP(fSales[[#This Row],[SalesRepID]],dSalesRep[SalesRepID],dSalesRep[Region])</f>
        <v>WA</v>
      </c>
    </row>
    <row r="591" spans="1:8">
      <c r="A591" s="3">
        <v>45020</v>
      </c>
      <c r="B591">
        <v>2</v>
      </c>
      <c r="C591">
        <v>2</v>
      </c>
      <c r="D591">
        <v>6</v>
      </c>
      <c r="E591">
        <f>_xlfn.XLOOKUP(fSales[[#This Row],[ProductID]],dProduct[ProductID],dProduct[Price])*fSales[[#This Row],[Units]]</f>
        <v>179.7</v>
      </c>
      <c r="F591" t="str">
        <f>_xlfn.XLOOKUP(fSales[[#This Row],[ProductID]],dProduct[ProductID],dProduct[Product])</f>
        <v>Carlota</v>
      </c>
      <c r="G591" t="str">
        <f>_xlfn.XLOOKUP(fSales[[#This Row],[ProductID]],dProduct[ProductID],dProduct[Supplier])</f>
        <v>Gel Booms</v>
      </c>
      <c r="H591" t="str">
        <f>_xlfn.XLOOKUP(fSales[[#This Row],[SalesRepID]],dSalesRep[SalesRepID],dSalesRep[Region])</f>
        <v>CA</v>
      </c>
    </row>
    <row r="592" spans="1:8">
      <c r="A592" s="3">
        <v>44491</v>
      </c>
      <c r="B592">
        <v>3</v>
      </c>
      <c r="C592">
        <v>4</v>
      </c>
      <c r="D592">
        <v>159</v>
      </c>
      <c r="E592">
        <f>_xlfn.XLOOKUP(fSales[[#This Row],[ProductID]],dProduct[ProductID],dProduct[Price])*fSales[[#This Row],[Units]]</f>
        <v>4126.05</v>
      </c>
      <c r="F592" t="str">
        <f>_xlfn.XLOOKUP(fSales[[#This Row],[ProductID]],dProduct[ProductID],dProduct[Product])</f>
        <v>Aspen</v>
      </c>
      <c r="G592" t="str">
        <f>_xlfn.XLOOKUP(fSales[[#This Row],[ProductID]],dProduct[ProductID],dProduct[Supplier])</f>
        <v>Colorado Booms</v>
      </c>
      <c r="H592" t="str">
        <f>_xlfn.XLOOKUP(fSales[[#This Row],[SalesRepID]],dSalesRep[SalesRepID],dSalesRep[Region])</f>
        <v>WA</v>
      </c>
    </row>
    <row r="593" spans="1:8">
      <c r="A593" s="3">
        <v>44509</v>
      </c>
      <c r="B593">
        <v>3</v>
      </c>
      <c r="C593">
        <v>4</v>
      </c>
      <c r="D593">
        <v>1</v>
      </c>
      <c r="E593">
        <f>_xlfn.XLOOKUP(fSales[[#This Row],[ProductID]],dProduct[ProductID],dProduct[Price])*fSales[[#This Row],[Units]]</f>
        <v>25.95</v>
      </c>
      <c r="F593" t="str">
        <f>_xlfn.XLOOKUP(fSales[[#This Row],[ProductID]],dProduct[ProductID],dProduct[Product])</f>
        <v>Aspen</v>
      </c>
      <c r="G593" t="str">
        <f>_xlfn.XLOOKUP(fSales[[#This Row],[ProductID]],dProduct[ProductID],dProduct[Supplier])</f>
        <v>Colorado Booms</v>
      </c>
      <c r="H593" t="str">
        <f>_xlfn.XLOOKUP(fSales[[#This Row],[SalesRepID]],dSalesRep[SalesRepID],dSalesRep[Region])</f>
        <v>WA</v>
      </c>
    </row>
    <row r="594" spans="1:8">
      <c r="A594" s="3">
        <v>44836</v>
      </c>
      <c r="B594">
        <v>2</v>
      </c>
      <c r="C594">
        <v>2</v>
      </c>
      <c r="D594">
        <v>4</v>
      </c>
      <c r="E594">
        <f>_xlfn.XLOOKUP(fSales[[#This Row],[ProductID]],dProduct[ProductID],dProduct[Price])*fSales[[#This Row],[Units]]</f>
        <v>119.8</v>
      </c>
      <c r="F594" t="str">
        <f>_xlfn.XLOOKUP(fSales[[#This Row],[ProductID]],dProduct[ProductID],dProduct[Product])</f>
        <v>Carlota</v>
      </c>
      <c r="G594" t="str">
        <f>_xlfn.XLOOKUP(fSales[[#This Row],[ProductID]],dProduct[ProductID],dProduct[Supplier])</f>
        <v>Gel Booms</v>
      </c>
      <c r="H594" t="str">
        <f>_xlfn.XLOOKUP(fSales[[#This Row],[SalesRepID]],dSalesRep[SalesRepID],dSalesRep[Region])</f>
        <v>CA</v>
      </c>
    </row>
    <row r="595" spans="1:8">
      <c r="A595" s="3">
        <v>44419</v>
      </c>
      <c r="B595">
        <v>2</v>
      </c>
      <c r="C595">
        <v>2</v>
      </c>
      <c r="D595">
        <v>82</v>
      </c>
      <c r="E595">
        <f>_xlfn.XLOOKUP(fSales[[#This Row],[ProductID]],dProduct[ProductID],dProduct[Price])*fSales[[#This Row],[Units]]</f>
        <v>2455.9</v>
      </c>
      <c r="F595" t="str">
        <f>_xlfn.XLOOKUP(fSales[[#This Row],[ProductID]],dProduct[ProductID],dProduct[Product])</f>
        <v>Carlota</v>
      </c>
      <c r="G595" t="str">
        <f>_xlfn.XLOOKUP(fSales[[#This Row],[ProductID]],dProduct[ProductID],dProduct[Supplier])</f>
        <v>Gel Booms</v>
      </c>
      <c r="H595" t="str">
        <f>_xlfn.XLOOKUP(fSales[[#This Row],[SalesRepID]],dSalesRep[SalesRepID],dSalesRep[Region])</f>
        <v>CA</v>
      </c>
    </row>
    <row r="596" spans="1:8">
      <c r="A596" s="3">
        <v>44395</v>
      </c>
      <c r="B596">
        <v>3</v>
      </c>
      <c r="C596">
        <v>2</v>
      </c>
      <c r="D596">
        <v>11</v>
      </c>
      <c r="E596">
        <f>_xlfn.XLOOKUP(fSales[[#This Row],[ProductID]],dProduct[ProductID],dProduct[Price])*fSales[[#This Row],[Units]]</f>
        <v>285.45</v>
      </c>
      <c r="F596" t="str">
        <f>_xlfn.XLOOKUP(fSales[[#This Row],[ProductID]],dProduct[ProductID],dProduct[Product])</f>
        <v>Aspen</v>
      </c>
      <c r="G596" t="str">
        <f>_xlfn.XLOOKUP(fSales[[#This Row],[ProductID]],dProduct[ProductID],dProduct[Supplier])</f>
        <v>Colorado Booms</v>
      </c>
      <c r="H596" t="str">
        <f>_xlfn.XLOOKUP(fSales[[#This Row],[SalesRepID]],dSalesRep[SalesRepID],dSalesRep[Region])</f>
        <v>CA</v>
      </c>
    </row>
    <row r="597" spans="1:8">
      <c r="A597" s="3">
        <v>44550</v>
      </c>
      <c r="B597">
        <v>2</v>
      </c>
      <c r="C597">
        <v>3</v>
      </c>
      <c r="D597">
        <v>65</v>
      </c>
      <c r="E597">
        <f>_xlfn.XLOOKUP(fSales[[#This Row],[ProductID]],dProduct[ProductID],dProduct[Price])*fSales[[#This Row],[Units]]</f>
        <v>1946.75</v>
      </c>
      <c r="F597" t="str">
        <f>_xlfn.XLOOKUP(fSales[[#This Row],[ProductID]],dProduct[ProductID],dProduct[Product])</f>
        <v>Carlota</v>
      </c>
      <c r="G597" t="str">
        <f>_xlfn.XLOOKUP(fSales[[#This Row],[ProductID]],dProduct[ProductID],dProduct[Supplier])</f>
        <v>Gel Booms</v>
      </c>
      <c r="H597" t="str">
        <f>_xlfn.XLOOKUP(fSales[[#This Row],[SalesRepID]],dSalesRep[SalesRepID],dSalesRep[Region])</f>
        <v>WA</v>
      </c>
    </row>
    <row r="598" spans="1:8">
      <c r="A598" s="3">
        <v>44487</v>
      </c>
      <c r="B598">
        <v>2</v>
      </c>
      <c r="C598">
        <v>2</v>
      </c>
      <c r="D598">
        <v>3</v>
      </c>
      <c r="E598">
        <f>_xlfn.XLOOKUP(fSales[[#This Row],[ProductID]],dProduct[ProductID],dProduct[Price])*fSales[[#This Row],[Units]]</f>
        <v>89.85</v>
      </c>
      <c r="F598" t="str">
        <f>_xlfn.XLOOKUP(fSales[[#This Row],[ProductID]],dProduct[ProductID],dProduct[Product])</f>
        <v>Carlota</v>
      </c>
      <c r="G598" t="str">
        <f>_xlfn.XLOOKUP(fSales[[#This Row],[ProductID]],dProduct[ProductID],dProduct[Supplier])</f>
        <v>Gel Booms</v>
      </c>
      <c r="H598" t="str">
        <f>_xlfn.XLOOKUP(fSales[[#This Row],[SalesRepID]],dSalesRep[SalesRepID],dSalesRep[Region])</f>
        <v>CA</v>
      </c>
    </row>
    <row r="599" spans="1:8">
      <c r="A599" s="3">
        <v>44561</v>
      </c>
      <c r="B599">
        <v>1</v>
      </c>
      <c r="C599">
        <v>3</v>
      </c>
      <c r="D599">
        <v>69</v>
      </c>
      <c r="E599">
        <f>_xlfn.XLOOKUP(fSales[[#This Row],[ProductID]],dProduct[ProductID],dProduct[Price])*fSales[[#This Row],[Units]]</f>
        <v>3032.55</v>
      </c>
      <c r="F599" t="str">
        <f>_xlfn.XLOOKUP(fSales[[#This Row],[ProductID]],dProduct[ProductID],dProduct[Product])</f>
        <v>Quad</v>
      </c>
      <c r="G599" t="str">
        <f>_xlfn.XLOOKUP(fSales[[#This Row],[ProductID]],dProduct[ProductID],dProduct[Supplier])</f>
        <v>Gel Booms</v>
      </c>
      <c r="H599" t="str">
        <f>_xlfn.XLOOKUP(fSales[[#This Row],[SalesRepID]],dSalesRep[SalesRepID],dSalesRep[Region])</f>
        <v>WA</v>
      </c>
    </row>
    <row r="600" spans="1:8">
      <c r="A600" s="3">
        <v>44805</v>
      </c>
      <c r="B600">
        <v>2</v>
      </c>
      <c r="C600">
        <v>1</v>
      </c>
      <c r="D600">
        <v>3</v>
      </c>
      <c r="E600">
        <f>_xlfn.XLOOKUP(fSales[[#This Row],[ProductID]],dProduct[ProductID],dProduct[Price])*fSales[[#This Row],[Units]]</f>
        <v>89.85</v>
      </c>
      <c r="F600" t="str">
        <f>_xlfn.XLOOKUP(fSales[[#This Row],[ProductID]],dProduct[ProductID],dProduct[Product])</f>
        <v>Carlota</v>
      </c>
      <c r="G600" t="str">
        <f>_xlfn.XLOOKUP(fSales[[#This Row],[ProductID]],dProduct[ProductID],dProduct[Supplier])</f>
        <v>Gel Booms</v>
      </c>
      <c r="H600" t="str">
        <f>_xlfn.XLOOKUP(fSales[[#This Row],[SalesRepID]],dSalesRep[SalesRepID],dSalesRep[Region])</f>
        <v>CA</v>
      </c>
    </row>
    <row r="601" spans="1:8">
      <c r="A601" s="3">
        <v>44917</v>
      </c>
      <c r="B601">
        <v>1</v>
      </c>
      <c r="C601">
        <v>2</v>
      </c>
      <c r="D601">
        <v>72</v>
      </c>
      <c r="E601">
        <f>_xlfn.XLOOKUP(fSales[[#This Row],[ProductID]],dProduct[ProductID],dProduct[Price])*fSales[[#This Row],[Units]]</f>
        <v>3164.4</v>
      </c>
      <c r="F601" t="str">
        <f>_xlfn.XLOOKUP(fSales[[#This Row],[ProductID]],dProduct[ProductID],dProduct[Product])</f>
        <v>Quad</v>
      </c>
      <c r="G601" t="str">
        <f>_xlfn.XLOOKUP(fSales[[#This Row],[ProductID]],dProduct[ProductID],dProduct[Supplier])</f>
        <v>Gel Booms</v>
      </c>
      <c r="H601" t="str">
        <f>_xlfn.XLOOKUP(fSales[[#This Row],[SalesRepID]],dSalesRep[SalesRepID],dSalesRep[Region])</f>
        <v>CA</v>
      </c>
    </row>
    <row r="602" spans="1:8">
      <c r="A602" s="3">
        <v>44711</v>
      </c>
      <c r="B602">
        <v>3</v>
      </c>
      <c r="C602">
        <v>2</v>
      </c>
      <c r="D602">
        <v>64</v>
      </c>
      <c r="E602">
        <f>_xlfn.XLOOKUP(fSales[[#This Row],[ProductID]],dProduct[ProductID],dProduct[Price])*fSales[[#This Row],[Units]]</f>
        <v>1660.8</v>
      </c>
      <c r="F602" t="str">
        <f>_xlfn.XLOOKUP(fSales[[#This Row],[ProductID]],dProduct[ProductID],dProduct[Product])</f>
        <v>Aspen</v>
      </c>
      <c r="G602" t="str">
        <f>_xlfn.XLOOKUP(fSales[[#This Row],[ProductID]],dProduct[ProductID],dProduct[Supplier])</f>
        <v>Colorado Booms</v>
      </c>
      <c r="H602" t="str">
        <f>_xlfn.XLOOKUP(fSales[[#This Row],[SalesRepID]],dSalesRep[SalesRepID],dSalesRep[Region])</f>
        <v>CA</v>
      </c>
    </row>
    <row r="603" spans="1:8">
      <c r="A603" s="3">
        <v>45108</v>
      </c>
      <c r="B603">
        <v>4</v>
      </c>
      <c r="C603">
        <v>4</v>
      </c>
      <c r="D603">
        <v>80</v>
      </c>
      <c r="E603">
        <f>_xlfn.XLOOKUP(fSales[[#This Row],[ProductID]],dProduct[ProductID],dProduct[Price])*fSales[[#This Row],[Units]]</f>
        <v>1916</v>
      </c>
      <c r="F603" t="str">
        <f>_xlfn.XLOOKUP(fSales[[#This Row],[ProductID]],dProduct[ProductID],dProduct[Product])</f>
        <v>Yanaki</v>
      </c>
      <c r="G603" t="str">
        <f>_xlfn.XLOOKUP(fSales[[#This Row],[ProductID]],dProduct[ProductID],dProduct[Supplier])</f>
        <v>Colorado Booms</v>
      </c>
      <c r="H603" t="str">
        <f>_xlfn.XLOOKUP(fSales[[#This Row],[SalesRepID]],dSalesRep[SalesRepID],dSalesRep[Region])</f>
        <v>WA</v>
      </c>
    </row>
    <row r="604" spans="1:8">
      <c r="A604" s="3">
        <v>44926</v>
      </c>
      <c r="B604">
        <v>3</v>
      </c>
      <c r="C604">
        <v>2</v>
      </c>
      <c r="D604">
        <v>2</v>
      </c>
      <c r="E604">
        <f>_xlfn.XLOOKUP(fSales[[#This Row],[ProductID]],dProduct[ProductID],dProduct[Price])*fSales[[#This Row],[Units]]</f>
        <v>51.9</v>
      </c>
      <c r="F604" t="str">
        <f>_xlfn.XLOOKUP(fSales[[#This Row],[ProductID]],dProduct[ProductID],dProduct[Product])</f>
        <v>Aspen</v>
      </c>
      <c r="G604" t="str">
        <f>_xlfn.XLOOKUP(fSales[[#This Row],[ProductID]],dProduct[ProductID],dProduct[Supplier])</f>
        <v>Colorado Booms</v>
      </c>
      <c r="H604" t="str">
        <f>_xlfn.XLOOKUP(fSales[[#This Row],[SalesRepID]],dSalesRep[SalesRepID],dSalesRep[Region])</f>
        <v>CA</v>
      </c>
    </row>
    <row r="605" spans="1:8">
      <c r="A605" s="3">
        <v>44779</v>
      </c>
      <c r="B605">
        <v>2</v>
      </c>
      <c r="C605">
        <v>2</v>
      </c>
      <c r="D605">
        <v>176</v>
      </c>
      <c r="E605">
        <f>_xlfn.XLOOKUP(fSales[[#This Row],[ProductID]],dProduct[ProductID],dProduct[Price])*fSales[[#This Row],[Units]]</f>
        <v>5271.2</v>
      </c>
      <c r="F605" t="str">
        <f>_xlfn.XLOOKUP(fSales[[#This Row],[ProductID]],dProduct[ProductID],dProduct[Product])</f>
        <v>Carlota</v>
      </c>
      <c r="G605" t="str">
        <f>_xlfn.XLOOKUP(fSales[[#This Row],[ProductID]],dProduct[ProductID],dProduct[Supplier])</f>
        <v>Gel Booms</v>
      </c>
      <c r="H605" t="str">
        <f>_xlfn.XLOOKUP(fSales[[#This Row],[SalesRepID]],dSalesRep[SalesRepID],dSalesRep[Region])</f>
        <v>CA</v>
      </c>
    </row>
    <row r="606" spans="1:8">
      <c r="A606" s="3">
        <v>45056</v>
      </c>
      <c r="B606">
        <v>4</v>
      </c>
      <c r="C606">
        <v>3</v>
      </c>
      <c r="D606">
        <v>110</v>
      </c>
      <c r="E606">
        <f>_xlfn.XLOOKUP(fSales[[#This Row],[ProductID]],dProduct[ProductID],dProduct[Price])*fSales[[#This Row],[Units]]</f>
        <v>2634.5</v>
      </c>
      <c r="F606" t="str">
        <f>_xlfn.XLOOKUP(fSales[[#This Row],[ProductID]],dProduct[ProductID],dProduct[Product])</f>
        <v>Yanaki</v>
      </c>
      <c r="G606" t="str">
        <f>_xlfn.XLOOKUP(fSales[[#This Row],[ProductID]],dProduct[ProductID],dProduct[Supplier])</f>
        <v>Colorado Booms</v>
      </c>
      <c r="H606" t="str">
        <f>_xlfn.XLOOKUP(fSales[[#This Row],[SalesRepID]],dSalesRep[SalesRepID],dSalesRep[Region])</f>
        <v>WA</v>
      </c>
    </row>
    <row r="607" spans="1:8">
      <c r="A607" s="3">
        <v>44773</v>
      </c>
      <c r="B607">
        <v>4</v>
      </c>
      <c r="C607">
        <v>4</v>
      </c>
      <c r="D607">
        <v>1</v>
      </c>
      <c r="E607">
        <f>_xlfn.XLOOKUP(fSales[[#This Row],[ProductID]],dProduct[ProductID],dProduct[Price])*fSales[[#This Row],[Units]]</f>
        <v>23.95</v>
      </c>
      <c r="F607" t="str">
        <f>_xlfn.XLOOKUP(fSales[[#This Row],[ProductID]],dProduct[ProductID],dProduct[Product])</f>
        <v>Yanaki</v>
      </c>
      <c r="G607" t="str">
        <f>_xlfn.XLOOKUP(fSales[[#This Row],[ProductID]],dProduct[ProductID],dProduct[Supplier])</f>
        <v>Colorado Booms</v>
      </c>
      <c r="H607" t="str">
        <f>_xlfn.XLOOKUP(fSales[[#This Row],[SalesRepID]],dSalesRep[SalesRepID],dSalesRep[Region])</f>
        <v>WA</v>
      </c>
    </row>
    <row r="608" spans="1:8">
      <c r="A608" s="3">
        <v>45230</v>
      </c>
      <c r="B608">
        <v>2</v>
      </c>
      <c r="C608">
        <v>4</v>
      </c>
      <c r="D608">
        <v>69</v>
      </c>
      <c r="E608">
        <f>_xlfn.XLOOKUP(fSales[[#This Row],[ProductID]],dProduct[ProductID],dProduct[Price])*fSales[[#This Row],[Units]]</f>
        <v>2066.5499999999997</v>
      </c>
      <c r="F608" t="str">
        <f>_xlfn.XLOOKUP(fSales[[#This Row],[ProductID]],dProduct[ProductID],dProduct[Product])</f>
        <v>Carlota</v>
      </c>
      <c r="G608" t="str">
        <f>_xlfn.XLOOKUP(fSales[[#This Row],[ProductID]],dProduct[ProductID],dProduct[Supplier])</f>
        <v>Gel Booms</v>
      </c>
      <c r="H608" t="str">
        <f>_xlfn.XLOOKUP(fSales[[#This Row],[SalesRepID]],dSalesRep[SalesRepID],dSalesRep[Region])</f>
        <v>WA</v>
      </c>
    </row>
    <row r="609" spans="1:8">
      <c r="A609" s="3">
        <v>44890</v>
      </c>
      <c r="B609">
        <v>2</v>
      </c>
      <c r="C609">
        <v>4</v>
      </c>
      <c r="D609">
        <v>5</v>
      </c>
      <c r="E609">
        <f>_xlfn.XLOOKUP(fSales[[#This Row],[ProductID]],dProduct[ProductID],dProduct[Price])*fSales[[#This Row],[Units]]</f>
        <v>149.75</v>
      </c>
      <c r="F609" t="str">
        <f>_xlfn.XLOOKUP(fSales[[#This Row],[ProductID]],dProduct[ProductID],dProduct[Product])</f>
        <v>Carlota</v>
      </c>
      <c r="G609" t="str">
        <f>_xlfn.XLOOKUP(fSales[[#This Row],[ProductID]],dProduct[ProductID],dProduct[Supplier])</f>
        <v>Gel Booms</v>
      </c>
      <c r="H609" t="str">
        <f>_xlfn.XLOOKUP(fSales[[#This Row],[SalesRepID]],dSalesRep[SalesRepID],dSalesRep[Region])</f>
        <v>WA</v>
      </c>
    </row>
    <row r="610" spans="1:8">
      <c r="A610" s="3">
        <v>44392</v>
      </c>
      <c r="B610">
        <v>2</v>
      </c>
      <c r="C610">
        <v>1</v>
      </c>
      <c r="D610">
        <v>1</v>
      </c>
      <c r="E610">
        <f>_xlfn.XLOOKUP(fSales[[#This Row],[ProductID]],dProduct[ProductID],dProduct[Price])*fSales[[#This Row],[Units]]</f>
        <v>29.95</v>
      </c>
      <c r="F610" t="str">
        <f>_xlfn.XLOOKUP(fSales[[#This Row],[ProductID]],dProduct[ProductID],dProduct[Product])</f>
        <v>Carlota</v>
      </c>
      <c r="G610" t="str">
        <f>_xlfn.XLOOKUP(fSales[[#This Row],[ProductID]],dProduct[ProductID],dProduct[Supplier])</f>
        <v>Gel Booms</v>
      </c>
      <c r="H610" t="str">
        <f>_xlfn.XLOOKUP(fSales[[#This Row],[SalesRepID]],dSalesRep[SalesRepID],dSalesRep[Region])</f>
        <v>CA</v>
      </c>
    </row>
    <row r="611" spans="1:8">
      <c r="A611" s="3">
        <v>45128</v>
      </c>
      <c r="B611">
        <v>2</v>
      </c>
      <c r="C611">
        <v>2</v>
      </c>
      <c r="D611">
        <v>107</v>
      </c>
      <c r="E611">
        <f>_xlfn.XLOOKUP(fSales[[#This Row],[ProductID]],dProduct[ProductID],dProduct[Price])*fSales[[#This Row],[Units]]</f>
        <v>3204.65</v>
      </c>
      <c r="F611" t="str">
        <f>_xlfn.XLOOKUP(fSales[[#This Row],[ProductID]],dProduct[ProductID],dProduct[Product])</f>
        <v>Carlota</v>
      </c>
      <c r="G611" t="str">
        <f>_xlfn.XLOOKUP(fSales[[#This Row],[ProductID]],dProduct[ProductID],dProduct[Supplier])</f>
        <v>Gel Booms</v>
      </c>
      <c r="H611" t="str">
        <f>_xlfn.XLOOKUP(fSales[[#This Row],[SalesRepID]],dSalesRep[SalesRepID],dSalesRep[Region])</f>
        <v>CA</v>
      </c>
    </row>
    <row r="612" spans="1:8">
      <c r="A612" s="3">
        <v>44894</v>
      </c>
      <c r="B612">
        <v>2</v>
      </c>
      <c r="C612">
        <v>4</v>
      </c>
      <c r="D612">
        <v>285</v>
      </c>
      <c r="E612">
        <f>_xlfn.XLOOKUP(fSales[[#This Row],[ProductID]],dProduct[ProductID],dProduct[Price])*fSales[[#This Row],[Units]]</f>
        <v>8535.75</v>
      </c>
      <c r="F612" t="str">
        <f>_xlfn.XLOOKUP(fSales[[#This Row],[ProductID]],dProduct[ProductID],dProduct[Product])</f>
        <v>Carlota</v>
      </c>
      <c r="G612" t="str">
        <f>_xlfn.XLOOKUP(fSales[[#This Row],[ProductID]],dProduct[ProductID],dProduct[Supplier])</f>
        <v>Gel Booms</v>
      </c>
      <c r="H612" t="str">
        <f>_xlfn.XLOOKUP(fSales[[#This Row],[SalesRepID]],dSalesRep[SalesRepID],dSalesRep[Region])</f>
        <v>WA</v>
      </c>
    </row>
    <row r="613" spans="1:8">
      <c r="A613" s="3">
        <v>44519</v>
      </c>
      <c r="B613">
        <v>1</v>
      </c>
      <c r="C613">
        <v>4</v>
      </c>
      <c r="D613">
        <v>3</v>
      </c>
      <c r="E613">
        <f>_xlfn.XLOOKUP(fSales[[#This Row],[ProductID]],dProduct[ProductID],dProduct[Price])*fSales[[#This Row],[Units]]</f>
        <v>131.85000000000002</v>
      </c>
      <c r="F613" t="str">
        <f>_xlfn.XLOOKUP(fSales[[#This Row],[ProductID]],dProduct[ProductID],dProduct[Product])</f>
        <v>Quad</v>
      </c>
      <c r="G613" t="str">
        <f>_xlfn.XLOOKUP(fSales[[#This Row],[ProductID]],dProduct[ProductID],dProduct[Supplier])</f>
        <v>Gel Booms</v>
      </c>
      <c r="H613" t="str">
        <f>_xlfn.XLOOKUP(fSales[[#This Row],[SalesRepID]],dSalesRep[SalesRepID],dSalesRep[Region])</f>
        <v>WA</v>
      </c>
    </row>
    <row r="614" spans="1:8">
      <c r="A614" s="3">
        <v>45193</v>
      </c>
      <c r="B614">
        <v>2</v>
      </c>
      <c r="C614">
        <v>2</v>
      </c>
      <c r="D614">
        <v>131</v>
      </c>
      <c r="E614">
        <f>_xlfn.XLOOKUP(fSales[[#This Row],[ProductID]],dProduct[ProductID],dProduct[Price])*fSales[[#This Row],[Units]]</f>
        <v>3923.45</v>
      </c>
      <c r="F614" t="str">
        <f>_xlfn.XLOOKUP(fSales[[#This Row],[ProductID]],dProduct[ProductID],dProduct[Product])</f>
        <v>Carlota</v>
      </c>
      <c r="G614" t="str">
        <f>_xlfn.XLOOKUP(fSales[[#This Row],[ProductID]],dProduct[ProductID],dProduct[Supplier])</f>
        <v>Gel Booms</v>
      </c>
      <c r="H614" t="str">
        <f>_xlfn.XLOOKUP(fSales[[#This Row],[SalesRepID]],dSalesRep[SalesRepID],dSalesRep[Region])</f>
        <v>CA</v>
      </c>
    </row>
    <row r="615" spans="1:8">
      <c r="A615" s="3">
        <v>45114</v>
      </c>
      <c r="B615">
        <v>2</v>
      </c>
      <c r="C615">
        <v>2</v>
      </c>
      <c r="D615">
        <v>88</v>
      </c>
      <c r="E615">
        <f>_xlfn.XLOOKUP(fSales[[#This Row],[ProductID]],dProduct[ProductID],dProduct[Price])*fSales[[#This Row],[Units]]</f>
        <v>2635.6</v>
      </c>
      <c r="F615" t="str">
        <f>_xlfn.XLOOKUP(fSales[[#This Row],[ProductID]],dProduct[ProductID],dProduct[Product])</f>
        <v>Carlota</v>
      </c>
      <c r="G615" t="str">
        <f>_xlfn.XLOOKUP(fSales[[#This Row],[ProductID]],dProduct[ProductID],dProduct[Supplier])</f>
        <v>Gel Booms</v>
      </c>
      <c r="H615" t="str">
        <f>_xlfn.XLOOKUP(fSales[[#This Row],[SalesRepID]],dSalesRep[SalesRepID],dSalesRep[Region])</f>
        <v>CA</v>
      </c>
    </row>
    <row r="616" spans="1:8">
      <c r="A616" s="3">
        <v>45569</v>
      </c>
      <c r="B616">
        <v>2</v>
      </c>
      <c r="C616">
        <v>2</v>
      </c>
      <c r="D616">
        <v>5</v>
      </c>
      <c r="E616">
        <f>_xlfn.XLOOKUP(fSales[[#This Row],[ProductID]],dProduct[ProductID],dProduct[Price])*fSales[[#This Row],[Units]]</f>
        <v>149.75</v>
      </c>
      <c r="F616" t="str">
        <f>_xlfn.XLOOKUP(fSales[[#This Row],[ProductID]],dProduct[ProductID],dProduct[Product])</f>
        <v>Carlota</v>
      </c>
      <c r="G616" t="str">
        <f>_xlfn.XLOOKUP(fSales[[#This Row],[ProductID]],dProduct[ProductID],dProduct[Supplier])</f>
        <v>Gel Booms</v>
      </c>
      <c r="H616" t="str">
        <f>_xlfn.XLOOKUP(fSales[[#This Row],[SalesRepID]],dSalesRep[SalesRepID],dSalesRep[Region])</f>
        <v>CA</v>
      </c>
    </row>
    <row r="617" spans="1:8">
      <c r="A617" s="3">
        <v>45401</v>
      </c>
      <c r="B617">
        <v>2</v>
      </c>
      <c r="C617">
        <v>2</v>
      </c>
      <c r="D617">
        <v>200</v>
      </c>
      <c r="E617">
        <f>_xlfn.XLOOKUP(fSales[[#This Row],[ProductID]],dProduct[ProductID],dProduct[Price])*fSales[[#This Row],[Units]]</f>
        <v>5990</v>
      </c>
      <c r="F617" t="str">
        <f>_xlfn.XLOOKUP(fSales[[#This Row],[ProductID]],dProduct[ProductID],dProduct[Product])</f>
        <v>Carlota</v>
      </c>
      <c r="G617" t="str">
        <f>_xlfn.XLOOKUP(fSales[[#This Row],[ProductID]],dProduct[ProductID],dProduct[Supplier])</f>
        <v>Gel Booms</v>
      </c>
      <c r="H617" t="str">
        <f>_xlfn.XLOOKUP(fSales[[#This Row],[SalesRepID]],dSalesRep[SalesRepID],dSalesRep[Region])</f>
        <v>CA</v>
      </c>
    </row>
    <row r="618" spans="1:8">
      <c r="A618" s="3">
        <v>45606</v>
      </c>
      <c r="B618">
        <v>2</v>
      </c>
      <c r="C618">
        <v>4</v>
      </c>
      <c r="D618">
        <v>242</v>
      </c>
      <c r="E618">
        <f>_xlfn.XLOOKUP(fSales[[#This Row],[ProductID]],dProduct[ProductID],dProduct[Price])*fSales[[#This Row],[Units]]</f>
        <v>7247.9</v>
      </c>
      <c r="F618" t="str">
        <f>_xlfn.XLOOKUP(fSales[[#This Row],[ProductID]],dProduct[ProductID],dProduct[Product])</f>
        <v>Carlota</v>
      </c>
      <c r="G618" t="str">
        <f>_xlfn.XLOOKUP(fSales[[#This Row],[ProductID]],dProduct[ProductID],dProduct[Supplier])</f>
        <v>Gel Booms</v>
      </c>
      <c r="H618" t="str">
        <f>_xlfn.XLOOKUP(fSales[[#This Row],[SalesRepID]],dSalesRep[SalesRepID],dSalesRep[Region])</f>
        <v>WA</v>
      </c>
    </row>
    <row r="619" spans="1:8">
      <c r="A619" s="3">
        <v>45638</v>
      </c>
      <c r="B619">
        <v>2</v>
      </c>
      <c r="C619">
        <v>4</v>
      </c>
      <c r="D619">
        <v>83</v>
      </c>
      <c r="E619">
        <f>_xlfn.XLOOKUP(fSales[[#This Row],[ProductID]],dProduct[ProductID],dProduct[Price])*fSales[[#This Row],[Units]]</f>
        <v>2485.85</v>
      </c>
      <c r="F619" t="str">
        <f>_xlfn.XLOOKUP(fSales[[#This Row],[ProductID]],dProduct[ProductID],dProduct[Product])</f>
        <v>Carlota</v>
      </c>
      <c r="G619" t="str">
        <f>_xlfn.XLOOKUP(fSales[[#This Row],[ProductID]],dProduct[ProductID],dProduct[Supplier])</f>
        <v>Gel Booms</v>
      </c>
      <c r="H619" t="str">
        <f>_xlfn.XLOOKUP(fSales[[#This Row],[SalesRepID]],dSalesRep[SalesRepID],dSalesRep[Region])</f>
        <v>WA</v>
      </c>
    </row>
    <row r="620" spans="1:8">
      <c r="A620" s="3">
        <v>45648</v>
      </c>
      <c r="B620">
        <v>2</v>
      </c>
      <c r="C620">
        <v>2</v>
      </c>
      <c r="D620">
        <v>50</v>
      </c>
      <c r="E620">
        <f>_xlfn.XLOOKUP(fSales[[#This Row],[ProductID]],dProduct[ProductID],dProduct[Price])*fSales[[#This Row],[Units]]</f>
        <v>1497.5</v>
      </c>
      <c r="F620" t="str">
        <f>_xlfn.XLOOKUP(fSales[[#This Row],[ProductID]],dProduct[ProductID],dProduct[Product])</f>
        <v>Carlota</v>
      </c>
      <c r="G620" t="str">
        <f>_xlfn.XLOOKUP(fSales[[#This Row],[ProductID]],dProduct[ProductID],dProduct[Supplier])</f>
        <v>Gel Booms</v>
      </c>
      <c r="H620" t="str">
        <f>_xlfn.XLOOKUP(fSales[[#This Row],[SalesRepID]],dSalesRep[SalesRepID],dSalesRep[Region])</f>
        <v>CA</v>
      </c>
    </row>
    <row r="621" spans="1:8">
      <c r="A621" s="3">
        <v>45564</v>
      </c>
      <c r="B621">
        <v>4</v>
      </c>
      <c r="C621">
        <v>2</v>
      </c>
      <c r="D621">
        <v>89</v>
      </c>
      <c r="E621">
        <f>_xlfn.XLOOKUP(fSales[[#This Row],[ProductID]],dProduct[ProductID],dProduct[Price])*fSales[[#This Row],[Units]]</f>
        <v>2131.5499999999997</v>
      </c>
      <c r="F621" t="str">
        <f>_xlfn.XLOOKUP(fSales[[#This Row],[ProductID]],dProduct[ProductID],dProduct[Product])</f>
        <v>Yanaki</v>
      </c>
      <c r="G621" t="str">
        <f>_xlfn.XLOOKUP(fSales[[#This Row],[ProductID]],dProduct[ProductID],dProduct[Supplier])</f>
        <v>Colorado Booms</v>
      </c>
      <c r="H621" t="str">
        <f>_xlfn.XLOOKUP(fSales[[#This Row],[SalesRepID]],dSalesRep[SalesRepID],dSalesRep[Region])</f>
        <v>CA</v>
      </c>
    </row>
    <row r="622" spans="1:8">
      <c r="A622" s="3">
        <v>45579</v>
      </c>
      <c r="B622">
        <v>2</v>
      </c>
      <c r="C622">
        <v>4</v>
      </c>
      <c r="D622">
        <v>183</v>
      </c>
      <c r="E622">
        <f>_xlfn.XLOOKUP(fSales[[#This Row],[ProductID]],dProduct[ProductID],dProduct[Price])*fSales[[#This Row],[Units]]</f>
        <v>5480.8499999999995</v>
      </c>
      <c r="F622" t="str">
        <f>_xlfn.XLOOKUP(fSales[[#This Row],[ProductID]],dProduct[ProductID],dProduct[Product])</f>
        <v>Carlota</v>
      </c>
      <c r="G622" t="str">
        <f>_xlfn.XLOOKUP(fSales[[#This Row],[ProductID]],dProduct[ProductID],dProduct[Supplier])</f>
        <v>Gel Booms</v>
      </c>
      <c r="H622" t="str">
        <f>_xlfn.XLOOKUP(fSales[[#This Row],[SalesRepID]],dSalesRep[SalesRepID],dSalesRep[Region])</f>
        <v>WA</v>
      </c>
    </row>
    <row r="623" spans="1:8">
      <c r="A623" s="3">
        <v>45595</v>
      </c>
      <c r="B623">
        <v>2</v>
      </c>
      <c r="C623">
        <v>4</v>
      </c>
      <c r="D623">
        <v>102</v>
      </c>
      <c r="E623">
        <f>_xlfn.XLOOKUP(fSales[[#This Row],[ProductID]],dProduct[ProductID],dProduct[Price])*fSales[[#This Row],[Units]]</f>
        <v>3054.9</v>
      </c>
      <c r="F623" t="str">
        <f>_xlfn.XLOOKUP(fSales[[#This Row],[ProductID]],dProduct[ProductID],dProduct[Product])</f>
        <v>Carlota</v>
      </c>
      <c r="G623" t="str">
        <f>_xlfn.XLOOKUP(fSales[[#This Row],[ProductID]],dProduct[ProductID],dProduct[Supplier])</f>
        <v>Gel Booms</v>
      </c>
      <c r="H623" t="str">
        <f>_xlfn.XLOOKUP(fSales[[#This Row],[SalesRepID]],dSalesRep[SalesRepID],dSalesRep[Region])</f>
        <v>WA</v>
      </c>
    </row>
    <row r="624" spans="1:8">
      <c r="A624" s="3">
        <v>45624</v>
      </c>
      <c r="B624">
        <v>2</v>
      </c>
      <c r="C624">
        <v>2</v>
      </c>
      <c r="D624">
        <v>86</v>
      </c>
      <c r="E624">
        <f>_xlfn.XLOOKUP(fSales[[#This Row],[ProductID]],dProduct[ProductID],dProduct[Price])*fSales[[#This Row],[Units]]</f>
        <v>2575.6999999999998</v>
      </c>
      <c r="F624" t="str">
        <f>_xlfn.XLOOKUP(fSales[[#This Row],[ProductID]],dProduct[ProductID],dProduct[Product])</f>
        <v>Carlota</v>
      </c>
      <c r="G624" t="str">
        <f>_xlfn.XLOOKUP(fSales[[#This Row],[ProductID]],dProduct[ProductID],dProduct[Supplier])</f>
        <v>Gel Booms</v>
      </c>
      <c r="H624" t="str">
        <f>_xlfn.XLOOKUP(fSales[[#This Row],[SalesRepID]],dSalesRep[SalesRepID],dSalesRep[Region])</f>
        <v>CA</v>
      </c>
    </row>
    <row r="625" spans="1:8">
      <c r="A625" s="3">
        <v>45443</v>
      </c>
      <c r="B625">
        <v>1</v>
      </c>
      <c r="C625">
        <v>2</v>
      </c>
      <c r="D625">
        <v>142</v>
      </c>
      <c r="E625">
        <f>_xlfn.XLOOKUP(fSales[[#This Row],[ProductID]],dProduct[ProductID],dProduct[Price])*fSales[[#This Row],[Units]]</f>
        <v>6240.9000000000005</v>
      </c>
      <c r="F625" t="str">
        <f>_xlfn.XLOOKUP(fSales[[#This Row],[ProductID]],dProduct[ProductID],dProduct[Product])</f>
        <v>Quad</v>
      </c>
      <c r="G625" t="str">
        <f>_xlfn.XLOOKUP(fSales[[#This Row],[ProductID]],dProduct[ProductID],dProduct[Supplier])</f>
        <v>Gel Booms</v>
      </c>
      <c r="H625" t="str">
        <f>_xlfn.XLOOKUP(fSales[[#This Row],[SalesRepID]],dSalesRep[SalesRepID],dSalesRep[Region])</f>
        <v>CA</v>
      </c>
    </row>
    <row r="626" spans="1:8">
      <c r="A626" s="3">
        <v>45458</v>
      </c>
      <c r="B626">
        <v>3</v>
      </c>
      <c r="C626">
        <v>2</v>
      </c>
      <c r="D626">
        <v>205</v>
      </c>
      <c r="E626">
        <f>_xlfn.XLOOKUP(fSales[[#This Row],[ProductID]],dProduct[ProductID],dProduct[Price])*fSales[[#This Row],[Units]]</f>
        <v>5319.75</v>
      </c>
      <c r="F626" t="str">
        <f>_xlfn.XLOOKUP(fSales[[#This Row],[ProductID]],dProduct[ProductID],dProduct[Product])</f>
        <v>Aspen</v>
      </c>
      <c r="G626" t="str">
        <f>_xlfn.XLOOKUP(fSales[[#This Row],[ProductID]],dProduct[ProductID],dProduct[Supplier])</f>
        <v>Colorado Booms</v>
      </c>
      <c r="H626" t="str">
        <f>_xlfn.XLOOKUP(fSales[[#This Row],[SalesRepID]],dSalesRep[SalesRepID],dSalesRep[Region])</f>
        <v>CA</v>
      </c>
    </row>
    <row r="627" spans="1:8">
      <c r="A627" s="3">
        <v>45517</v>
      </c>
      <c r="B627">
        <v>2</v>
      </c>
      <c r="C627">
        <v>2</v>
      </c>
      <c r="D627">
        <v>5</v>
      </c>
      <c r="E627">
        <f>_xlfn.XLOOKUP(fSales[[#This Row],[ProductID]],dProduct[ProductID],dProduct[Price])*fSales[[#This Row],[Units]]</f>
        <v>149.75</v>
      </c>
      <c r="F627" t="str">
        <f>_xlfn.XLOOKUP(fSales[[#This Row],[ProductID]],dProduct[ProductID],dProduct[Product])</f>
        <v>Carlota</v>
      </c>
      <c r="G627" t="str">
        <f>_xlfn.XLOOKUP(fSales[[#This Row],[ProductID]],dProduct[ProductID],dProduct[Supplier])</f>
        <v>Gel Booms</v>
      </c>
      <c r="H627" t="str">
        <f>_xlfn.XLOOKUP(fSales[[#This Row],[SalesRepID]],dSalesRep[SalesRepID],dSalesRep[Region])</f>
        <v>CA</v>
      </c>
    </row>
    <row r="628" spans="1:8">
      <c r="A628" s="3">
        <v>45367</v>
      </c>
      <c r="B628">
        <v>3</v>
      </c>
      <c r="C628">
        <v>2</v>
      </c>
      <c r="D628">
        <v>3</v>
      </c>
      <c r="E628">
        <f>_xlfn.XLOOKUP(fSales[[#This Row],[ProductID]],dProduct[ProductID],dProduct[Price])*fSales[[#This Row],[Units]]</f>
        <v>77.849999999999994</v>
      </c>
      <c r="F628" t="str">
        <f>_xlfn.XLOOKUP(fSales[[#This Row],[ProductID]],dProduct[ProductID],dProduct[Product])</f>
        <v>Aspen</v>
      </c>
      <c r="G628" t="str">
        <f>_xlfn.XLOOKUP(fSales[[#This Row],[ProductID]],dProduct[ProductID],dProduct[Supplier])</f>
        <v>Colorado Booms</v>
      </c>
      <c r="H628" t="str">
        <f>_xlfn.XLOOKUP(fSales[[#This Row],[SalesRepID]],dSalesRep[SalesRepID],dSalesRep[Region])</f>
        <v>CA</v>
      </c>
    </row>
    <row r="629" spans="1:8">
      <c r="A629" s="3">
        <v>45459</v>
      </c>
      <c r="B629">
        <v>4</v>
      </c>
      <c r="C629">
        <v>1</v>
      </c>
      <c r="D629">
        <v>131</v>
      </c>
      <c r="E629">
        <f>_xlfn.XLOOKUP(fSales[[#This Row],[ProductID]],dProduct[ProductID],dProduct[Price])*fSales[[#This Row],[Units]]</f>
        <v>3137.45</v>
      </c>
      <c r="F629" t="str">
        <f>_xlfn.XLOOKUP(fSales[[#This Row],[ProductID]],dProduct[ProductID],dProduct[Product])</f>
        <v>Yanaki</v>
      </c>
      <c r="G629" t="str">
        <f>_xlfn.XLOOKUP(fSales[[#This Row],[ProductID]],dProduct[ProductID],dProduct[Supplier])</f>
        <v>Colorado Booms</v>
      </c>
      <c r="H629" t="str">
        <f>_xlfn.XLOOKUP(fSales[[#This Row],[SalesRepID]],dSalesRep[SalesRepID],dSalesRep[Region])</f>
        <v>CA</v>
      </c>
    </row>
    <row r="630" spans="1:8">
      <c r="A630" s="3">
        <v>45527</v>
      </c>
      <c r="B630">
        <v>3</v>
      </c>
      <c r="C630">
        <v>3</v>
      </c>
      <c r="D630">
        <v>132</v>
      </c>
      <c r="E630">
        <f>_xlfn.XLOOKUP(fSales[[#This Row],[ProductID]],dProduct[ProductID],dProduct[Price])*fSales[[#This Row],[Units]]</f>
        <v>3425.4</v>
      </c>
      <c r="F630" t="str">
        <f>_xlfn.XLOOKUP(fSales[[#This Row],[ProductID]],dProduct[ProductID],dProduct[Product])</f>
        <v>Aspen</v>
      </c>
      <c r="G630" t="str">
        <f>_xlfn.XLOOKUP(fSales[[#This Row],[ProductID]],dProduct[ProductID],dProduct[Supplier])</f>
        <v>Colorado Booms</v>
      </c>
      <c r="H630" t="str">
        <f>_xlfn.XLOOKUP(fSales[[#This Row],[SalesRepID]],dSalesRep[SalesRepID],dSalesRep[Region])</f>
        <v>WA</v>
      </c>
    </row>
    <row r="631" spans="1:8">
      <c r="A631" s="3">
        <v>45615</v>
      </c>
      <c r="B631">
        <v>1</v>
      </c>
      <c r="C631">
        <v>4</v>
      </c>
      <c r="D631">
        <v>80</v>
      </c>
      <c r="E631">
        <f>_xlfn.XLOOKUP(fSales[[#This Row],[ProductID]],dProduct[ProductID],dProduct[Price])*fSales[[#This Row],[Units]]</f>
        <v>3516</v>
      </c>
      <c r="F631" t="str">
        <f>_xlfn.XLOOKUP(fSales[[#This Row],[ProductID]],dProduct[ProductID],dProduct[Product])</f>
        <v>Quad</v>
      </c>
      <c r="G631" t="str">
        <f>_xlfn.XLOOKUP(fSales[[#This Row],[ProductID]],dProduct[ProductID],dProduct[Supplier])</f>
        <v>Gel Booms</v>
      </c>
      <c r="H631" t="str">
        <f>_xlfn.XLOOKUP(fSales[[#This Row],[SalesRepID]],dSalesRep[SalesRepID],dSalesRep[Region])</f>
        <v>WA</v>
      </c>
    </row>
    <row r="632" spans="1:8">
      <c r="A632" s="3">
        <v>45562</v>
      </c>
      <c r="B632">
        <v>4</v>
      </c>
      <c r="C632">
        <v>4</v>
      </c>
      <c r="D632">
        <v>4</v>
      </c>
      <c r="E632">
        <f>_xlfn.XLOOKUP(fSales[[#This Row],[ProductID]],dProduct[ProductID],dProduct[Price])*fSales[[#This Row],[Units]]</f>
        <v>95.8</v>
      </c>
      <c r="F632" t="str">
        <f>_xlfn.XLOOKUP(fSales[[#This Row],[ProductID]],dProduct[ProductID],dProduct[Product])</f>
        <v>Yanaki</v>
      </c>
      <c r="G632" t="str">
        <f>_xlfn.XLOOKUP(fSales[[#This Row],[ProductID]],dProduct[ProductID],dProduct[Supplier])</f>
        <v>Colorado Booms</v>
      </c>
      <c r="H632" t="str">
        <f>_xlfn.XLOOKUP(fSales[[#This Row],[SalesRepID]],dSalesRep[SalesRepID],dSalesRep[Region])</f>
        <v>WA</v>
      </c>
    </row>
    <row r="633" spans="1:8">
      <c r="A633" s="3">
        <v>45487</v>
      </c>
      <c r="B633">
        <v>2</v>
      </c>
      <c r="C633">
        <v>4</v>
      </c>
      <c r="D633">
        <v>176</v>
      </c>
      <c r="E633">
        <f>_xlfn.XLOOKUP(fSales[[#This Row],[ProductID]],dProduct[ProductID],dProduct[Price])*fSales[[#This Row],[Units]]</f>
        <v>5271.2</v>
      </c>
      <c r="F633" t="str">
        <f>_xlfn.XLOOKUP(fSales[[#This Row],[ProductID]],dProduct[ProductID],dProduct[Product])</f>
        <v>Carlota</v>
      </c>
      <c r="G633" t="str">
        <f>_xlfn.XLOOKUP(fSales[[#This Row],[ProductID]],dProduct[ProductID],dProduct[Supplier])</f>
        <v>Gel Booms</v>
      </c>
      <c r="H633" t="str">
        <f>_xlfn.XLOOKUP(fSales[[#This Row],[SalesRepID]],dSalesRep[SalesRepID],dSalesRep[Region])</f>
        <v>WA</v>
      </c>
    </row>
    <row r="634" spans="1:8">
      <c r="A634" s="3">
        <v>45610</v>
      </c>
      <c r="B634">
        <v>2</v>
      </c>
      <c r="C634">
        <v>2</v>
      </c>
      <c r="D634">
        <v>5</v>
      </c>
      <c r="E634">
        <f>_xlfn.XLOOKUP(fSales[[#This Row],[ProductID]],dProduct[ProductID],dProduct[Price])*fSales[[#This Row],[Units]]</f>
        <v>149.75</v>
      </c>
      <c r="F634" t="str">
        <f>_xlfn.XLOOKUP(fSales[[#This Row],[ProductID]],dProduct[ProductID],dProduct[Product])</f>
        <v>Carlota</v>
      </c>
      <c r="G634" t="str">
        <f>_xlfn.XLOOKUP(fSales[[#This Row],[ProductID]],dProduct[ProductID],dProduct[Supplier])</f>
        <v>Gel Booms</v>
      </c>
      <c r="H634" t="str">
        <f>_xlfn.XLOOKUP(fSales[[#This Row],[SalesRepID]],dSalesRep[SalesRepID],dSalesRep[Region])</f>
        <v>CA</v>
      </c>
    </row>
    <row r="635" spans="1:8">
      <c r="A635" s="3">
        <v>45604</v>
      </c>
      <c r="B635">
        <v>2</v>
      </c>
      <c r="C635">
        <v>2</v>
      </c>
      <c r="D635">
        <v>56</v>
      </c>
      <c r="E635">
        <f>_xlfn.XLOOKUP(fSales[[#This Row],[ProductID]],dProduct[ProductID],dProduct[Price])*fSales[[#This Row],[Units]]</f>
        <v>1677.2</v>
      </c>
      <c r="F635" t="str">
        <f>_xlfn.XLOOKUP(fSales[[#This Row],[ProductID]],dProduct[ProductID],dProduct[Product])</f>
        <v>Carlota</v>
      </c>
      <c r="G635" t="str">
        <f>_xlfn.XLOOKUP(fSales[[#This Row],[ProductID]],dProduct[ProductID],dProduct[Supplier])</f>
        <v>Gel Booms</v>
      </c>
      <c r="H635" t="str">
        <f>_xlfn.XLOOKUP(fSales[[#This Row],[SalesRepID]],dSalesRep[SalesRepID],dSalesRep[Region])</f>
        <v>CA</v>
      </c>
    </row>
    <row r="636" spans="1:8">
      <c r="A636" s="3">
        <v>45531</v>
      </c>
      <c r="B636">
        <v>1</v>
      </c>
      <c r="C636">
        <v>4</v>
      </c>
      <c r="D636">
        <v>2</v>
      </c>
      <c r="E636">
        <f>_xlfn.XLOOKUP(fSales[[#This Row],[ProductID]],dProduct[ProductID],dProduct[Price])*fSales[[#This Row],[Units]]</f>
        <v>87.9</v>
      </c>
      <c r="F636" t="str">
        <f>_xlfn.XLOOKUP(fSales[[#This Row],[ProductID]],dProduct[ProductID],dProduct[Product])</f>
        <v>Quad</v>
      </c>
      <c r="G636" t="str">
        <f>_xlfn.XLOOKUP(fSales[[#This Row],[ProductID]],dProduct[ProductID],dProduct[Supplier])</f>
        <v>Gel Booms</v>
      </c>
      <c r="H636" t="str">
        <f>_xlfn.XLOOKUP(fSales[[#This Row],[SalesRepID]],dSalesRep[SalesRepID],dSalesRep[Region])</f>
        <v>WA</v>
      </c>
    </row>
    <row r="637" spans="1:8">
      <c r="A637" s="3">
        <v>45577</v>
      </c>
      <c r="B637">
        <v>2</v>
      </c>
      <c r="C637">
        <v>4</v>
      </c>
      <c r="D637">
        <v>78</v>
      </c>
      <c r="E637">
        <f>_xlfn.XLOOKUP(fSales[[#This Row],[ProductID]],dProduct[ProductID],dProduct[Price])*fSales[[#This Row],[Units]]</f>
        <v>2336.1</v>
      </c>
      <c r="F637" t="str">
        <f>_xlfn.XLOOKUP(fSales[[#This Row],[ProductID]],dProduct[ProductID],dProduct[Product])</f>
        <v>Carlota</v>
      </c>
      <c r="G637" t="str">
        <f>_xlfn.XLOOKUP(fSales[[#This Row],[ProductID]],dProduct[ProductID],dProduct[Supplier])</f>
        <v>Gel Booms</v>
      </c>
      <c r="H637" t="str">
        <f>_xlfn.XLOOKUP(fSales[[#This Row],[SalesRepID]],dSalesRep[SalesRepID],dSalesRep[Region])</f>
        <v>WA</v>
      </c>
    </row>
    <row r="638" spans="1:8">
      <c r="A638" s="3">
        <v>45537</v>
      </c>
      <c r="B638">
        <v>2</v>
      </c>
      <c r="C638">
        <v>2</v>
      </c>
      <c r="D638">
        <v>63</v>
      </c>
      <c r="E638">
        <f>_xlfn.XLOOKUP(fSales[[#This Row],[ProductID]],dProduct[ProductID],dProduct[Price])*fSales[[#This Row],[Units]]</f>
        <v>1886.85</v>
      </c>
      <c r="F638" t="str">
        <f>_xlfn.XLOOKUP(fSales[[#This Row],[ProductID]],dProduct[ProductID],dProduct[Product])</f>
        <v>Carlota</v>
      </c>
      <c r="G638" t="str">
        <f>_xlfn.XLOOKUP(fSales[[#This Row],[ProductID]],dProduct[ProductID],dProduct[Supplier])</f>
        <v>Gel Booms</v>
      </c>
      <c r="H638" t="str">
        <f>_xlfn.XLOOKUP(fSales[[#This Row],[SalesRepID]],dSalesRep[SalesRepID],dSalesRep[Region])</f>
        <v>CA</v>
      </c>
    </row>
    <row r="639" spans="1:8">
      <c r="A639" s="3">
        <v>45608</v>
      </c>
      <c r="B639">
        <v>2</v>
      </c>
      <c r="C639">
        <v>2</v>
      </c>
      <c r="D639">
        <v>188</v>
      </c>
      <c r="E639">
        <f>_xlfn.XLOOKUP(fSales[[#This Row],[ProductID]],dProduct[ProductID],dProduct[Price])*fSales[[#This Row],[Units]]</f>
        <v>5630.5999999999995</v>
      </c>
      <c r="F639" t="str">
        <f>_xlfn.XLOOKUP(fSales[[#This Row],[ProductID]],dProduct[ProductID],dProduct[Product])</f>
        <v>Carlota</v>
      </c>
      <c r="G639" t="str">
        <f>_xlfn.XLOOKUP(fSales[[#This Row],[ProductID]],dProduct[ProductID],dProduct[Supplier])</f>
        <v>Gel Booms</v>
      </c>
      <c r="H639" t="str">
        <f>_xlfn.XLOOKUP(fSales[[#This Row],[SalesRepID]],dSalesRep[SalesRepID],dSalesRep[Region])</f>
        <v>CA</v>
      </c>
    </row>
    <row r="640" spans="1:8">
      <c r="A640" s="3">
        <v>45461</v>
      </c>
      <c r="B640">
        <v>4</v>
      </c>
      <c r="C640">
        <v>2</v>
      </c>
      <c r="D640">
        <v>85</v>
      </c>
      <c r="E640">
        <f>_xlfn.XLOOKUP(fSales[[#This Row],[ProductID]],dProduct[ProductID],dProduct[Price])*fSales[[#This Row],[Units]]</f>
        <v>2035.75</v>
      </c>
      <c r="F640" t="str">
        <f>_xlfn.XLOOKUP(fSales[[#This Row],[ProductID]],dProduct[ProductID],dProduct[Product])</f>
        <v>Yanaki</v>
      </c>
      <c r="G640" t="str">
        <f>_xlfn.XLOOKUP(fSales[[#This Row],[ProductID]],dProduct[ProductID],dProduct[Supplier])</f>
        <v>Colorado Booms</v>
      </c>
      <c r="H640" t="str">
        <f>_xlfn.XLOOKUP(fSales[[#This Row],[SalesRepID]],dSalesRep[SalesRepID],dSalesRep[Region])</f>
        <v>CA</v>
      </c>
    </row>
    <row r="641" spans="1:8">
      <c r="A641" s="3">
        <v>45542</v>
      </c>
      <c r="B641">
        <v>2</v>
      </c>
      <c r="C641">
        <v>4</v>
      </c>
      <c r="D641">
        <v>139</v>
      </c>
      <c r="E641">
        <f>_xlfn.XLOOKUP(fSales[[#This Row],[ProductID]],dProduct[ProductID],dProduct[Price])*fSales[[#This Row],[Units]]</f>
        <v>4163.05</v>
      </c>
      <c r="F641" t="str">
        <f>_xlfn.XLOOKUP(fSales[[#This Row],[ProductID]],dProduct[ProductID],dProduct[Product])</f>
        <v>Carlota</v>
      </c>
      <c r="G641" t="str">
        <f>_xlfn.XLOOKUP(fSales[[#This Row],[ProductID]],dProduct[ProductID],dProduct[Supplier])</f>
        <v>Gel Booms</v>
      </c>
      <c r="H641" t="str">
        <f>_xlfn.XLOOKUP(fSales[[#This Row],[SalesRepID]],dSalesRep[SalesRepID],dSalesRep[Region])</f>
        <v>WA</v>
      </c>
    </row>
    <row r="642" spans="1:8">
      <c r="A642" s="3">
        <v>45573</v>
      </c>
      <c r="B642">
        <v>2</v>
      </c>
      <c r="C642">
        <v>2</v>
      </c>
      <c r="D642">
        <v>175</v>
      </c>
      <c r="E642">
        <f>_xlfn.XLOOKUP(fSales[[#This Row],[ProductID]],dProduct[ProductID],dProduct[Price])*fSales[[#This Row],[Units]]</f>
        <v>5241.25</v>
      </c>
      <c r="F642" t="str">
        <f>_xlfn.XLOOKUP(fSales[[#This Row],[ProductID]],dProduct[ProductID],dProduct[Product])</f>
        <v>Carlota</v>
      </c>
      <c r="G642" t="str">
        <f>_xlfn.XLOOKUP(fSales[[#This Row],[ProductID]],dProduct[ProductID],dProduct[Supplier])</f>
        <v>Gel Booms</v>
      </c>
      <c r="H642" t="str">
        <f>_xlfn.XLOOKUP(fSales[[#This Row],[SalesRepID]],dSalesRep[SalesRepID],dSalesRep[Region])</f>
        <v>CA</v>
      </c>
    </row>
    <row r="643" spans="1:8">
      <c r="A643" s="3">
        <v>45593</v>
      </c>
      <c r="B643">
        <v>1</v>
      </c>
      <c r="C643">
        <v>2</v>
      </c>
      <c r="D643">
        <v>3</v>
      </c>
      <c r="E643">
        <f>_xlfn.XLOOKUP(fSales[[#This Row],[ProductID]],dProduct[ProductID],dProduct[Price])*fSales[[#This Row],[Units]]</f>
        <v>131.85000000000002</v>
      </c>
      <c r="F643" t="str">
        <f>_xlfn.XLOOKUP(fSales[[#This Row],[ProductID]],dProduct[ProductID],dProduct[Product])</f>
        <v>Quad</v>
      </c>
      <c r="G643" t="str">
        <f>_xlfn.XLOOKUP(fSales[[#This Row],[ProductID]],dProduct[ProductID],dProduct[Supplier])</f>
        <v>Gel Booms</v>
      </c>
      <c r="H643" t="str">
        <f>_xlfn.XLOOKUP(fSales[[#This Row],[SalesRepID]],dSalesRep[SalesRepID],dSalesRep[Region])</f>
        <v>CA</v>
      </c>
    </row>
    <row r="644" spans="1:8">
      <c r="A644" s="3">
        <v>45436</v>
      </c>
      <c r="B644">
        <v>2</v>
      </c>
      <c r="C644">
        <v>4</v>
      </c>
      <c r="D644">
        <v>64</v>
      </c>
      <c r="E644">
        <f>_xlfn.XLOOKUP(fSales[[#This Row],[ProductID]],dProduct[ProductID],dProduct[Price])*fSales[[#This Row],[Units]]</f>
        <v>1916.8</v>
      </c>
      <c r="F644" t="str">
        <f>_xlfn.XLOOKUP(fSales[[#This Row],[ProductID]],dProduct[ProductID],dProduct[Product])</f>
        <v>Carlota</v>
      </c>
      <c r="G644" t="str">
        <f>_xlfn.XLOOKUP(fSales[[#This Row],[ProductID]],dProduct[ProductID],dProduct[Supplier])</f>
        <v>Gel Booms</v>
      </c>
      <c r="H644" t="str">
        <f>_xlfn.XLOOKUP(fSales[[#This Row],[SalesRepID]],dSalesRep[SalesRepID],dSalesRep[Region])</f>
        <v>WA</v>
      </c>
    </row>
    <row r="645" spans="1:8">
      <c r="A645" s="3">
        <v>45610</v>
      </c>
      <c r="B645">
        <v>2</v>
      </c>
      <c r="C645">
        <v>2</v>
      </c>
      <c r="D645">
        <v>95</v>
      </c>
      <c r="E645">
        <f>_xlfn.XLOOKUP(fSales[[#This Row],[ProductID]],dProduct[ProductID],dProduct[Price])*fSales[[#This Row],[Units]]</f>
        <v>2845.25</v>
      </c>
      <c r="F645" t="str">
        <f>_xlfn.XLOOKUP(fSales[[#This Row],[ProductID]],dProduct[ProductID],dProduct[Product])</f>
        <v>Carlota</v>
      </c>
      <c r="G645" t="str">
        <f>_xlfn.XLOOKUP(fSales[[#This Row],[ProductID]],dProduct[ProductID],dProduct[Supplier])</f>
        <v>Gel Booms</v>
      </c>
      <c r="H645" t="str">
        <f>_xlfn.XLOOKUP(fSales[[#This Row],[SalesRepID]],dSalesRep[SalesRepID],dSalesRep[Region])</f>
        <v>CA</v>
      </c>
    </row>
    <row r="646" spans="1:8">
      <c r="A646" s="3">
        <v>45531</v>
      </c>
      <c r="B646">
        <v>3</v>
      </c>
      <c r="C646">
        <v>4</v>
      </c>
      <c r="D646">
        <v>85</v>
      </c>
      <c r="E646">
        <f>_xlfn.XLOOKUP(fSales[[#This Row],[ProductID]],dProduct[ProductID],dProduct[Price])*fSales[[#This Row],[Units]]</f>
        <v>2205.75</v>
      </c>
      <c r="F646" t="str">
        <f>_xlfn.XLOOKUP(fSales[[#This Row],[ProductID]],dProduct[ProductID],dProduct[Product])</f>
        <v>Aspen</v>
      </c>
      <c r="G646" t="str">
        <f>_xlfn.XLOOKUP(fSales[[#This Row],[ProductID]],dProduct[ProductID],dProduct[Supplier])</f>
        <v>Colorado Booms</v>
      </c>
      <c r="H646" t="str">
        <f>_xlfn.XLOOKUP(fSales[[#This Row],[SalesRepID]],dSalesRep[SalesRepID],dSalesRep[Region])</f>
        <v>WA</v>
      </c>
    </row>
    <row r="647" spans="1:8">
      <c r="A647" s="3">
        <v>45410</v>
      </c>
      <c r="B647">
        <v>2</v>
      </c>
      <c r="C647">
        <v>2</v>
      </c>
      <c r="D647">
        <v>89</v>
      </c>
      <c r="E647">
        <f>_xlfn.XLOOKUP(fSales[[#This Row],[ProductID]],dProduct[ProductID],dProduct[Price])*fSales[[#This Row],[Units]]</f>
        <v>2665.5499999999997</v>
      </c>
      <c r="F647" t="str">
        <f>_xlfn.XLOOKUP(fSales[[#This Row],[ProductID]],dProduct[ProductID],dProduct[Product])</f>
        <v>Carlota</v>
      </c>
      <c r="G647" t="str">
        <f>_xlfn.XLOOKUP(fSales[[#This Row],[ProductID]],dProduct[ProductID],dProduct[Supplier])</f>
        <v>Gel Booms</v>
      </c>
      <c r="H647" t="str">
        <f>_xlfn.XLOOKUP(fSales[[#This Row],[SalesRepID]],dSalesRep[SalesRepID],dSalesRep[Region])</f>
        <v>CA</v>
      </c>
    </row>
    <row r="648" spans="1:8">
      <c r="A648" s="3">
        <v>45652</v>
      </c>
      <c r="B648">
        <v>3</v>
      </c>
      <c r="C648">
        <v>4</v>
      </c>
      <c r="D648">
        <v>3</v>
      </c>
      <c r="E648">
        <f>_xlfn.XLOOKUP(fSales[[#This Row],[ProductID]],dProduct[ProductID],dProduct[Price])*fSales[[#This Row],[Units]]</f>
        <v>77.849999999999994</v>
      </c>
      <c r="F648" t="str">
        <f>_xlfn.XLOOKUP(fSales[[#This Row],[ProductID]],dProduct[ProductID],dProduct[Product])</f>
        <v>Aspen</v>
      </c>
      <c r="G648" t="str">
        <f>_xlfn.XLOOKUP(fSales[[#This Row],[ProductID]],dProduct[ProductID],dProduct[Supplier])</f>
        <v>Colorado Booms</v>
      </c>
      <c r="H648" t="str">
        <f>_xlfn.XLOOKUP(fSales[[#This Row],[SalesRepID]],dSalesRep[SalesRepID],dSalesRep[Region])</f>
        <v>WA</v>
      </c>
    </row>
    <row r="649" spans="1:8">
      <c r="A649" s="3">
        <v>45645</v>
      </c>
      <c r="B649">
        <v>2</v>
      </c>
      <c r="C649">
        <v>4</v>
      </c>
      <c r="D649">
        <v>287</v>
      </c>
      <c r="E649">
        <f>_xlfn.XLOOKUP(fSales[[#This Row],[ProductID]],dProduct[ProductID],dProduct[Price])*fSales[[#This Row],[Units]]</f>
        <v>8595.65</v>
      </c>
      <c r="F649" t="str">
        <f>_xlfn.XLOOKUP(fSales[[#This Row],[ProductID]],dProduct[ProductID],dProduct[Product])</f>
        <v>Carlota</v>
      </c>
      <c r="G649" t="str">
        <f>_xlfn.XLOOKUP(fSales[[#This Row],[ProductID]],dProduct[ProductID],dProduct[Supplier])</f>
        <v>Gel Booms</v>
      </c>
      <c r="H649" t="str">
        <f>_xlfn.XLOOKUP(fSales[[#This Row],[SalesRepID]],dSalesRep[SalesRepID],dSalesRep[Region])</f>
        <v>WA</v>
      </c>
    </row>
    <row r="650" spans="1:8">
      <c r="A650" s="3">
        <v>45571</v>
      </c>
      <c r="B650">
        <v>3</v>
      </c>
      <c r="C650">
        <v>4</v>
      </c>
      <c r="D650">
        <v>1</v>
      </c>
      <c r="E650">
        <f>_xlfn.XLOOKUP(fSales[[#This Row],[ProductID]],dProduct[ProductID],dProduct[Price])*fSales[[#This Row],[Units]]</f>
        <v>25.95</v>
      </c>
      <c r="F650" t="str">
        <f>_xlfn.XLOOKUP(fSales[[#This Row],[ProductID]],dProduct[ProductID],dProduct[Product])</f>
        <v>Aspen</v>
      </c>
      <c r="G650" t="str">
        <f>_xlfn.XLOOKUP(fSales[[#This Row],[ProductID]],dProduct[ProductID],dProduct[Supplier])</f>
        <v>Colorado Booms</v>
      </c>
      <c r="H650" t="str">
        <f>_xlfn.XLOOKUP(fSales[[#This Row],[SalesRepID]],dSalesRep[SalesRepID],dSalesRep[Region])</f>
        <v>WA</v>
      </c>
    </row>
    <row r="651" spans="1:8">
      <c r="A651" s="3">
        <v>45488</v>
      </c>
      <c r="B651">
        <v>1</v>
      </c>
      <c r="C651">
        <v>2</v>
      </c>
      <c r="D651">
        <v>171</v>
      </c>
      <c r="E651">
        <f>_xlfn.XLOOKUP(fSales[[#This Row],[ProductID]],dProduct[ProductID],dProduct[Price])*fSales[[#This Row],[Units]]</f>
        <v>7515.4500000000007</v>
      </c>
      <c r="F651" t="str">
        <f>_xlfn.XLOOKUP(fSales[[#This Row],[ProductID]],dProduct[ProductID],dProduct[Product])</f>
        <v>Quad</v>
      </c>
      <c r="G651" t="str">
        <f>_xlfn.XLOOKUP(fSales[[#This Row],[ProductID]],dProduct[ProductID],dProduct[Supplier])</f>
        <v>Gel Booms</v>
      </c>
      <c r="H651" t="str">
        <f>_xlfn.XLOOKUP(fSales[[#This Row],[SalesRepID]],dSalesRep[SalesRepID],dSalesRep[Region])</f>
        <v>CA</v>
      </c>
    </row>
    <row r="652" spans="1:8">
      <c r="A652" s="3">
        <v>45584</v>
      </c>
      <c r="B652">
        <v>2</v>
      </c>
      <c r="C652">
        <v>4</v>
      </c>
      <c r="D652">
        <v>29</v>
      </c>
      <c r="E652">
        <f>_xlfn.XLOOKUP(fSales[[#This Row],[ProductID]],dProduct[ProductID],dProduct[Price])*fSales[[#This Row],[Units]]</f>
        <v>868.55</v>
      </c>
      <c r="F652" t="str">
        <f>_xlfn.XLOOKUP(fSales[[#This Row],[ProductID]],dProduct[ProductID],dProduct[Product])</f>
        <v>Carlota</v>
      </c>
      <c r="G652" t="str">
        <f>_xlfn.XLOOKUP(fSales[[#This Row],[ProductID]],dProduct[ProductID],dProduct[Supplier])</f>
        <v>Gel Booms</v>
      </c>
      <c r="H652" t="str">
        <f>_xlfn.XLOOKUP(fSales[[#This Row],[SalesRepID]],dSalesRep[SalesRepID],dSalesRep[Region])</f>
        <v>WA</v>
      </c>
    </row>
    <row r="653" spans="1:8">
      <c r="A653" s="3">
        <v>45506</v>
      </c>
      <c r="B653">
        <v>4</v>
      </c>
      <c r="C653">
        <v>2</v>
      </c>
      <c r="D653">
        <v>142</v>
      </c>
      <c r="E653">
        <f>_xlfn.XLOOKUP(fSales[[#This Row],[ProductID]],dProduct[ProductID],dProduct[Price])*fSales[[#This Row],[Units]]</f>
        <v>3400.9</v>
      </c>
      <c r="F653" t="str">
        <f>_xlfn.XLOOKUP(fSales[[#This Row],[ProductID]],dProduct[ProductID],dProduct[Product])</f>
        <v>Yanaki</v>
      </c>
      <c r="G653" t="str">
        <f>_xlfn.XLOOKUP(fSales[[#This Row],[ProductID]],dProduct[ProductID],dProduct[Supplier])</f>
        <v>Colorado Booms</v>
      </c>
      <c r="H653" t="str">
        <f>_xlfn.XLOOKUP(fSales[[#This Row],[SalesRepID]],dSalesRep[SalesRepID],dSalesRep[Region])</f>
        <v>CA</v>
      </c>
    </row>
    <row r="654" spans="1:8">
      <c r="A654" s="3">
        <v>45436</v>
      </c>
      <c r="B654">
        <v>2</v>
      </c>
      <c r="C654">
        <v>4</v>
      </c>
      <c r="D654">
        <v>4</v>
      </c>
      <c r="E654">
        <f>_xlfn.XLOOKUP(fSales[[#This Row],[ProductID]],dProduct[ProductID],dProduct[Price])*fSales[[#This Row],[Units]]</f>
        <v>119.8</v>
      </c>
      <c r="F654" t="str">
        <f>_xlfn.XLOOKUP(fSales[[#This Row],[ProductID]],dProduct[ProductID],dProduct[Product])</f>
        <v>Carlota</v>
      </c>
      <c r="G654" t="str">
        <f>_xlfn.XLOOKUP(fSales[[#This Row],[ProductID]],dProduct[ProductID],dProduct[Supplier])</f>
        <v>Gel Booms</v>
      </c>
      <c r="H654" t="str">
        <f>_xlfn.XLOOKUP(fSales[[#This Row],[SalesRepID]],dSalesRep[SalesRepID],dSalesRep[Region])</f>
        <v>WA</v>
      </c>
    </row>
    <row r="655" spans="1:8">
      <c r="A655" s="3">
        <v>45585</v>
      </c>
      <c r="B655">
        <v>2</v>
      </c>
      <c r="C655">
        <v>1</v>
      </c>
      <c r="D655">
        <v>66</v>
      </c>
      <c r="E655">
        <f>_xlfn.XLOOKUP(fSales[[#This Row],[ProductID]],dProduct[ProductID],dProduct[Price])*fSales[[#This Row],[Units]]</f>
        <v>1976.7</v>
      </c>
      <c r="F655" t="str">
        <f>_xlfn.XLOOKUP(fSales[[#This Row],[ProductID]],dProduct[ProductID],dProduct[Product])</f>
        <v>Carlota</v>
      </c>
      <c r="G655" t="str">
        <f>_xlfn.XLOOKUP(fSales[[#This Row],[ProductID]],dProduct[ProductID],dProduct[Supplier])</f>
        <v>Gel Booms</v>
      </c>
      <c r="H655" t="str">
        <f>_xlfn.XLOOKUP(fSales[[#This Row],[SalesRepID]],dSalesRep[SalesRepID],dSalesRep[Region])</f>
        <v>CA</v>
      </c>
    </row>
    <row r="656" spans="1:8">
      <c r="A656" s="3">
        <v>45457</v>
      </c>
      <c r="B656">
        <v>2</v>
      </c>
      <c r="C656">
        <v>2</v>
      </c>
      <c r="D656">
        <v>4</v>
      </c>
      <c r="E656">
        <f>_xlfn.XLOOKUP(fSales[[#This Row],[ProductID]],dProduct[ProductID],dProduct[Price])*fSales[[#This Row],[Units]]</f>
        <v>119.8</v>
      </c>
      <c r="F656" t="str">
        <f>_xlfn.XLOOKUP(fSales[[#This Row],[ProductID]],dProduct[ProductID],dProduct[Product])</f>
        <v>Carlota</v>
      </c>
      <c r="G656" t="str">
        <f>_xlfn.XLOOKUP(fSales[[#This Row],[ProductID]],dProduct[ProductID],dProduct[Supplier])</f>
        <v>Gel Booms</v>
      </c>
      <c r="H656" t="str">
        <f>_xlfn.XLOOKUP(fSales[[#This Row],[SalesRepID]],dSalesRep[SalesRepID],dSalesRep[Region])</f>
        <v>CA</v>
      </c>
    </row>
    <row r="657" spans="1:8">
      <c r="A657" s="3">
        <v>45493</v>
      </c>
      <c r="B657">
        <v>2</v>
      </c>
      <c r="C657">
        <v>2</v>
      </c>
      <c r="D657">
        <v>3</v>
      </c>
      <c r="E657">
        <f>_xlfn.XLOOKUP(fSales[[#This Row],[ProductID]],dProduct[ProductID],dProduct[Price])*fSales[[#This Row],[Units]]</f>
        <v>89.85</v>
      </c>
      <c r="F657" t="str">
        <f>_xlfn.XLOOKUP(fSales[[#This Row],[ProductID]],dProduct[ProductID],dProduct[Product])</f>
        <v>Carlota</v>
      </c>
      <c r="G657" t="str">
        <f>_xlfn.XLOOKUP(fSales[[#This Row],[ProductID]],dProduct[ProductID],dProduct[Supplier])</f>
        <v>Gel Booms</v>
      </c>
      <c r="H657" t="str">
        <f>_xlfn.XLOOKUP(fSales[[#This Row],[SalesRepID]],dSalesRep[SalesRepID],dSalesRep[Region])</f>
        <v>CA</v>
      </c>
    </row>
    <row r="658" spans="1:8">
      <c r="A658" s="3">
        <v>45618</v>
      </c>
      <c r="B658">
        <v>1</v>
      </c>
      <c r="C658">
        <v>3</v>
      </c>
      <c r="D658">
        <v>88</v>
      </c>
      <c r="E658">
        <f>_xlfn.XLOOKUP(fSales[[#This Row],[ProductID]],dProduct[ProductID],dProduct[Price])*fSales[[#This Row],[Units]]</f>
        <v>3867.6000000000004</v>
      </c>
      <c r="F658" t="str">
        <f>_xlfn.XLOOKUP(fSales[[#This Row],[ProductID]],dProduct[ProductID],dProduct[Product])</f>
        <v>Quad</v>
      </c>
      <c r="G658" t="str">
        <f>_xlfn.XLOOKUP(fSales[[#This Row],[ProductID]],dProduct[ProductID],dProduct[Supplier])</f>
        <v>Gel Booms</v>
      </c>
      <c r="H658" t="str">
        <f>_xlfn.XLOOKUP(fSales[[#This Row],[SalesRepID]],dSalesRep[SalesRepID],dSalesRep[Region])</f>
        <v>WA</v>
      </c>
    </row>
    <row r="659" spans="1:8">
      <c r="A659" s="3">
        <v>45598</v>
      </c>
      <c r="B659">
        <v>3</v>
      </c>
      <c r="C659">
        <v>1</v>
      </c>
      <c r="D659">
        <v>2</v>
      </c>
      <c r="E659">
        <f>_xlfn.XLOOKUP(fSales[[#This Row],[ProductID]],dProduct[ProductID],dProduct[Price])*fSales[[#This Row],[Units]]</f>
        <v>51.9</v>
      </c>
      <c r="F659" t="str">
        <f>_xlfn.XLOOKUP(fSales[[#This Row],[ProductID]],dProduct[ProductID],dProduct[Product])</f>
        <v>Aspen</v>
      </c>
      <c r="G659" t="str">
        <f>_xlfn.XLOOKUP(fSales[[#This Row],[ProductID]],dProduct[ProductID],dProduct[Supplier])</f>
        <v>Colorado Booms</v>
      </c>
      <c r="H659" t="str">
        <f>_xlfn.XLOOKUP(fSales[[#This Row],[SalesRepID]],dSalesRep[SalesRepID],dSalesRep[Region])</f>
        <v>CA</v>
      </c>
    </row>
    <row r="660" spans="1:8">
      <c r="A660" s="3">
        <v>45540</v>
      </c>
      <c r="B660">
        <v>4</v>
      </c>
      <c r="C660">
        <v>2</v>
      </c>
      <c r="D660">
        <v>69</v>
      </c>
      <c r="E660">
        <f>_xlfn.XLOOKUP(fSales[[#This Row],[ProductID]],dProduct[ProductID],dProduct[Price])*fSales[[#This Row],[Units]]</f>
        <v>1652.55</v>
      </c>
      <c r="F660" t="str">
        <f>_xlfn.XLOOKUP(fSales[[#This Row],[ProductID]],dProduct[ProductID],dProduct[Product])</f>
        <v>Yanaki</v>
      </c>
      <c r="G660" t="str">
        <f>_xlfn.XLOOKUP(fSales[[#This Row],[ProductID]],dProduct[ProductID],dProduct[Supplier])</f>
        <v>Colorado Booms</v>
      </c>
      <c r="H660" t="str">
        <f>_xlfn.XLOOKUP(fSales[[#This Row],[SalesRepID]],dSalesRep[SalesRepID],dSalesRep[Region])</f>
        <v>CA</v>
      </c>
    </row>
    <row r="661" spans="1:8">
      <c r="A661" s="3">
        <v>45657</v>
      </c>
      <c r="B661">
        <v>2</v>
      </c>
      <c r="C661">
        <v>2</v>
      </c>
      <c r="D661">
        <v>97</v>
      </c>
      <c r="E661">
        <f>_xlfn.XLOOKUP(fSales[[#This Row],[ProductID]],dProduct[ProductID],dProduct[Price])*fSales[[#This Row],[Units]]</f>
        <v>2905.15</v>
      </c>
      <c r="F661" t="str">
        <f>_xlfn.XLOOKUP(fSales[[#This Row],[ProductID]],dProduct[ProductID],dProduct[Product])</f>
        <v>Carlota</v>
      </c>
      <c r="G661" t="str">
        <f>_xlfn.XLOOKUP(fSales[[#This Row],[ProductID]],dProduct[ProductID],dProduct[Supplier])</f>
        <v>Gel Booms</v>
      </c>
      <c r="H661" t="str">
        <f>_xlfn.XLOOKUP(fSales[[#This Row],[SalesRepID]],dSalesRep[SalesRepID],dSalesRep[Region])</f>
        <v>CA</v>
      </c>
    </row>
    <row r="662" spans="1:8">
      <c r="A662" s="3">
        <v>45332</v>
      </c>
      <c r="B662">
        <v>2</v>
      </c>
      <c r="C662">
        <v>4</v>
      </c>
      <c r="D662">
        <v>4</v>
      </c>
      <c r="E662">
        <f>_xlfn.XLOOKUP(fSales[[#This Row],[ProductID]],dProduct[ProductID],dProduct[Price])*fSales[[#This Row],[Units]]</f>
        <v>119.8</v>
      </c>
      <c r="F662" t="str">
        <f>_xlfn.XLOOKUP(fSales[[#This Row],[ProductID]],dProduct[ProductID],dProduct[Product])</f>
        <v>Carlota</v>
      </c>
      <c r="G662" t="str">
        <f>_xlfn.XLOOKUP(fSales[[#This Row],[ProductID]],dProduct[ProductID],dProduct[Supplier])</f>
        <v>Gel Booms</v>
      </c>
      <c r="H662" t="str">
        <f>_xlfn.XLOOKUP(fSales[[#This Row],[SalesRepID]],dSalesRep[SalesRepID],dSalesRep[Region])</f>
        <v>WA</v>
      </c>
    </row>
    <row r="663" spans="1:8">
      <c r="A663" s="3">
        <v>45602</v>
      </c>
      <c r="B663">
        <v>2</v>
      </c>
      <c r="C663">
        <v>4</v>
      </c>
      <c r="D663">
        <v>76</v>
      </c>
      <c r="E663">
        <f>_xlfn.XLOOKUP(fSales[[#This Row],[ProductID]],dProduct[ProductID],dProduct[Price])*fSales[[#This Row],[Units]]</f>
        <v>2276.1999999999998</v>
      </c>
      <c r="F663" t="str">
        <f>_xlfn.XLOOKUP(fSales[[#This Row],[ProductID]],dProduct[ProductID],dProduct[Product])</f>
        <v>Carlota</v>
      </c>
      <c r="G663" t="str">
        <f>_xlfn.XLOOKUP(fSales[[#This Row],[ProductID]],dProduct[ProductID],dProduct[Supplier])</f>
        <v>Gel Booms</v>
      </c>
      <c r="H663" t="str">
        <f>_xlfn.XLOOKUP(fSales[[#This Row],[SalesRepID]],dSalesRep[SalesRepID],dSalesRep[Region])</f>
        <v>WA</v>
      </c>
    </row>
    <row r="664" spans="1:8">
      <c r="A664" s="3">
        <v>45591</v>
      </c>
      <c r="B664">
        <v>2</v>
      </c>
      <c r="C664">
        <v>4</v>
      </c>
      <c r="D664">
        <v>75</v>
      </c>
      <c r="E664">
        <f>_xlfn.XLOOKUP(fSales[[#This Row],[ProductID]],dProduct[ProductID],dProduct[Price])*fSales[[#This Row],[Units]]</f>
        <v>2246.25</v>
      </c>
      <c r="F664" t="str">
        <f>_xlfn.XLOOKUP(fSales[[#This Row],[ProductID]],dProduct[ProductID],dProduct[Product])</f>
        <v>Carlota</v>
      </c>
      <c r="G664" t="str">
        <f>_xlfn.XLOOKUP(fSales[[#This Row],[ProductID]],dProduct[ProductID],dProduct[Supplier])</f>
        <v>Gel Booms</v>
      </c>
      <c r="H664" t="str">
        <f>_xlfn.XLOOKUP(fSales[[#This Row],[SalesRepID]],dSalesRep[SalesRepID],dSalesRep[Region])</f>
        <v>WA</v>
      </c>
    </row>
    <row r="665" spans="1:8">
      <c r="A665" s="3">
        <v>45341</v>
      </c>
      <c r="B665">
        <v>2</v>
      </c>
      <c r="C665">
        <v>2</v>
      </c>
      <c r="D665">
        <v>145</v>
      </c>
      <c r="E665">
        <f>_xlfn.XLOOKUP(fSales[[#This Row],[ProductID]],dProduct[ProductID],dProduct[Price])*fSales[[#This Row],[Units]]</f>
        <v>4342.75</v>
      </c>
      <c r="F665" t="str">
        <f>_xlfn.XLOOKUP(fSales[[#This Row],[ProductID]],dProduct[ProductID],dProduct[Product])</f>
        <v>Carlota</v>
      </c>
      <c r="G665" t="str">
        <f>_xlfn.XLOOKUP(fSales[[#This Row],[ProductID]],dProduct[ProductID],dProduct[Supplier])</f>
        <v>Gel Booms</v>
      </c>
      <c r="H665" t="str">
        <f>_xlfn.XLOOKUP(fSales[[#This Row],[SalesRepID]],dSalesRep[SalesRepID],dSalesRep[Region])</f>
        <v>CA</v>
      </c>
    </row>
    <row r="666" spans="1:8">
      <c r="A666" s="3">
        <v>45516</v>
      </c>
      <c r="B666">
        <v>2</v>
      </c>
      <c r="C666">
        <v>2</v>
      </c>
      <c r="D666">
        <v>81</v>
      </c>
      <c r="E666">
        <f>_xlfn.XLOOKUP(fSales[[#This Row],[ProductID]],dProduct[ProductID],dProduct[Price])*fSales[[#This Row],[Units]]</f>
        <v>2425.9499999999998</v>
      </c>
      <c r="F666" t="str">
        <f>_xlfn.XLOOKUP(fSales[[#This Row],[ProductID]],dProduct[ProductID],dProduct[Product])</f>
        <v>Carlota</v>
      </c>
      <c r="G666" t="str">
        <f>_xlfn.XLOOKUP(fSales[[#This Row],[ProductID]],dProduct[ProductID],dProduct[Supplier])</f>
        <v>Gel Booms</v>
      </c>
      <c r="H666" t="str">
        <f>_xlfn.XLOOKUP(fSales[[#This Row],[SalesRepID]],dSalesRep[SalesRepID],dSalesRep[Region])</f>
        <v>CA</v>
      </c>
    </row>
    <row r="667" spans="1:8">
      <c r="A667" s="3">
        <v>45397</v>
      </c>
      <c r="B667">
        <v>3</v>
      </c>
      <c r="C667">
        <v>4</v>
      </c>
      <c r="D667">
        <v>2</v>
      </c>
      <c r="E667">
        <f>_xlfn.XLOOKUP(fSales[[#This Row],[ProductID]],dProduct[ProductID],dProduct[Price])*fSales[[#This Row],[Units]]</f>
        <v>51.9</v>
      </c>
      <c r="F667" t="str">
        <f>_xlfn.XLOOKUP(fSales[[#This Row],[ProductID]],dProduct[ProductID],dProduct[Product])</f>
        <v>Aspen</v>
      </c>
      <c r="G667" t="str">
        <f>_xlfn.XLOOKUP(fSales[[#This Row],[ProductID]],dProduct[ProductID],dProduct[Supplier])</f>
        <v>Colorado Booms</v>
      </c>
      <c r="H667" t="str">
        <f>_xlfn.XLOOKUP(fSales[[#This Row],[SalesRepID]],dSalesRep[SalesRepID],dSalesRep[Region])</f>
        <v>WA</v>
      </c>
    </row>
    <row r="668" spans="1:8">
      <c r="A668" s="3">
        <v>45629</v>
      </c>
      <c r="B668">
        <v>1</v>
      </c>
      <c r="C668">
        <v>4</v>
      </c>
      <c r="D668">
        <v>81</v>
      </c>
      <c r="E668">
        <f>_xlfn.XLOOKUP(fSales[[#This Row],[ProductID]],dProduct[ProductID],dProduct[Price])*fSales[[#This Row],[Units]]</f>
        <v>3559.9500000000003</v>
      </c>
      <c r="F668" t="str">
        <f>_xlfn.XLOOKUP(fSales[[#This Row],[ProductID]],dProduct[ProductID],dProduct[Product])</f>
        <v>Quad</v>
      </c>
      <c r="G668" t="str">
        <f>_xlfn.XLOOKUP(fSales[[#This Row],[ProductID]],dProduct[ProductID],dProduct[Supplier])</f>
        <v>Gel Booms</v>
      </c>
      <c r="H668" t="str">
        <f>_xlfn.XLOOKUP(fSales[[#This Row],[SalesRepID]],dSalesRep[SalesRepID],dSalesRep[Region])</f>
        <v>WA</v>
      </c>
    </row>
    <row r="669" spans="1:8">
      <c r="A669" s="3">
        <v>45495</v>
      </c>
      <c r="B669">
        <v>2</v>
      </c>
      <c r="C669">
        <v>4</v>
      </c>
      <c r="D669">
        <v>92</v>
      </c>
      <c r="E669">
        <f>_xlfn.XLOOKUP(fSales[[#This Row],[ProductID]],dProduct[ProductID],dProduct[Price])*fSales[[#This Row],[Units]]</f>
        <v>2755.4</v>
      </c>
      <c r="F669" t="str">
        <f>_xlfn.XLOOKUP(fSales[[#This Row],[ProductID]],dProduct[ProductID],dProduct[Product])</f>
        <v>Carlota</v>
      </c>
      <c r="G669" t="str">
        <f>_xlfn.XLOOKUP(fSales[[#This Row],[ProductID]],dProduct[ProductID],dProduct[Supplier])</f>
        <v>Gel Booms</v>
      </c>
      <c r="H669" t="str">
        <f>_xlfn.XLOOKUP(fSales[[#This Row],[SalesRepID]],dSalesRep[SalesRepID],dSalesRep[Region])</f>
        <v>WA</v>
      </c>
    </row>
    <row r="670" spans="1:8">
      <c r="A670" s="3">
        <v>45526</v>
      </c>
      <c r="B670">
        <v>2</v>
      </c>
      <c r="C670">
        <v>2</v>
      </c>
      <c r="D670">
        <v>93</v>
      </c>
      <c r="E670">
        <f>_xlfn.XLOOKUP(fSales[[#This Row],[ProductID]],dProduct[ProductID],dProduct[Price])*fSales[[#This Row],[Units]]</f>
        <v>2785.35</v>
      </c>
      <c r="F670" t="str">
        <f>_xlfn.XLOOKUP(fSales[[#This Row],[ProductID]],dProduct[ProductID],dProduct[Product])</f>
        <v>Carlota</v>
      </c>
      <c r="G670" t="str">
        <f>_xlfn.XLOOKUP(fSales[[#This Row],[ProductID]],dProduct[ProductID],dProduct[Supplier])</f>
        <v>Gel Booms</v>
      </c>
      <c r="H670" t="str">
        <f>_xlfn.XLOOKUP(fSales[[#This Row],[SalesRepID]],dSalesRep[SalesRepID],dSalesRep[Region])</f>
        <v>CA</v>
      </c>
    </row>
    <row r="671" spans="1:8">
      <c r="A671" s="3">
        <v>45472</v>
      </c>
      <c r="B671">
        <v>2</v>
      </c>
      <c r="C671">
        <v>1</v>
      </c>
      <c r="D671">
        <v>51</v>
      </c>
      <c r="E671">
        <f>_xlfn.XLOOKUP(fSales[[#This Row],[ProductID]],dProduct[ProductID],dProduct[Price])*fSales[[#This Row],[Units]]</f>
        <v>1527.45</v>
      </c>
      <c r="F671" t="str">
        <f>_xlfn.XLOOKUP(fSales[[#This Row],[ProductID]],dProduct[ProductID],dProduct[Product])</f>
        <v>Carlota</v>
      </c>
      <c r="G671" t="str">
        <f>_xlfn.XLOOKUP(fSales[[#This Row],[ProductID]],dProduct[ProductID],dProduct[Supplier])</f>
        <v>Gel Booms</v>
      </c>
      <c r="H671" t="str">
        <f>_xlfn.XLOOKUP(fSales[[#This Row],[SalesRepID]],dSalesRep[SalesRepID],dSalesRep[Region])</f>
        <v>CA</v>
      </c>
    </row>
    <row r="672" spans="1:8">
      <c r="A672" s="3">
        <v>45618</v>
      </c>
      <c r="B672">
        <v>2</v>
      </c>
      <c r="C672">
        <v>4</v>
      </c>
      <c r="D672">
        <v>102</v>
      </c>
      <c r="E672">
        <f>_xlfn.XLOOKUP(fSales[[#This Row],[ProductID]],dProduct[ProductID],dProduct[Price])*fSales[[#This Row],[Units]]</f>
        <v>3054.9</v>
      </c>
      <c r="F672" t="str">
        <f>_xlfn.XLOOKUP(fSales[[#This Row],[ProductID]],dProduct[ProductID],dProduct[Product])</f>
        <v>Carlota</v>
      </c>
      <c r="G672" t="str">
        <f>_xlfn.XLOOKUP(fSales[[#This Row],[ProductID]],dProduct[ProductID],dProduct[Supplier])</f>
        <v>Gel Booms</v>
      </c>
      <c r="H672" t="str">
        <f>_xlfn.XLOOKUP(fSales[[#This Row],[SalesRepID]],dSalesRep[SalesRepID],dSalesRep[Region])</f>
        <v>WA</v>
      </c>
    </row>
    <row r="673" spans="1:8">
      <c r="A673" s="3">
        <v>45582</v>
      </c>
      <c r="B673">
        <v>2</v>
      </c>
      <c r="C673">
        <v>4</v>
      </c>
      <c r="D673">
        <v>62</v>
      </c>
      <c r="E673">
        <f>_xlfn.XLOOKUP(fSales[[#This Row],[ProductID]],dProduct[ProductID],dProduct[Price])*fSales[[#This Row],[Units]]</f>
        <v>1856.8999999999999</v>
      </c>
      <c r="F673" t="str">
        <f>_xlfn.XLOOKUP(fSales[[#This Row],[ProductID]],dProduct[ProductID],dProduct[Product])</f>
        <v>Carlota</v>
      </c>
      <c r="G673" t="str">
        <f>_xlfn.XLOOKUP(fSales[[#This Row],[ProductID]],dProduct[ProductID],dProduct[Supplier])</f>
        <v>Gel Booms</v>
      </c>
      <c r="H673" t="str">
        <f>_xlfn.XLOOKUP(fSales[[#This Row],[SalesRepID]],dSalesRep[SalesRepID],dSalesRep[Region])</f>
        <v>WA</v>
      </c>
    </row>
    <row r="674" spans="1:8">
      <c r="A674" s="3">
        <v>45645</v>
      </c>
      <c r="B674">
        <v>1</v>
      </c>
      <c r="C674">
        <v>2</v>
      </c>
      <c r="D674">
        <v>173</v>
      </c>
      <c r="E674">
        <f>_xlfn.XLOOKUP(fSales[[#This Row],[ProductID]],dProduct[ProductID],dProduct[Price])*fSales[[#This Row],[Units]]</f>
        <v>7603.35</v>
      </c>
      <c r="F674" t="str">
        <f>_xlfn.XLOOKUP(fSales[[#This Row],[ProductID]],dProduct[ProductID],dProduct[Product])</f>
        <v>Quad</v>
      </c>
      <c r="G674" t="str">
        <f>_xlfn.XLOOKUP(fSales[[#This Row],[ProductID]],dProduct[ProductID],dProduct[Supplier])</f>
        <v>Gel Booms</v>
      </c>
      <c r="H674" t="str">
        <f>_xlfn.XLOOKUP(fSales[[#This Row],[SalesRepID]],dSalesRep[SalesRepID],dSalesRep[Region])</f>
        <v>CA</v>
      </c>
    </row>
    <row r="675" spans="1:8">
      <c r="A675" s="3">
        <v>45329</v>
      </c>
      <c r="B675">
        <v>2</v>
      </c>
      <c r="C675">
        <v>2</v>
      </c>
      <c r="D675">
        <v>118</v>
      </c>
      <c r="E675">
        <f>_xlfn.XLOOKUP(fSales[[#This Row],[ProductID]],dProduct[ProductID],dProduct[Price])*fSales[[#This Row],[Units]]</f>
        <v>3534.1</v>
      </c>
      <c r="F675" t="str">
        <f>_xlfn.XLOOKUP(fSales[[#This Row],[ProductID]],dProduct[ProductID],dProduct[Product])</f>
        <v>Carlota</v>
      </c>
      <c r="G675" t="str">
        <f>_xlfn.XLOOKUP(fSales[[#This Row],[ProductID]],dProduct[ProductID],dProduct[Supplier])</f>
        <v>Gel Booms</v>
      </c>
      <c r="H675" t="str">
        <f>_xlfn.XLOOKUP(fSales[[#This Row],[SalesRepID]],dSalesRep[SalesRepID],dSalesRep[Region])</f>
        <v>CA</v>
      </c>
    </row>
    <row r="676" spans="1:8">
      <c r="A676" s="3">
        <v>45627</v>
      </c>
      <c r="B676">
        <v>2</v>
      </c>
      <c r="C676">
        <v>4</v>
      </c>
      <c r="D676">
        <v>52</v>
      </c>
      <c r="E676">
        <f>_xlfn.XLOOKUP(fSales[[#This Row],[ProductID]],dProduct[ProductID],dProduct[Price])*fSales[[#This Row],[Units]]</f>
        <v>1557.3999999999999</v>
      </c>
      <c r="F676" t="str">
        <f>_xlfn.XLOOKUP(fSales[[#This Row],[ProductID]],dProduct[ProductID],dProduct[Product])</f>
        <v>Carlota</v>
      </c>
      <c r="G676" t="str">
        <f>_xlfn.XLOOKUP(fSales[[#This Row],[ProductID]],dProduct[ProductID],dProduct[Supplier])</f>
        <v>Gel Booms</v>
      </c>
      <c r="H676" t="str">
        <f>_xlfn.XLOOKUP(fSales[[#This Row],[SalesRepID]],dSalesRep[SalesRepID],dSalesRep[Region])</f>
        <v>WA</v>
      </c>
    </row>
    <row r="677" spans="1:8">
      <c r="A677" s="3">
        <v>45494</v>
      </c>
      <c r="B677">
        <v>2</v>
      </c>
      <c r="C677">
        <v>3</v>
      </c>
      <c r="D677">
        <v>63</v>
      </c>
      <c r="E677">
        <f>_xlfn.XLOOKUP(fSales[[#This Row],[ProductID]],dProduct[ProductID],dProduct[Price])*fSales[[#This Row],[Units]]</f>
        <v>1886.85</v>
      </c>
      <c r="F677" t="str">
        <f>_xlfn.XLOOKUP(fSales[[#This Row],[ProductID]],dProduct[ProductID],dProduct[Product])</f>
        <v>Carlota</v>
      </c>
      <c r="G677" t="str">
        <f>_xlfn.XLOOKUP(fSales[[#This Row],[ProductID]],dProduct[ProductID],dProduct[Supplier])</f>
        <v>Gel Booms</v>
      </c>
      <c r="H677" t="str">
        <f>_xlfn.XLOOKUP(fSales[[#This Row],[SalesRepID]],dSalesRep[SalesRepID],dSalesRep[Region])</f>
        <v>WA</v>
      </c>
    </row>
    <row r="678" spans="1:8">
      <c r="A678" s="3">
        <v>45533</v>
      </c>
      <c r="B678">
        <v>2</v>
      </c>
      <c r="C678">
        <v>4</v>
      </c>
      <c r="D678">
        <v>86</v>
      </c>
      <c r="E678">
        <f>_xlfn.XLOOKUP(fSales[[#This Row],[ProductID]],dProduct[ProductID],dProduct[Price])*fSales[[#This Row],[Units]]</f>
        <v>2575.6999999999998</v>
      </c>
      <c r="F678" t="str">
        <f>_xlfn.XLOOKUP(fSales[[#This Row],[ProductID]],dProduct[ProductID],dProduct[Product])</f>
        <v>Carlota</v>
      </c>
      <c r="G678" t="str">
        <f>_xlfn.XLOOKUP(fSales[[#This Row],[ProductID]],dProduct[ProductID],dProduct[Supplier])</f>
        <v>Gel Booms</v>
      </c>
      <c r="H678" t="str">
        <f>_xlfn.XLOOKUP(fSales[[#This Row],[SalesRepID]],dSalesRep[SalesRepID],dSalesRep[Region])</f>
        <v>WA</v>
      </c>
    </row>
    <row r="679" spans="1:8">
      <c r="A679" s="3">
        <v>45456</v>
      </c>
      <c r="B679">
        <v>4</v>
      </c>
      <c r="C679">
        <v>4</v>
      </c>
      <c r="D679">
        <v>282</v>
      </c>
      <c r="E679">
        <f>_xlfn.XLOOKUP(fSales[[#This Row],[ProductID]],dProduct[ProductID],dProduct[Price])*fSales[[#This Row],[Units]]</f>
        <v>6753.9</v>
      </c>
      <c r="F679" t="str">
        <f>_xlfn.XLOOKUP(fSales[[#This Row],[ProductID]],dProduct[ProductID],dProduct[Product])</f>
        <v>Yanaki</v>
      </c>
      <c r="G679" t="str">
        <f>_xlfn.XLOOKUP(fSales[[#This Row],[ProductID]],dProduct[ProductID],dProduct[Supplier])</f>
        <v>Colorado Booms</v>
      </c>
      <c r="H679" t="str">
        <f>_xlfn.XLOOKUP(fSales[[#This Row],[SalesRepID]],dSalesRep[SalesRepID],dSalesRep[Region])</f>
        <v>WA</v>
      </c>
    </row>
    <row r="680" spans="1:8">
      <c r="A680" s="3">
        <v>45590</v>
      </c>
      <c r="B680">
        <v>3</v>
      </c>
      <c r="C680">
        <v>4</v>
      </c>
      <c r="D680">
        <v>24</v>
      </c>
      <c r="E680">
        <f>_xlfn.XLOOKUP(fSales[[#This Row],[ProductID]],dProduct[ProductID],dProduct[Price])*fSales[[#This Row],[Units]]</f>
        <v>622.79999999999995</v>
      </c>
      <c r="F680" t="str">
        <f>_xlfn.XLOOKUP(fSales[[#This Row],[ProductID]],dProduct[ProductID],dProduct[Product])</f>
        <v>Aspen</v>
      </c>
      <c r="G680" t="str">
        <f>_xlfn.XLOOKUP(fSales[[#This Row],[ProductID]],dProduct[ProductID],dProduct[Supplier])</f>
        <v>Colorado Booms</v>
      </c>
      <c r="H680" t="str">
        <f>_xlfn.XLOOKUP(fSales[[#This Row],[SalesRepID]],dSalesRep[SalesRepID],dSalesRep[Region])</f>
        <v>WA</v>
      </c>
    </row>
    <row r="681" spans="1:8">
      <c r="A681" s="3">
        <v>45459</v>
      </c>
      <c r="B681">
        <v>2</v>
      </c>
      <c r="C681">
        <v>4</v>
      </c>
      <c r="D681">
        <v>88</v>
      </c>
      <c r="E681">
        <f>_xlfn.XLOOKUP(fSales[[#This Row],[ProductID]],dProduct[ProductID],dProduct[Price])*fSales[[#This Row],[Units]]</f>
        <v>2635.6</v>
      </c>
      <c r="F681" t="str">
        <f>_xlfn.XLOOKUP(fSales[[#This Row],[ProductID]],dProduct[ProductID],dProduct[Product])</f>
        <v>Carlota</v>
      </c>
      <c r="G681" t="str">
        <f>_xlfn.XLOOKUP(fSales[[#This Row],[ProductID]],dProduct[ProductID],dProduct[Supplier])</f>
        <v>Gel Booms</v>
      </c>
      <c r="H681" t="str">
        <f>_xlfn.XLOOKUP(fSales[[#This Row],[SalesRepID]],dSalesRep[SalesRepID],dSalesRep[Region])</f>
        <v>WA</v>
      </c>
    </row>
    <row r="682" spans="1:8">
      <c r="A682" s="3">
        <v>45615</v>
      </c>
      <c r="B682">
        <v>3</v>
      </c>
      <c r="C682">
        <v>2</v>
      </c>
      <c r="D682">
        <v>259</v>
      </c>
      <c r="E682">
        <f>_xlfn.XLOOKUP(fSales[[#This Row],[ProductID]],dProduct[ProductID],dProduct[Price])*fSales[[#This Row],[Units]]</f>
        <v>6721.05</v>
      </c>
      <c r="F682" t="str">
        <f>_xlfn.XLOOKUP(fSales[[#This Row],[ProductID]],dProduct[ProductID],dProduct[Product])</f>
        <v>Aspen</v>
      </c>
      <c r="G682" t="str">
        <f>_xlfn.XLOOKUP(fSales[[#This Row],[ProductID]],dProduct[ProductID],dProduct[Supplier])</f>
        <v>Colorado Booms</v>
      </c>
      <c r="H682" t="str">
        <f>_xlfn.XLOOKUP(fSales[[#This Row],[SalesRepID]],dSalesRep[SalesRepID],dSalesRep[Region])</f>
        <v>CA</v>
      </c>
    </row>
    <row r="683" spans="1:8">
      <c r="A683" s="3">
        <v>45615</v>
      </c>
      <c r="B683">
        <v>2</v>
      </c>
      <c r="C683">
        <v>4</v>
      </c>
      <c r="D683">
        <v>98</v>
      </c>
      <c r="E683">
        <f>_xlfn.XLOOKUP(fSales[[#This Row],[ProductID]],dProduct[ProductID],dProduct[Price])*fSales[[#This Row],[Units]]</f>
        <v>2935.1</v>
      </c>
      <c r="F683" t="str">
        <f>_xlfn.XLOOKUP(fSales[[#This Row],[ProductID]],dProduct[ProductID],dProduct[Product])</f>
        <v>Carlota</v>
      </c>
      <c r="G683" t="str">
        <f>_xlfn.XLOOKUP(fSales[[#This Row],[ProductID]],dProduct[ProductID],dProduct[Supplier])</f>
        <v>Gel Booms</v>
      </c>
      <c r="H683" t="str">
        <f>_xlfn.XLOOKUP(fSales[[#This Row],[SalesRepID]],dSalesRep[SalesRepID],dSalesRep[Region])</f>
        <v>WA</v>
      </c>
    </row>
    <row r="684" spans="1:8">
      <c r="A684" s="3">
        <v>45608</v>
      </c>
      <c r="B684">
        <v>2</v>
      </c>
      <c r="C684">
        <v>4</v>
      </c>
      <c r="D684">
        <v>4</v>
      </c>
      <c r="E684">
        <f>_xlfn.XLOOKUP(fSales[[#This Row],[ProductID]],dProduct[ProductID],dProduct[Price])*fSales[[#This Row],[Units]]</f>
        <v>119.8</v>
      </c>
      <c r="F684" t="str">
        <f>_xlfn.XLOOKUP(fSales[[#This Row],[ProductID]],dProduct[ProductID],dProduct[Product])</f>
        <v>Carlota</v>
      </c>
      <c r="G684" t="str">
        <f>_xlfn.XLOOKUP(fSales[[#This Row],[ProductID]],dProduct[ProductID],dProduct[Supplier])</f>
        <v>Gel Booms</v>
      </c>
      <c r="H684" t="str">
        <f>_xlfn.XLOOKUP(fSales[[#This Row],[SalesRepID]],dSalesRep[SalesRepID],dSalesRep[Region])</f>
        <v>WA</v>
      </c>
    </row>
    <row r="685" spans="1:8">
      <c r="A685" s="3">
        <v>45615</v>
      </c>
      <c r="B685">
        <v>2</v>
      </c>
      <c r="C685">
        <v>4</v>
      </c>
      <c r="D685">
        <v>65</v>
      </c>
      <c r="E685">
        <f>_xlfn.XLOOKUP(fSales[[#This Row],[ProductID]],dProduct[ProductID],dProduct[Price])*fSales[[#This Row],[Units]]</f>
        <v>1946.75</v>
      </c>
      <c r="F685" t="str">
        <f>_xlfn.XLOOKUP(fSales[[#This Row],[ProductID]],dProduct[ProductID],dProduct[Product])</f>
        <v>Carlota</v>
      </c>
      <c r="G685" t="str">
        <f>_xlfn.XLOOKUP(fSales[[#This Row],[ProductID]],dProduct[ProductID],dProduct[Supplier])</f>
        <v>Gel Booms</v>
      </c>
      <c r="H685" t="str">
        <f>_xlfn.XLOOKUP(fSales[[#This Row],[SalesRepID]],dSalesRep[SalesRepID],dSalesRep[Region])</f>
        <v>WA</v>
      </c>
    </row>
    <row r="686" spans="1:8">
      <c r="A686" s="3">
        <v>45597</v>
      </c>
      <c r="B686">
        <v>2</v>
      </c>
      <c r="C686">
        <v>3</v>
      </c>
      <c r="D686">
        <v>238</v>
      </c>
      <c r="E686">
        <f>_xlfn.XLOOKUP(fSales[[#This Row],[ProductID]],dProduct[ProductID],dProduct[Price])*fSales[[#This Row],[Units]]</f>
        <v>7128.0999999999995</v>
      </c>
      <c r="F686" t="str">
        <f>_xlfn.XLOOKUP(fSales[[#This Row],[ProductID]],dProduct[ProductID],dProduct[Product])</f>
        <v>Carlota</v>
      </c>
      <c r="G686" t="str">
        <f>_xlfn.XLOOKUP(fSales[[#This Row],[ProductID]],dProduct[ProductID],dProduct[Supplier])</f>
        <v>Gel Booms</v>
      </c>
      <c r="H686" t="str">
        <f>_xlfn.XLOOKUP(fSales[[#This Row],[SalesRepID]],dSalesRep[SalesRepID],dSalesRep[Region])</f>
        <v>WA</v>
      </c>
    </row>
    <row r="687" spans="1:8">
      <c r="A687" s="3">
        <v>45496</v>
      </c>
      <c r="B687">
        <v>1</v>
      </c>
      <c r="C687">
        <v>1</v>
      </c>
      <c r="D687">
        <v>1</v>
      </c>
      <c r="E687">
        <f>_xlfn.XLOOKUP(fSales[[#This Row],[ProductID]],dProduct[ProductID],dProduct[Price])*fSales[[#This Row],[Units]]</f>
        <v>43.95</v>
      </c>
      <c r="F687" t="str">
        <f>_xlfn.XLOOKUP(fSales[[#This Row],[ProductID]],dProduct[ProductID],dProduct[Product])</f>
        <v>Quad</v>
      </c>
      <c r="G687" t="str">
        <f>_xlfn.XLOOKUP(fSales[[#This Row],[ProductID]],dProduct[ProductID],dProduct[Supplier])</f>
        <v>Gel Booms</v>
      </c>
      <c r="H687" t="str">
        <f>_xlfn.XLOOKUP(fSales[[#This Row],[SalesRepID]],dSalesRep[SalesRepID],dSalesRep[Region])</f>
        <v>CA</v>
      </c>
    </row>
    <row r="688" spans="1:8">
      <c r="A688" s="3">
        <v>45480</v>
      </c>
      <c r="B688">
        <v>2</v>
      </c>
      <c r="C688">
        <v>2</v>
      </c>
      <c r="D688">
        <v>116</v>
      </c>
      <c r="E688">
        <f>_xlfn.XLOOKUP(fSales[[#This Row],[ProductID]],dProduct[ProductID],dProduct[Price])*fSales[[#This Row],[Units]]</f>
        <v>3474.2</v>
      </c>
      <c r="F688" t="str">
        <f>_xlfn.XLOOKUP(fSales[[#This Row],[ProductID]],dProduct[ProductID],dProduct[Product])</f>
        <v>Carlota</v>
      </c>
      <c r="G688" t="str">
        <f>_xlfn.XLOOKUP(fSales[[#This Row],[ProductID]],dProduct[ProductID],dProduct[Supplier])</f>
        <v>Gel Booms</v>
      </c>
      <c r="H688" t="str">
        <f>_xlfn.XLOOKUP(fSales[[#This Row],[SalesRepID]],dSalesRep[SalesRepID],dSalesRep[Region])</f>
        <v>CA</v>
      </c>
    </row>
    <row r="689" spans="1:8">
      <c r="A689" s="3">
        <v>45606</v>
      </c>
      <c r="B689">
        <v>2</v>
      </c>
      <c r="C689">
        <v>1</v>
      </c>
      <c r="D689">
        <v>176</v>
      </c>
      <c r="E689">
        <f>_xlfn.XLOOKUP(fSales[[#This Row],[ProductID]],dProduct[ProductID],dProduct[Price])*fSales[[#This Row],[Units]]</f>
        <v>5271.2</v>
      </c>
      <c r="F689" t="str">
        <f>_xlfn.XLOOKUP(fSales[[#This Row],[ProductID]],dProduct[ProductID],dProduct[Product])</f>
        <v>Carlota</v>
      </c>
      <c r="G689" t="str">
        <f>_xlfn.XLOOKUP(fSales[[#This Row],[ProductID]],dProduct[ProductID],dProduct[Supplier])</f>
        <v>Gel Booms</v>
      </c>
      <c r="H689" t="str">
        <f>_xlfn.XLOOKUP(fSales[[#This Row],[SalesRepID]],dSalesRep[SalesRepID],dSalesRep[Region])</f>
        <v>CA</v>
      </c>
    </row>
    <row r="690" spans="1:8">
      <c r="A690" s="3">
        <v>45466</v>
      </c>
      <c r="B690">
        <v>2</v>
      </c>
      <c r="C690">
        <v>4</v>
      </c>
      <c r="D690">
        <v>98</v>
      </c>
      <c r="E690">
        <f>_xlfn.XLOOKUP(fSales[[#This Row],[ProductID]],dProduct[ProductID],dProduct[Price])*fSales[[#This Row],[Units]]</f>
        <v>2935.1</v>
      </c>
      <c r="F690" t="str">
        <f>_xlfn.XLOOKUP(fSales[[#This Row],[ProductID]],dProduct[ProductID],dProduct[Product])</f>
        <v>Carlota</v>
      </c>
      <c r="G690" t="str">
        <f>_xlfn.XLOOKUP(fSales[[#This Row],[ProductID]],dProduct[ProductID],dProduct[Supplier])</f>
        <v>Gel Booms</v>
      </c>
      <c r="H690" t="str">
        <f>_xlfn.XLOOKUP(fSales[[#This Row],[SalesRepID]],dSalesRep[SalesRepID],dSalesRep[Region])</f>
        <v>WA</v>
      </c>
    </row>
    <row r="691" spans="1:8">
      <c r="A691" s="3">
        <v>45635</v>
      </c>
      <c r="B691">
        <v>2</v>
      </c>
      <c r="C691">
        <v>4</v>
      </c>
      <c r="D691">
        <v>6</v>
      </c>
      <c r="E691">
        <f>_xlfn.XLOOKUP(fSales[[#This Row],[ProductID]],dProduct[ProductID],dProduct[Price])*fSales[[#This Row],[Units]]</f>
        <v>179.7</v>
      </c>
      <c r="F691" t="str">
        <f>_xlfn.XLOOKUP(fSales[[#This Row],[ProductID]],dProduct[ProductID],dProduct[Product])</f>
        <v>Carlota</v>
      </c>
      <c r="G691" t="str">
        <f>_xlfn.XLOOKUP(fSales[[#This Row],[ProductID]],dProduct[ProductID],dProduct[Supplier])</f>
        <v>Gel Booms</v>
      </c>
      <c r="H691" t="str">
        <f>_xlfn.XLOOKUP(fSales[[#This Row],[SalesRepID]],dSalesRep[SalesRepID],dSalesRep[Region])</f>
        <v>WA</v>
      </c>
    </row>
    <row r="692" spans="1:8">
      <c r="A692" s="3">
        <v>45519</v>
      </c>
      <c r="B692">
        <v>1</v>
      </c>
      <c r="C692">
        <v>4</v>
      </c>
      <c r="D692">
        <v>64</v>
      </c>
      <c r="E692">
        <f>_xlfn.XLOOKUP(fSales[[#This Row],[ProductID]],dProduct[ProductID],dProduct[Price])*fSales[[#This Row],[Units]]</f>
        <v>2812.8</v>
      </c>
      <c r="F692" t="str">
        <f>_xlfn.XLOOKUP(fSales[[#This Row],[ProductID]],dProduct[ProductID],dProduct[Product])</f>
        <v>Quad</v>
      </c>
      <c r="G692" t="str">
        <f>_xlfn.XLOOKUP(fSales[[#This Row],[ProductID]],dProduct[ProductID],dProduct[Supplier])</f>
        <v>Gel Booms</v>
      </c>
      <c r="H692" t="str">
        <f>_xlfn.XLOOKUP(fSales[[#This Row],[SalesRepID]],dSalesRep[SalesRepID],dSalesRep[Region])</f>
        <v>WA</v>
      </c>
    </row>
    <row r="693" spans="1:8">
      <c r="A693" s="3">
        <v>45578</v>
      </c>
      <c r="B693">
        <v>2</v>
      </c>
      <c r="C693">
        <v>2</v>
      </c>
      <c r="D693">
        <v>119</v>
      </c>
      <c r="E693">
        <f>_xlfn.XLOOKUP(fSales[[#This Row],[ProductID]],dProduct[ProductID],dProduct[Price])*fSales[[#This Row],[Units]]</f>
        <v>3564.0499999999997</v>
      </c>
      <c r="F693" t="str">
        <f>_xlfn.XLOOKUP(fSales[[#This Row],[ProductID]],dProduct[ProductID],dProduct[Product])</f>
        <v>Carlota</v>
      </c>
      <c r="G693" t="str">
        <f>_xlfn.XLOOKUP(fSales[[#This Row],[ProductID]],dProduct[ProductID],dProduct[Supplier])</f>
        <v>Gel Booms</v>
      </c>
      <c r="H693" t="str">
        <f>_xlfn.XLOOKUP(fSales[[#This Row],[SalesRepID]],dSalesRep[SalesRepID],dSalesRep[Region])</f>
        <v>CA</v>
      </c>
    </row>
    <row r="694" spans="1:8">
      <c r="A694" s="3">
        <v>45650</v>
      </c>
      <c r="B694">
        <v>1</v>
      </c>
      <c r="C694">
        <v>2</v>
      </c>
      <c r="D694">
        <v>262</v>
      </c>
      <c r="E694">
        <f>_xlfn.XLOOKUP(fSales[[#This Row],[ProductID]],dProduct[ProductID],dProduct[Price])*fSales[[#This Row],[Units]]</f>
        <v>11514.900000000001</v>
      </c>
      <c r="F694" t="str">
        <f>_xlfn.XLOOKUP(fSales[[#This Row],[ProductID]],dProduct[ProductID],dProduct[Product])</f>
        <v>Quad</v>
      </c>
      <c r="G694" t="str">
        <f>_xlfn.XLOOKUP(fSales[[#This Row],[ProductID]],dProduct[ProductID],dProduct[Supplier])</f>
        <v>Gel Booms</v>
      </c>
      <c r="H694" t="str">
        <f>_xlfn.XLOOKUP(fSales[[#This Row],[SalesRepID]],dSalesRep[SalesRepID],dSalesRep[Region])</f>
        <v>CA</v>
      </c>
    </row>
    <row r="695" spans="1:8">
      <c r="A695" s="3">
        <v>45651</v>
      </c>
      <c r="B695">
        <v>2</v>
      </c>
      <c r="C695">
        <v>1</v>
      </c>
      <c r="D695">
        <v>4</v>
      </c>
      <c r="E695">
        <f>_xlfn.XLOOKUP(fSales[[#This Row],[ProductID]],dProduct[ProductID],dProduct[Price])*fSales[[#This Row],[Units]]</f>
        <v>119.8</v>
      </c>
      <c r="F695" t="str">
        <f>_xlfn.XLOOKUP(fSales[[#This Row],[ProductID]],dProduct[ProductID],dProduct[Product])</f>
        <v>Carlota</v>
      </c>
      <c r="G695" t="str">
        <f>_xlfn.XLOOKUP(fSales[[#This Row],[ProductID]],dProduct[ProductID],dProduct[Supplier])</f>
        <v>Gel Booms</v>
      </c>
      <c r="H695" t="str">
        <f>_xlfn.XLOOKUP(fSales[[#This Row],[SalesRepID]],dSalesRep[SalesRepID],dSalesRep[Region])</f>
        <v>CA</v>
      </c>
    </row>
    <row r="696" spans="1:8">
      <c r="A696" s="3">
        <v>45657</v>
      </c>
      <c r="B696">
        <v>2</v>
      </c>
      <c r="C696">
        <v>1</v>
      </c>
      <c r="D696">
        <v>1</v>
      </c>
      <c r="E696">
        <f>_xlfn.XLOOKUP(fSales[[#This Row],[ProductID]],dProduct[ProductID],dProduct[Price])*fSales[[#This Row],[Units]]</f>
        <v>29.95</v>
      </c>
      <c r="F696" t="str">
        <f>_xlfn.XLOOKUP(fSales[[#This Row],[ProductID]],dProduct[ProductID],dProduct[Product])</f>
        <v>Carlota</v>
      </c>
      <c r="G696" t="str">
        <f>_xlfn.XLOOKUP(fSales[[#This Row],[ProductID]],dProduct[ProductID],dProduct[Supplier])</f>
        <v>Gel Booms</v>
      </c>
      <c r="H696" t="str">
        <f>_xlfn.XLOOKUP(fSales[[#This Row],[SalesRepID]],dSalesRep[SalesRepID],dSalesRep[Region])</f>
        <v>CA</v>
      </c>
    </row>
    <row r="697" spans="1:8">
      <c r="A697" s="3">
        <v>45561</v>
      </c>
      <c r="B697">
        <v>2</v>
      </c>
      <c r="C697">
        <v>2</v>
      </c>
      <c r="D697">
        <v>96</v>
      </c>
      <c r="E697">
        <f>_xlfn.XLOOKUP(fSales[[#This Row],[ProductID]],dProduct[ProductID],dProduct[Price])*fSales[[#This Row],[Units]]</f>
        <v>2875.2</v>
      </c>
      <c r="F697" t="str">
        <f>_xlfn.XLOOKUP(fSales[[#This Row],[ProductID]],dProduct[ProductID],dProduct[Product])</f>
        <v>Carlota</v>
      </c>
      <c r="G697" t="str">
        <f>_xlfn.XLOOKUP(fSales[[#This Row],[ProductID]],dProduct[ProductID],dProduct[Supplier])</f>
        <v>Gel Booms</v>
      </c>
      <c r="H697" t="str">
        <f>_xlfn.XLOOKUP(fSales[[#This Row],[SalesRepID]],dSalesRep[SalesRepID],dSalesRep[Region])</f>
        <v>CA</v>
      </c>
    </row>
    <row r="698" spans="1:8">
      <c r="A698" s="3">
        <v>45639</v>
      </c>
      <c r="B698">
        <v>3</v>
      </c>
      <c r="C698">
        <v>2</v>
      </c>
      <c r="D698">
        <v>4</v>
      </c>
      <c r="E698">
        <f>_xlfn.XLOOKUP(fSales[[#This Row],[ProductID]],dProduct[ProductID],dProduct[Price])*fSales[[#This Row],[Units]]</f>
        <v>103.8</v>
      </c>
      <c r="F698" t="str">
        <f>_xlfn.XLOOKUP(fSales[[#This Row],[ProductID]],dProduct[ProductID],dProduct[Product])</f>
        <v>Aspen</v>
      </c>
      <c r="G698" t="str">
        <f>_xlfn.XLOOKUP(fSales[[#This Row],[ProductID]],dProduct[ProductID],dProduct[Supplier])</f>
        <v>Colorado Booms</v>
      </c>
      <c r="H698" t="str">
        <f>_xlfn.XLOOKUP(fSales[[#This Row],[SalesRepID]],dSalesRep[SalesRepID],dSalesRep[Region])</f>
        <v>CA</v>
      </c>
    </row>
    <row r="699" spans="1:8">
      <c r="A699" s="3">
        <v>45592</v>
      </c>
      <c r="B699">
        <v>2</v>
      </c>
      <c r="C699">
        <v>2</v>
      </c>
      <c r="D699">
        <v>116</v>
      </c>
      <c r="E699">
        <f>_xlfn.XLOOKUP(fSales[[#This Row],[ProductID]],dProduct[ProductID],dProduct[Price])*fSales[[#This Row],[Units]]</f>
        <v>3474.2</v>
      </c>
      <c r="F699" t="str">
        <f>_xlfn.XLOOKUP(fSales[[#This Row],[ProductID]],dProduct[ProductID],dProduct[Product])</f>
        <v>Carlota</v>
      </c>
      <c r="G699" t="str">
        <f>_xlfn.XLOOKUP(fSales[[#This Row],[ProductID]],dProduct[ProductID],dProduct[Supplier])</f>
        <v>Gel Booms</v>
      </c>
      <c r="H699" t="str">
        <f>_xlfn.XLOOKUP(fSales[[#This Row],[SalesRepID]],dSalesRep[SalesRepID],dSalesRep[Region])</f>
        <v>CA</v>
      </c>
    </row>
    <row r="700" spans="1:8">
      <c r="A700" s="3">
        <v>45551</v>
      </c>
      <c r="B700">
        <v>3</v>
      </c>
      <c r="C700">
        <v>4</v>
      </c>
      <c r="D700">
        <v>91</v>
      </c>
      <c r="E700">
        <f>_xlfn.XLOOKUP(fSales[[#This Row],[ProductID]],dProduct[ProductID],dProduct[Price])*fSales[[#This Row],[Units]]</f>
        <v>2361.4499999999998</v>
      </c>
      <c r="F700" t="str">
        <f>_xlfn.XLOOKUP(fSales[[#This Row],[ProductID]],dProduct[ProductID],dProduct[Product])</f>
        <v>Aspen</v>
      </c>
      <c r="G700" t="str">
        <f>_xlfn.XLOOKUP(fSales[[#This Row],[ProductID]],dProduct[ProductID],dProduct[Supplier])</f>
        <v>Colorado Booms</v>
      </c>
      <c r="H700" t="str">
        <f>_xlfn.XLOOKUP(fSales[[#This Row],[SalesRepID]],dSalesRep[SalesRepID],dSalesRep[Region])</f>
        <v>WA</v>
      </c>
    </row>
    <row r="701" spans="1:8">
      <c r="A701" s="3">
        <v>45553</v>
      </c>
      <c r="B701">
        <v>1</v>
      </c>
      <c r="C701">
        <v>2</v>
      </c>
      <c r="D701">
        <v>107</v>
      </c>
      <c r="E701">
        <f>_xlfn.XLOOKUP(fSales[[#This Row],[ProductID]],dProduct[ProductID],dProduct[Price])*fSales[[#This Row],[Units]]</f>
        <v>4702.6500000000005</v>
      </c>
      <c r="F701" t="str">
        <f>_xlfn.XLOOKUP(fSales[[#This Row],[ProductID]],dProduct[ProductID],dProduct[Product])</f>
        <v>Quad</v>
      </c>
      <c r="G701" t="str">
        <f>_xlfn.XLOOKUP(fSales[[#This Row],[ProductID]],dProduct[ProductID],dProduct[Supplier])</f>
        <v>Gel Booms</v>
      </c>
      <c r="H701" t="str">
        <f>_xlfn.XLOOKUP(fSales[[#This Row],[SalesRepID]],dSalesRep[SalesRepID],dSalesRep[Region])</f>
        <v>CA</v>
      </c>
    </row>
    <row r="702" spans="1:8">
      <c r="A702" s="3">
        <v>45598</v>
      </c>
      <c r="B702">
        <v>2</v>
      </c>
      <c r="C702">
        <v>4</v>
      </c>
      <c r="D702">
        <v>101</v>
      </c>
      <c r="E702">
        <f>_xlfn.XLOOKUP(fSales[[#This Row],[ProductID]],dProduct[ProductID],dProduct[Price])*fSales[[#This Row],[Units]]</f>
        <v>3024.95</v>
      </c>
      <c r="F702" t="str">
        <f>_xlfn.XLOOKUP(fSales[[#This Row],[ProductID]],dProduct[ProductID],dProduct[Product])</f>
        <v>Carlota</v>
      </c>
      <c r="G702" t="str">
        <f>_xlfn.XLOOKUP(fSales[[#This Row],[ProductID]],dProduct[ProductID],dProduct[Supplier])</f>
        <v>Gel Booms</v>
      </c>
      <c r="H702" t="str">
        <f>_xlfn.XLOOKUP(fSales[[#This Row],[SalesRepID]],dSalesRep[SalesRepID],dSalesRep[Region])</f>
        <v>WA</v>
      </c>
    </row>
    <row r="703" spans="1:8">
      <c r="A703" s="3">
        <v>45625</v>
      </c>
      <c r="B703">
        <v>2</v>
      </c>
      <c r="C703">
        <v>1</v>
      </c>
      <c r="D703">
        <v>61</v>
      </c>
      <c r="E703">
        <f>_xlfn.XLOOKUP(fSales[[#This Row],[ProductID]],dProduct[ProductID],dProduct[Price])*fSales[[#This Row],[Units]]</f>
        <v>1826.95</v>
      </c>
      <c r="F703" t="str">
        <f>_xlfn.XLOOKUP(fSales[[#This Row],[ProductID]],dProduct[ProductID],dProduct[Product])</f>
        <v>Carlota</v>
      </c>
      <c r="G703" t="str">
        <f>_xlfn.XLOOKUP(fSales[[#This Row],[ProductID]],dProduct[ProductID],dProduct[Supplier])</f>
        <v>Gel Booms</v>
      </c>
      <c r="H703" t="str">
        <f>_xlfn.XLOOKUP(fSales[[#This Row],[SalesRepID]],dSalesRep[SalesRepID],dSalesRep[Region])</f>
        <v>CA</v>
      </c>
    </row>
    <row r="704" spans="1:8">
      <c r="A704" s="3">
        <v>45302</v>
      </c>
      <c r="B704">
        <v>2</v>
      </c>
      <c r="C704">
        <v>4</v>
      </c>
      <c r="D704">
        <v>77</v>
      </c>
      <c r="E704">
        <f>_xlfn.XLOOKUP(fSales[[#This Row],[ProductID]],dProduct[ProductID],dProduct[Price])*fSales[[#This Row],[Units]]</f>
        <v>2306.15</v>
      </c>
      <c r="F704" t="str">
        <f>_xlfn.XLOOKUP(fSales[[#This Row],[ProductID]],dProduct[ProductID],dProduct[Product])</f>
        <v>Carlota</v>
      </c>
      <c r="G704" t="str">
        <f>_xlfn.XLOOKUP(fSales[[#This Row],[ProductID]],dProduct[ProductID],dProduct[Supplier])</f>
        <v>Gel Booms</v>
      </c>
      <c r="H704" t="str">
        <f>_xlfn.XLOOKUP(fSales[[#This Row],[SalesRepID]],dSalesRep[SalesRepID],dSalesRep[Region])</f>
        <v>WA</v>
      </c>
    </row>
    <row r="705" spans="1:8">
      <c r="A705" s="3">
        <v>45389</v>
      </c>
      <c r="B705">
        <v>4</v>
      </c>
      <c r="C705">
        <v>4</v>
      </c>
      <c r="D705">
        <v>265</v>
      </c>
      <c r="E705">
        <f>_xlfn.XLOOKUP(fSales[[#This Row],[ProductID]],dProduct[ProductID],dProduct[Price])*fSales[[#This Row],[Units]]</f>
        <v>6346.75</v>
      </c>
      <c r="F705" t="str">
        <f>_xlfn.XLOOKUP(fSales[[#This Row],[ProductID]],dProduct[ProductID],dProduct[Product])</f>
        <v>Yanaki</v>
      </c>
      <c r="G705" t="str">
        <f>_xlfn.XLOOKUP(fSales[[#This Row],[ProductID]],dProduct[ProductID],dProduct[Supplier])</f>
        <v>Colorado Booms</v>
      </c>
      <c r="H705" t="str">
        <f>_xlfn.XLOOKUP(fSales[[#This Row],[SalesRepID]],dSalesRep[SalesRepID],dSalesRep[Region])</f>
        <v>WA</v>
      </c>
    </row>
    <row r="706" spans="1:8">
      <c r="A706" s="3">
        <v>45401</v>
      </c>
      <c r="B706">
        <v>1</v>
      </c>
      <c r="C706">
        <v>4</v>
      </c>
      <c r="D706">
        <v>4</v>
      </c>
      <c r="E706">
        <f>_xlfn.XLOOKUP(fSales[[#This Row],[ProductID]],dProduct[ProductID],dProduct[Price])*fSales[[#This Row],[Units]]</f>
        <v>175.8</v>
      </c>
      <c r="F706" t="str">
        <f>_xlfn.XLOOKUP(fSales[[#This Row],[ProductID]],dProduct[ProductID],dProduct[Product])</f>
        <v>Quad</v>
      </c>
      <c r="G706" t="str">
        <f>_xlfn.XLOOKUP(fSales[[#This Row],[ProductID]],dProduct[ProductID],dProduct[Supplier])</f>
        <v>Gel Booms</v>
      </c>
      <c r="H706" t="str">
        <f>_xlfn.XLOOKUP(fSales[[#This Row],[SalesRepID]],dSalesRep[SalesRepID],dSalesRep[Region])</f>
        <v>WA</v>
      </c>
    </row>
    <row r="707" spans="1:8">
      <c r="A707" s="3">
        <v>45584</v>
      </c>
      <c r="B707">
        <v>3</v>
      </c>
      <c r="C707">
        <v>2</v>
      </c>
      <c r="D707">
        <v>3</v>
      </c>
      <c r="E707">
        <f>_xlfn.XLOOKUP(fSales[[#This Row],[ProductID]],dProduct[ProductID],dProduct[Price])*fSales[[#This Row],[Units]]</f>
        <v>77.849999999999994</v>
      </c>
      <c r="F707" t="str">
        <f>_xlfn.XLOOKUP(fSales[[#This Row],[ProductID]],dProduct[ProductID],dProduct[Product])</f>
        <v>Aspen</v>
      </c>
      <c r="G707" t="str">
        <f>_xlfn.XLOOKUP(fSales[[#This Row],[ProductID]],dProduct[ProductID],dProduct[Supplier])</f>
        <v>Colorado Booms</v>
      </c>
      <c r="H707" t="str">
        <f>_xlfn.XLOOKUP(fSales[[#This Row],[SalesRepID]],dSalesRep[SalesRepID],dSalesRep[Region])</f>
        <v>CA</v>
      </c>
    </row>
    <row r="708" spans="1:8">
      <c r="A708" s="3">
        <v>45644</v>
      </c>
      <c r="B708">
        <v>2</v>
      </c>
      <c r="C708">
        <v>2</v>
      </c>
      <c r="D708">
        <v>92</v>
      </c>
      <c r="E708">
        <f>_xlfn.XLOOKUP(fSales[[#This Row],[ProductID]],dProduct[ProductID],dProduct[Price])*fSales[[#This Row],[Units]]</f>
        <v>2755.4</v>
      </c>
      <c r="F708" t="str">
        <f>_xlfn.XLOOKUP(fSales[[#This Row],[ProductID]],dProduct[ProductID],dProduct[Product])</f>
        <v>Carlota</v>
      </c>
      <c r="G708" t="str">
        <f>_xlfn.XLOOKUP(fSales[[#This Row],[ProductID]],dProduct[ProductID],dProduct[Supplier])</f>
        <v>Gel Booms</v>
      </c>
      <c r="H708" t="str">
        <f>_xlfn.XLOOKUP(fSales[[#This Row],[SalesRepID]],dSalesRep[SalesRepID],dSalesRep[Region])</f>
        <v>CA</v>
      </c>
    </row>
    <row r="709" spans="1:8">
      <c r="A709" s="3">
        <v>45568</v>
      </c>
      <c r="B709">
        <v>3</v>
      </c>
      <c r="C709">
        <v>4</v>
      </c>
      <c r="D709">
        <v>103</v>
      </c>
      <c r="E709">
        <f>_xlfn.XLOOKUP(fSales[[#This Row],[ProductID]],dProduct[ProductID],dProduct[Price])*fSales[[#This Row],[Units]]</f>
        <v>2672.85</v>
      </c>
      <c r="F709" t="str">
        <f>_xlfn.XLOOKUP(fSales[[#This Row],[ProductID]],dProduct[ProductID],dProduct[Product])</f>
        <v>Aspen</v>
      </c>
      <c r="G709" t="str">
        <f>_xlfn.XLOOKUP(fSales[[#This Row],[ProductID]],dProduct[ProductID],dProduct[Supplier])</f>
        <v>Colorado Booms</v>
      </c>
      <c r="H709" t="str">
        <f>_xlfn.XLOOKUP(fSales[[#This Row],[SalesRepID]],dSalesRep[SalesRepID],dSalesRep[Region])</f>
        <v>WA</v>
      </c>
    </row>
    <row r="710" spans="1:8">
      <c r="A710" s="3">
        <v>45655</v>
      </c>
      <c r="B710">
        <v>3</v>
      </c>
      <c r="C710">
        <v>2</v>
      </c>
      <c r="D710">
        <v>94</v>
      </c>
      <c r="E710">
        <f>_xlfn.XLOOKUP(fSales[[#This Row],[ProductID]],dProduct[ProductID],dProduct[Price])*fSales[[#This Row],[Units]]</f>
        <v>2439.2999999999997</v>
      </c>
      <c r="F710" t="str">
        <f>_xlfn.XLOOKUP(fSales[[#This Row],[ProductID]],dProduct[ProductID],dProduct[Product])</f>
        <v>Aspen</v>
      </c>
      <c r="G710" t="str">
        <f>_xlfn.XLOOKUP(fSales[[#This Row],[ProductID]],dProduct[ProductID],dProduct[Supplier])</f>
        <v>Colorado Booms</v>
      </c>
      <c r="H710" t="str">
        <f>_xlfn.XLOOKUP(fSales[[#This Row],[SalesRepID]],dSalesRep[SalesRepID],dSalesRep[Region])</f>
        <v>CA</v>
      </c>
    </row>
    <row r="711" spans="1:8">
      <c r="A711" s="3">
        <v>45398</v>
      </c>
      <c r="B711">
        <v>2</v>
      </c>
      <c r="C711">
        <v>2</v>
      </c>
      <c r="D711">
        <v>177</v>
      </c>
      <c r="E711">
        <f>_xlfn.XLOOKUP(fSales[[#This Row],[ProductID]],dProduct[ProductID],dProduct[Price])*fSales[[#This Row],[Units]]</f>
        <v>5301.15</v>
      </c>
      <c r="F711" t="str">
        <f>_xlfn.XLOOKUP(fSales[[#This Row],[ProductID]],dProduct[ProductID],dProduct[Product])</f>
        <v>Carlota</v>
      </c>
      <c r="G711" t="str">
        <f>_xlfn.XLOOKUP(fSales[[#This Row],[ProductID]],dProduct[ProductID],dProduct[Supplier])</f>
        <v>Gel Booms</v>
      </c>
      <c r="H711" t="str">
        <f>_xlfn.XLOOKUP(fSales[[#This Row],[SalesRepID]],dSalesRep[SalesRepID],dSalesRep[Region])</f>
        <v>CA</v>
      </c>
    </row>
    <row r="712" spans="1:8">
      <c r="A712" s="3">
        <v>45425</v>
      </c>
      <c r="B712">
        <v>2</v>
      </c>
      <c r="C712">
        <v>2</v>
      </c>
      <c r="D712">
        <v>58</v>
      </c>
      <c r="E712">
        <f>_xlfn.XLOOKUP(fSales[[#This Row],[ProductID]],dProduct[ProductID],dProduct[Price])*fSales[[#This Row],[Units]]</f>
        <v>1737.1</v>
      </c>
      <c r="F712" t="str">
        <f>_xlfn.XLOOKUP(fSales[[#This Row],[ProductID]],dProduct[ProductID],dProduct[Product])</f>
        <v>Carlota</v>
      </c>
      <c r="G712" t="str">
        <f>_xlfn.XLOOKUP(fSales[[#This Row],[ProductID]],dProduct[ProductID],dProduct[Supplier])</f>
        <v>Gel Booms</v>
      </c>
      <c r="H712" t="str">
        <f>_xlfn.XLOOKUP(fSales[[#This Row],[SalesRepID]],dSalesRep[SalesRepID],dSalesRep[Region])</f>
        <v>CA</v>
      </c>
    </row>
    <row r="713" spans="1:8">
      <c r="A713" s="3">
        <v>45562</v>
      </c>
      <c r="B713">
        <v>2</v>
      </c>
      <c r="C713">
        <v>4</v>
      </c>
      <c r="D713">
        <v>80</v>
      </c>
      <c r="E713">
        <f>_xlfn.XLOOKUP(fSales[[#This Row],[ProductID]],dProduct[ProductID],dProduct[Price])*fSales[[#This Row],[Units]]</f>
        <v>2396</v>
      </c>
      <c r="F713" t="str">
        <f>_xlfn.XLOOKUP(fSales[[#This Row],[ProductID]],dProduct[ProductID],dProduct[Product])</f>
        <v>Carlota</v>
      </c>
      <c r="G713" t="str">
        <f>_xlfn.XLOOKUP(fSales[[#This Row],[ProductID]],dProduct[ProductID],dProduct[Supplier])</f>
        <v>Gel Booms</v>
      </c>
      <c r="H713" t="str">
        <f>_xlfn.XLOOKUP(fSales[[#This Row],[SalesRepID]],dSalesRep[SalesRepID],dSalesRep[Region])</f>
        <v>WA</v>
      </c>
    </row>
    <row r="714" spans="1:8">
      <c r="A714" s="3">
        <v>45617</v>
      </c>
      <c r="B714">
        <v>2</v>
      </c>
      <c r="C714">
        <v>2</v>
      </c>
      <c r="D714">
        <v>80</v>
      </c>
      <c r="E714">
        <f>_xlfn.XLOOKUP(fSales[[#This Row],[ProductID]],dProduct[ProductID],dProduct[Price])*fSales[[#This Row],[Units]]</f>
        <v>2396</v>
      </c>
      <c r="F714" t="str">
        <f>_xlfn.XLOOKUP(fSales[[#This Row],[ProductID]],dProduct[ProductID],dProduct[Product])</f>
        <v>Carlota</v>
      </c>
      <c r="G714" t="str">
        <f>_xlfn.XLOOKUP(fSales[[#This Row],[ProductID]],dProduct[ProductID],dProduct[Supplier])</f>
        <v>Gel Booms</v>
      </c>
      <c r="H714" t="str">
        <f>_xlfn.XLOOKUP(fSales[[#This Row],[SalesRepID]],dSalesRep[SalesRepID],dSalesRep[Region])</f>
        <v>CA</v>
      </c>
    </row>
    <row r="715" spans="1:8">
      <c r="A715" s="3">
        <v>45299</v>
      </c>
      <c r="B715">
        <v>2</v>
      </c>
      <c r="C715">
        <v>2</v>
      </c>
      <c r="D715">
        <v>269</v>
      </c>
      <c r="E715">
        <f>_xlfn.XLOOKUP(fSales[[#This Row],[ProductID]],dProduct[ProductID],dProduct[Price])*fSales[[#This Row],[Units]]</f>
        <v>8056.55</v>
      </c>
      <c r="F715" t="str">
        <f>_xlfn.XLOOKUP(fSales[[#This Row],[ProductID]],dProduct[ProductID],dProduct[Product])</f>
        <v>Carlota</v>
      </c>
      <c r="G715" t="str">
        <f>_xlfn.XLOOKUP(fSales[[#This Row],[ProductID]],dProduct[ProductID],dProduct[Supplier])</f>
        <v>Gel Booms</v>
      </c>
      <c r="H715" t="str">
        <f>_xlfn.XLOOKUP(fSales[[#This Row],[SalesRepID]],dSalesRep[SalesRepID],dSalesRep[Region])</f>
        <v>CA</v>
      </c>
    </row>
    <row r="716" spans="1:8">
      <c r="A716" s="3">
        <v>45575</v>
      </c>
      <c r="B716">
        <v>2</v>
      </c>
      <c r="C716">
        <v>3</v>
      </c>
      <c r="D716">
        <v>37</v>
      </c>
      <c r="E716">
        <f>_xlfn.XLOOKUP(fSales[[#This Row],[ProductID]],dProduct[ProductID],dProduct[Price])*fSales[[#This Row],[Units]]</f>
        <v>1108.1499999999999</v>
      </c>
      <c r="F716" t="str">
        <f>_xlfn.XLOOKUP(fSales[[#This Row],[ProductID]],dProduct[ProductID],dProduct[Product])</f>
        <v>Carlota</v>
      </c>
      <c r="G716" t="str">
        <f>_xlfn.XLOOKUP(fSales[[#This Row],[ProductID]],dProduct[ProductID],dProduct[Supplier])</f>
        <v>Gel Booms</v>
      </c>
      <c r="H716" t="str">
        <f>_xlfn.XLOOKUP(fSales[[#This Row],[SalesRepID]],dSalesRep[SalesRepID],dSalesRep[Region])</f>
        <v>WA</v>
      </c>
    </row>
    <row r="717" spans="1:8">
      <c r="A717" s="3">
        <v>45654</v>
      </c>
      <c r="B717">
        <v>2</v>
      </c>
      <c r="C717">
        <v>4</v>
      </c>
      <c r="D717">
        <v>36</v>
      </c>
      <c r="E717">
        <f>_xlfn.XLOOKUP(fSales[[#This Row],[ProductID]],dProduct[ProductID],dProduct[Price])*fSales[[#This Row],[Units]]</f>
        <v>1078.2</v>
      </c>
      <c r="F717" t="str">
        <f>_xlfn.XLOOKUP(fSales[[#This Row],[ProductID]],dProduct[ProductID],dProduct[Product])</f>
        <v>Carlota</v>
      </c>
      <c r="G717" t="str">
        <f>_xlfn.XLOOKUP(fSales[[#This Row],[ProductID]],dProduct[ProductID],dProduct[Supplier])</f>
        <v>Gel Booms</v>
      </c>
      <c r="H717" t="str">
        <f>_xlfn.XLOOKUP(fSales[[#This Row],[SalesRepID]],dSalesRep[SalesRepID],dSalesRep[Region])</f>
        <v>WA</v>
      </c>
    </row>
    <row r="718" spans="1:8">
      <c r="A718" s="3">
        <v>45403</v>
      </c>
      <c r="B718">
        <v>4</v>
      </c>
      <c r="C718">
        <v>2</v>
      </c>
      <c r="D718">
        <v>4</v>
      </c>
      <c r="E718">
        <f>_xlfn.XLOOKUP(fSales[[#This Row],[ProductID]],dProduct[ProductID],dProduct[Price])*fSales[[#This Row],[Units]]</f>
        <v>95.8</v>
      </c>
      <c r="F718" t="str">
        <f>_xlfn.XLOOKUP(fSales[[#This Row],[ProductID]],dProduct[ProductID],dProduct[Product])</f>
        <v>Yanaki</v>
      </c>
      <c r="G718" t="str">
        <f>_xlfn.XLOOKUP(fSales[[#This Row],[ProductID]],dProduct[ProductID],dProduct[Supplier])</f>
        <v>Colorado Booms</v>
      </c>
      <c r="H718" t="str">
        <f>_xlfn.XLOOKUP(fSales[[#This Row],[SalesRepID]],dSalesRep[SalesRepID],dSalesRep[Region])</f>
        <v>CA</v>
      </c>
    </row>
    <row r="719" spans="1:8">
      <c r="A719" s="3">
        <v>45624</v>
      </c>
      <c r="B719">
        <v>2</v>
      </c>
      <c r="C719">
        <v>2</v>
      </c>
      <c r="D719">
        <v>94</v>
      </c>
      <c r="E719">
        <f>_xlfn.XLOOKUP(fSales[[#This Row],[ProductID]],dProduct[ProductID],dProduct[Price])*fSales[[#This Row],[Units]]</f>
        <v>2815.2999999999997</v>
      </c>
      <c r="F719" t="str">
        <f>_xlfn.XLOOKUP(fSales[[#This Row],[ProductID]],dProduct[ProductID],dProduct[Product])</f>
        <v>Carlota</v>
      </c>
      <c r="G719" t="str">
        <f>_xlfn.XLOOKUP(fSales[[#This Row],[ProductID]],dProduct[ProductID],dProduct[Supplier])</f>
        <v>Gel Booms</v>
      </c>
      <c r="H719" t="str">
        <f>_xlfn.XLOOKUP(fSales[[#This Row],[SalesRepID]],dSalesRep[SalesRepID],dSalesRep[Region])</f>
        <v>CA</v>
      </c>
    </row>
    <row r="720" spans="1:8">
      <c r="A720" s="3">
        <v>45650</v>
      </c>
      <c r="B720">
        <v>1</v>
      </c>
      <c r="C720">
        <v>4</v>
      </c>
      <c r="D720">
        <v>4</v>
      </c>
      <c r="E720">
        <f>_xlfn.XLOOKUP(fSales[[#This Row],[ProductID]],dProduct[ProductID],dProduct[Price])*fSales[[#This Row],[Units]]</f>
        <v>175.8</v>
      </c>
      <c r="F720" t="str">
        <f>_xlfn.XLOOKUP(fSales[[#This Row],[ProductID]],dProduct[ProductID],dProduct[Product])</f>
        <v>Quad</v>
      </c>
      <c r="G720" t="str">
        <f>_xlfn.XLOOKUP(fSales[[#This Row],[ProductID]],dProduct[ProductID],dProduct[Supplier])</f>
        <v>Gel Booms</v>
      </c>
      <c r="H720" t="str">
        <f>_xlfn.XLOOKUP(fSales[[#This Row],[SalesRepID]],dSalesRep[SalesRepID],dSalesRep[Region])</f>
        <v>WA</v>
      </c>
    </row>
    <row r="721" spans="1:8">
      <c r="A721" s="3">
        <v>45651</v>
      </c>
      <c r="B721">
        <v>3</v>
      </c>
      <c r="C721">
        <v>2</v>
      </c>
      <c r="D721">
        <v>64</v>
      </c>
      <c r="E721">
        <f>_xlfn.XLOOKUP(fSales[[#This Row],[ProductID]],dProduct[ProductID],dProduct[Price])*fSales[[#This Row],[Units]]</f>
        <v>1660.8</v>
      </c>
      <c r="F721" t="str">
        <f>_xlfn.XLOOKUP(fSales[[#This Row],[ProductID]],dProduct[ProductID],dProduct[Product])</f>
        <v>Aspen</v>
      </c>
      <c r="G721" t="str">
        <f>_xlfn.XLOOKUP(fSales[[#This Row],[ProductID]],dProduct[ProductID],dProduct[Supplier])</f>
        <v>Colorado Booms</v>
      </c>
      <c r="H721" t="str">
        <f>_xlfn.XLOOKUP(fSales[[#This Row],[SalesRepID]],dSalesRep[SalesRepID],dSalesRep[Region])</f>
        <v>CA</v>
      </c>
    </row>
    <row r="722" spans="1:8">
      <c r="A722" s="3">
        <v>45520</v>
      </c>
      <c r="B722">
        <v>2</v>
      </c>
      <c r="C722">
        <v>1</v>
      </c>
      <c r="D722">
        <v>2</v>
      </c>
      <c r="E722">
        <f>_xlfn.XLOOKUP(fSales[[#This Row],[ProductID]],dProduct[ProductID],dProduct[Price])*fSales[[#This Row],[Units]]</f>
        <v>59.9</v>
      </c>
      <c r="F722" t="str">
        <f>_xlfn.XLOOKUP(fSales[[#This Row],[ProductID]],dProduct[ProductID],dProduct[Product])</f>
        <v>Carlota</v>
      </c>
      <c r="G722" t="str">
        <f>_xlfn.XLOOKUP(fSales[[#This Row],[ProductID]],dProduct[ProductID],dProduct[Supplier])</f>
        <v>Gel Booms</v>
      </c>
      <c r="H722" t="str">
        <f>_xlfn.XLOOKUP(fSales[[#This Row],[SalesRepID]],dSalesRep[SalesRepID],dSalesRep[Region])</f>
        <v>CA</v>
      </c>
    </row>
    <row r="723" spans="1:8">
      <c r="A723" s="3">
        <v>45424</v>
      </c>
      <c r="B723">
        <v>4</v>
      </c>
      <c r="C723">
        <v>4</v>
      </c>
      <c r="D723">
        <v>80</v>
      </c>
      <c r="E723">
        <f>_xlfn.XLOOKUP(fSales[[#This Row],[ProductID]],dProduct[ProductID],dProduct[Price])*fSales[[#This Row],[Units]]</f>
        <v>1916</v>
      </c>
      <c r="F723" t="str">
        <f>_xlfn.XLOOKUP(fSales[[#This Row],[ProductID]],dProduct[ProductID],dProduct[Product])</f>
        <v>Yanaki</v>
      </c>
      <c r="G723" t="str">
        <f>_xlfn.XLOOKUP(fSales[[#This Row],[ProductID]],dProduct[ProductID],dProduct[Supplier])</f>
        <v>Colorado Booms</v>
      </c>
      <c r="H723" t="str">
        <f>_xlfn.XLOOKUP(fSales[[#This Row],[SalesRepID]],dSalesRep[SalesRepID],dSalesRep[Region])</f>
        <v>WA</v>
      </c>
    </row>
    <row r="724" spans="1:8">
      <c r="A724" s="3">
        <v>45401</v>
      </c>
      <c r="B724">
        <v>2</v>
      </c>
      <c r="C724">
        <v>1</v>
      </c>
      <c r="D724">
        <v>155</v>
      </c>
      <c r="E724">
        <f>_xlfn.XLOOKUP(fSales[[#This Row],[ProductID]],dProduct[ProductID],dProduct[Price])*fSales[[#This Row],[Units]]</f>
        <v>4642.25</v>
      </c>
      <c r="F724" t="str">
        <f>_xlfn.XLOOKUP(fSales[[#This Row],[ProductID]],dProduct[ProductID],dProduct[Product])</f>
        <v>Carlota</v>
      </c>
      <c r="G724" t="str">
        <f>_xlfn.XLOOKUP(fSales[[#This Row],[ProductID]],dProduct[ProductID],dProduct[Supplier])</f>
        <v>Gel Booms</v>
      </c>
      <c r="H724" t="str">
        <f>_xlfn.XLOOKUP(fSales[[#This Row],[SalesRepID]],dSalesRep[SalesRepID],dSalesRep[Region])</f>
        <v>CA</v>
      </c>
    </row>
    <row r="725" spans="1:8">
      <c r="A725" s="3">
        <v>45436</v>
      </c>
      <c r="B725">
        <v>2</v>
      </c>
      <c r="C725">
        <v>4</v>
      </c>
      <c r="D725">
        <v>64</v>
      </c>
      <c r="E725">
        <f>_xlfn.XLOOKUP(fSales[[#This Row],[ProductID]],dProduct[ProductID],dProduct[Price])*fSales[[#This Row],[Units]]</f>
        <v>1916.8</v>
      </c>
      <c r="F725" t="str">
        <f>_xlfn.XLOOKUP(fSales[[#This Row],[ProductID]],dProduct[ProductID],dProduct[Product])</f>
        <v>Carlota</v>
      </c>
      <c r="G725" t="str">
        <f>_xlfn.XLOOKUP(fSales[[#This Row],[ProductID]],dProduct[ProductID],dProduct[Supplier])</f>
        <v>Gel Booms</v>
      </c>
      <c r="H725" t="str">
        <f>_xlfn.XLOOKUP(fSales[[#This Row],[SalesRepID]],dSalesRep[SalesRepID],dSalesRep[Region])</f>
        <v>WA</v>
      </c>
    </row>
    <row r="726" spans="1:8">
      <c r="A726" s="3">
        <v>45411</v>
      </c>
      <c r="B726">
        <v>2</v>
      </c>
      <c r="C726">
        <v>4</v>
      </c>
      <c r="D726">
        <v>86</v>
      </c>
      <c r="E726">
        <f>_xlfn.XLOOKUP(fSales[[#This Row],[ProductID]],dProduct[ProductID],dProduct[Price])*fSales[[#This Row],[Units]]</f>
        <v>2575.6999999999998</v>
      </c>
      <c r="F726" t="str">
        <f>_xlfn.XLOOKUP(fSales[[#This Row],[ProductID]],dProduct[ProductID],dProduct[Product])</f>
        <v>Carlota</v>
      </c>
      <c r="G726" t="str">
        <f>_xlfn.XLOOKUP(fSales[[#This Row],[ProductID]],dProduct[ProductID],dProduct[Supplier])</f>
        <v>Gel Booms</v>
      </c>
      <c r="H726" t="str">
        <f>_xlfn.XLOOKUP(fSales[[#This Row],[SalesRepID]],dSalesRep[SalesRepID],dSalesRep[Region])</f>
        <v>WA</v>
      </c>
    </row>
    <row r="727" spans="1:8">
      <c r="A727" s="3">
        <v>45537</v>
      </c>
      <c r="B727">
        <v>2</v>
      </c>
      <c r="C727">
        <v>2</v>
      </c>
      <c r="D727">
        <v>49</v>
      </c>
      <c r="E727">
        <f>_xlfn.XLOOKUP(fSales[[#This Row],[ProductID]],dProduct[ProductID],dProduct[Price])*fSales[[#This Row],[Units]]</f>
        <v>1467.55</v>
      </c>
      <c r="F727" t="str">
        <f>_xlfn.XLOOKUP(fSales[[#This Row],[ProductID]],dProduct[ProductID],dProduct[Product])</f>
        <v>Carlota</v>
      </c>
      <c r="G727" t="str">
        <f>_xlfn.XLOOKUP(fSales[[#This Row],[ProductID]],dProduct[ProductID],dProduct[Supplier])</f>
        <v>Gel Booms</v>
      </c>
      <c r="H727" t="str">
        <f>_xlfn.XLOOKUP(fSales[[#This Row],[SalesRepID]],dSalesRep[SalesRepID],dSalesRep[Region])</f>
        <v>CA</v>
      </c>
    </row>
    <row r="728" spans="1:8">
      <c r="A728" s="3">
        <v>45654</v>
      </c>
      <c r="B728">
        <v>2</v>
      </c>
      <c r="C728">
        <v>4</v>
      </c>
      <c r="D728">
        <v>153</v>
      </c>
      <c r="E728">
        <f>_xlfn.XLOOKUP(fSales[[#This Row],[ProductID]],dProduct[ProductID],dProduct[Price])*fSales[[#This Row],[Units]]</f>
        <v>4582.3499999999995</v>
      </c>
      <c r="F728" t="str">
        <f>_xlfn.XLOOKUP(fSales[[#This Row],[ProductID]],dProduct[ProductID],dProduct[Product])</f>
        <v>Carlota</v>
      </c>
      <c r="G728" t="str">
        <f>_xlfn.XLOOKUP(fSales[[#This Row],[ProductID]],dProduct[ProductID],dProduct[Supplier])</f>
        <v>Gel Booms</v>
      </c>
      <c r="H728" t="str">
        <f>_xlfn.XLOOKUP(fSales[[#This Row],[SalesRepID]],dSalesRep[SalesRepID],dSalesRep[Region])</f>
        <v>WA</v>
      </c>
    </row>
    <row r="729" spans="1:8">
      <c r="A729" s="3">
        <v>45618</v>
      </c>
      <c r="B729">
        <v>2</v>
      </c>
      <c r="C729">
        <v>1</v>
      </c>
      <c r="D729">
        <v>110</v>
      </c>
      <c r="E729">
        <f>_xlfn.XLOOKUP(fSales[[#This Row],[ProductID]],dProduct[ProductID],dProduct[Price])*fSales[[#This Row],[Units]]</f>
        <v>3294.5</v>
      </c>
      <c r="F729" t="str">
        <f>_xlfn.XLOOKUP(fSales[[#This Row],[ProductID]],dProduct[ProductID],dProduct[Product])</f>
        <v>Carlota</v>
      </c>
      <c r="G729" t="str">
        <f>_xlfn.XLOOKUP(fSales[[#This Row],[ProductID]],dProduct[ProductID],dProduct[Supplier])</f>
        <v>Gel Booms</v>
      </c>
      <c r="H729" t="str">
        <f>_xlfn.XLOOKUP(fSales[[#This Row],[SalesRepID]],dSalesRep[SalesRepID],dSalesRep[Region])</f>
        <v>CA</v>
      </c>
    </row>
    <row r="730" spans="1:8">
      <c r="A730" s="3">
        <v>45609</v>
      </c>
      <c r="B730">
        <v>3</v>
      </c>
      <c r="C730">
        <v>2</v>
      </c>
      <c r="D730">
        <v>291</v>
      </c>
      <c r="E730">
        <f>_xlfn.XLOOKUP(fSales[[#This Row],[ProductID]],dProduct[ProductID],dProduct[Price])*fSales[[#This Row],[Units]]</f>
        <v>7551.45</v>
      </c>
      <c r="F730" t="str">
        <f>_xlfn.XLOOKUP(fSales[[#This Row],[ProductID]],dProduct[ProductID],dProduct[Product])</f>
        <v>Aspen</v>
      </c>
      <c r="G730" t="str">
        <f>_xlfn.XLOOKUP(fSales[[#This Row],[ProductID]],dProduct[ProductID],dProduct[Supplier])</f>
        <v>Colorado Booms</v>
      </c>
      <c r="H730" t="str">
        <f>_xlfn.XLOOKUP(fSales[[#This Row],[SalesRepID]],dSalesRep[SalesRepID],dSalesRep[Region])</f>
        <v>CA</v>
      </c>
    </row>
    <row r="731" spans="1:8">
      <c r="A731" s="3">
        <v>45612</v>
      </c>
      <c r="B731">
        <v>2</v>
      </c>
      <c r="C731">
        <v>4</v>
      </c>
      <c r="D731">
        <v>131</v>
      </c>
      <c r="E731">
        <f>_xlfn.XLOOKUP(fSales[[#This Row],[ProductID]],dProduct[ProductID],dProduct[Price])*fSales[[#This Row],[Units]]</f>
        <v>3923.45</v>
      </c>
      <c r="F731" t="str">
        <f>_xlfn.XLOOKUP(fSales[[#This Row],[ProductID]],dProduct[ProductID],dProduct[Product])</f>
        <v>Carlota</v>
      </c>
      <c r="G731" t="str">
        <f>_xlfn.XLOOKUP(fSales[[#This Row],[ProductID]],dProduct[ProductID],dProduct[Supplier])</f>
        <v>Gel Booms</v>
      </c>
      <c r="H731" t="str">
        <f>_xlfn.XLOOKUP(fSales[[#This Row],[SalesRepID]],dSalesRep[SalesRepID],dSalesRep[Region])</f>
        <v>WA</v>
      </c>
    </row>
    <row r="732" spans="1:8">
      <c r="A732" s="3">
        <v>45630</v>
      </c>
      <c r="B732">
        <v>2</v>
      </c>
      <c r="C732">
        <v>4</v>
      </c>
      <c r="D732">
        <v>87</v>
      </c>
      <c r="E732">
        <f>_xlfn.XLOOKUP(fSales[[#This Row],[ProductID]],dProduct[ProductID],dProduct[Price])*fSales[[#This Row],[Units]]</f>
        <v>2605.65</v>
      </c>
      <c r="F732" t="str">
        <f>_xlfn.XLOOKUP(fSales[[#This Row],[ProductID]],dProduct[ProductID],dProduct[Product])</f>
        <v>Carlota</v>
      </c>
      <c r="G732" t="str">
        <f>_xlfn.XLOOKUP(fSales[[#This Row],[ProductID]],dProduct[ProductID],dProduct[Supplier])</f>
        <v>Gel Booms</v>
      </c>
      <c r="H732" t="str">
        <f>_xlfn.XLOOKUP(fSales[[#This Row],[SalesRepID]],dSalesRep[SalesRepID],dSalesRep[Region])</f>
        <v>WA</v>
      </c>
    </row>
    <row r="733" spans="1:8">
      <c r="A733" s="3">
        <v>45600</v>
      </c>
      <c r="B733">
        <v>3</v>
      </c>
      <c r="C733">
        <v>4</v>
      </c>
      <c r="D733">
        <v>112</v>
      </c>
      <c r="E733">
        <f>_xlfn.XLOOKUP(fSales[[#This Row],[ProductID]],dProduct[ProductID],dProduct[Price])*fSales[[#This Row],[Units]]</f>
        <v>2906.4</v>
      </c>
      <c r="F733" t="str">
        <f>_xlfn.XLOOKUP(fSales[[#This Row],[ProductID]],dProduct[ProductID],dProduct[Product])</f>
        <v>Aspen</v>
      </c>
      <c r="G733" t="str">
        <f>_xlfn.XLOOKUP(fSales[[#This Row],[ProductID]],dProduct[ProductID],dProduct[Supplier])</f>
        <v>Colorado Booms</v>
      </c>
      <c r="H733" t="str">
        <f>_xlfn.XLOOKUP(fSales[[#This Row],[SalesRepID]],dSalesRep[SalesRepID],dSalesRep[Region])</f>
        <v>WA</v>
      </c>
    </row>
    <row r="734" spans="1:8">
      <c r="A734" s="3">
        <v>45589</v>
      </c>
      <c r="B734">
        <v>1</v>
      </c>
      <c r="C734">
        <v>2</v>
      </c>
      <c r="D734">
        <v>83</v>
      </c>
      <c r="E734">
        <f>_xlfn.XLOOKUP(fSales[[#This Row],[ProductID]],dProduct[ProductID],dProduct[Price])*fSales[[#This Row],[Units]]</f>
        <v>3647.8500000000004</v>
      </c>
      <c r="F734" t="str">
        <f>_xlfn.XLOOKUP(fSales[[#This Row],[ProductID]],dProduct[ProductID],dProduct[Product])</f>
        <v>Quad</v>
      </c>
      <c r="G734" t="str">
        <f>_xlfn.XLOOKUP(fSales[[#This Row],[ProductID]],dProduct[ProductID],dProduct[Supplier])</f>
        <v>Gel Booms</v>
      </c>
      <c r="H734" t="str">
        <f>_xlfn.XLOOKUP(fSales[[#This Row],[SalesRepID]],dSalesRep[SalesRepID],dSalesRep[Region])</f>
        <v>CA</v>
      </c>
    </row>
    <row r="735" spans="1:8">
      <c r="A735" s="3">
        <v>45582</v>
      </c>
      <c r="B735">
        <v>2</v>
      </c>
      <c r="C735">
        <v>2</v>
      </c>
      <c r="D735">
        <v>4</v>
      </c>
      <c r="E735">
        <f>_xlfn.XLOOKUP(fSales[[#This Row],[ProductID]],dProduct[ProductID],dProduct[Price])*fSales[[#This Row],[Units]]</f>
        <v>119.8</v>
      </c>
      <c r="F735" t="str">
        <f>_xlfn.XLOOKUP(fSales[[#This Row],[ProductID]],dProduct[ProductID],dProduct[Product])</f>
        <v>Carlota</v>
      </c>
      <c r="G735" t="str">
        <f>_xlfn.XLOOKUP(fSales[[#This Row],[ProductID]],dProduct[ProductID],dProduct[Supplier])</f>
        <v>Gel Booms</v>
      </c>
      <c r="H735" t="str">
        <f>_xlfn.XLOOKUP(fSales[[#This Row],[SalesRepID]],dSalesRep[SalesRepID],dSalesRep[Region])</f>
        <v>CA</v>
      </c>
    </row>
    <row r="736" spans="1:8">
      <c r="A736" s="3">
        <v>45638</v>
      </c>
      <c r="B736">
        <v>3</v>
      </c>
      <c r="C736">
        <v>2</v>
      </c>
      <c r="D736">
        <v>102</v>
      </c>
      <c r="E736">
        <f>_xlfn.XLOOKUP(fSales[[#This Row],[ProductID]],dProduct[ProductID],dProduct[Price])*fSales[[#This Row],[Units]]</f>
        <v>2646.9</v>
      </c>
      <c r="F736" t="str">
        <f>_xlfn.XLOOKUP(fSales[[#This Row],[ProductID]],dProduct[ProductID],dProduct[Product])</f>
        <v>Aspen</v>
      </c>
      <c r="G736" t="str">
        <f>_xlfn.XLOOKUP(fSales[[#This Row],[ProductID]],dProduct[ProductID],dProduct[Supplier])</f>
        <v>Colorado Booms</v>
      </c>
      <c r="H736" t="str">
        <f>_xlfn.XLOOKUP(fSales[[#This Row],[SalesRepID]],dSalesRep[SalesRepID],dSalesRep[Region])</f>
        <v>CA</v>
      </c>
    </row>
    <row r="737" spans="1:8">
      <c r="A737" s="3">
        <v>45595</v>
      </c>
      <c r="B737">
        <v>2</v>
      </c>
      <c r="C737">
        <v>4</v>
      </c>
      <c r="D737">
        <v>6</v>
      </c>
      <c r="E737">
        <f>_xlfn.XLOOKUP(fSales[[#This Row],[ProductID]],dProduct[ProductID],dProduct[Price])*fSales[[#This Row],[Units]]</f>
        <v>179.7</v>
      </c>
      <c r="F737" t="str">
        <f>_xlfn.XLOOKUP(fSales[[#This Row],[ProductID]],dProduct[ProductID],dProduct[Product])</f>
        <v>Carlota</v>
      </c>
      <c r="G737" t="str">
        <f>_xlfn.XLOOKUP(fSales[[#This Row],[ProductID]],dProduct[ProductID],dProduct[Supplier])</f>
        <v>Gel Booms</v>
      </c>
      <c r="H737" t="str">
        <f>_xlfn.XLOOKUP(fSales[[#This Row],[SalesRepID]],dSalesRep[SalesRepID],dSalesRep[Region])</f>
        <v>WA</v>
      </c>
    </row>
    <row r="738" spans="1:8">
      <c r="A738" s="3">
        <v>45502</v>
      </c>
      <c r="B738">
        <v>2</v>
      </c>
      <c r="C738">
        <v>4</v>
      </c>
      <c r="D738">
        <v>92</v>
      </c>
      <c r="E738">
        <f>_xlfn.XLOOKUP(fSales[[#This Row],[ProductID]],dProduct[ProductID],dProduct[Price])*fSales[[#This Row],[Units]]</f>
        <v>2755.4</v>
      </c>
      <c r="F738" t="str">
        <f>_xlfn.XLOOKUP(fSales[[#This Row],[ProductID]],dProduct[ProductID],dProduct[Product])</f>
        <v>Carlota</v>
      </c>
      <c r="G738" t="str">
        <f>_xlfn.XLOOKUP(fSales[[#This Row],[ProductID]],dProduct[ProductID],dProduct[Supplier])</f>
        <v>Gel Booms</v>
      </c>
      <c r="H738" t="str">
        <f>_xlfn.XLOOKUP(fSales[[#This Row],[SalesRepID]],dSalesRep[SalesRepID],dSalesRep[Region])</f>
        <v>WA</v>
      </c>
    </row>
    <row r="739" spans="1:8">
      <c r="A739" s="3">
        <v>45434</v>
      </c>
      <c r="B739">
        <v>2</v>
      </c>
      <c r="C739">
        <v>4</v>
      </c>
      <c r="D739">
        <v>121</v>
      </c>
      <c r="E739">
        <f>_xlfn.XLOOKUP(fSales[[#This Row],[ProductID]],dProduct[ProductID],dProduct[Price])*fSales[[#This Row],[Units]]</f>
        <v>3623.95</v>
      </c>
      <c r="F739" t="str">
        <f>_xlfn.XLOOKUP(fSales[[#This Row],[ProductID]],dProduct[ProductID],dProduct[Product])</f>
        <v>Carlota</v>
      </c>
      <c r="G739" t="str">
        <f>_xlfn.XLOOKUP(fSales[[#This Row],[ProductID]],dProduct[ProductID],dProduct[Supplier])</f>
        <v>Gel Booms</v>
      </c>
      <c r="H739" t="str">
        <f>_xlfn.XLOOKUP(fSales[[#This Row],[SalesRepID]],dSalesRep[SalesRepID],dSalesRep[Region])</f>
        <v>WA</v>
      </c>
    </row>
    <row r="740" spans="1:8">
      <c r="A740" s="3">
        <v>45536</v>
      </c>
      <c r="B740">
        <v>2</v>
      </c>
      <c r="C740">
        <v>2</v>
      </c>
      <c r="D740">
        <v>122</v>
      </c>
      <c r="E740">
        <f>_xlfn.XLOOKUP(fSales[[#This Row],[ProductID]],dProduct[ProductID],dProduct[Price])*fSales[[#This Row],[Units]]</f>
        <v>3653.9</v>
      </c>
      <c r="F740" t="str">
        <f>_xlfn.XLOOKUP(fSales[[#This Row],[ProductID]],dProduct[ProductID],dProduct[Product])</f>
        <v>Carlota</v>
      </c>
      <c r="G740" t="str">
        <f>_xlfn.XLOOKUP(fSales[[#This Row],[ProductID]],dProduct[ProductID],dProduct[Supplier])</f>
        <v>Gel Booms</v>
      </c>
      <c r="H740" t="str">
        <f>_xlfn.XLOOKUP(fSales[[#This Row],[SalesRepID]],dSalesRep[SalesRepID],dSalesRep[Region])</f>
        <v>CA</v>
      </c>
    </row>
    <row r="741" spans="1:8">
      <c r="A741" s="3">
        <v>45379</v>
      </c>
      <c r="B741">
        <v>2</v>
      </c>
      <c r="C741">
        <v>2</v>
      </c>
      <c r="D741">
        <v>80</v>
      </c>
      <c r="E741">
        <f>_xlfn.XLOOKUP(fSales[[#This Row],[ProductID]],dProduct[ProductID],dProduct[Price])*fSales[[#This Row],[Units]]</f>
        <v>2396</v>
      </c>
      <c r="F741" t="str">
        <f>_xlfn.XLOOKUP(fSales[[#This Row],[ProductID]],dProduct[ProductID],dProduct[Product])</f>
        <v>Carlota</v>
      </c>
      <c r="G741" t="str">
        <f>_xlfn.XLOOKUP(fSales[[#This Row],[ProductID]],dProduct[ProductID],dProduct[Supplier])</f>
        <v>Gel Booms</v>
      </c>
      <c r="H741" t="str">
        <f>_xlfn.XLOOKUP(fSales[[#This Row],[SalesRepID]],dSalesRep[SalesRepID],dSalesRep[Region])</f>
        <v>CA</v>
      </c>
    </row>
    <row r="742" spans="1:8">
      <c r="A742" s="3">
        <v>45512</v>
      </c>
      <c r="B742">
        <v>3</v>
      </c>
      <c r="C742">
        <v>3</v>
      </c>
      <c r="D742">
        <v>97</v>
      </c>
      <c r="E742">
        <f>_xlfn.XLOOKUP(fSales[[#This Row],[ProductID]],dProduct[ProductID],dProduct[Price])*fSales[[#This Row],[Units]]</f>
        <v>2517.15</v>
      </c>
      <c r="F742" t="str">
        <f>_xlfn.XLOOKUP(fSales[[#This Row],[ProductID]],dProduct[ProductID],dProduct[Product])</f>
        <v>Aspen</v>
      </c>
      <c r="G742" t="str">
        <f>_xlfn.XLOOKUP(fSales[[#This Row],[ProductID]],dProduct[ProductID],dProduct[Supplier])</f>
        <v>Colorado Booms</v>
      </c>
      <c r="H742" t="str">
        <f>_xlfn.XLOOKUP(fSales[[#This Row],[SalesRepID]],dSalesRep[SalesRepID],dSalesRep[Region])</f>
        <v>WA</v>
      </c>
    </row>
    <row r="743" spans="1:8">
      <c r="A743" s="3">
        <v>45607</v>
      </c>
      <c r="B743">
        <v>2</v>
      </c>
      <c r="C743">
        <v>1</v>
      </c>
      <c r="D743">
        <v>91</v>
      </c>
      <c r="E743">
        <f>_xlfn.XLOOKUP(fSales[[#This Row],[ProductID]],dProduct[ProductID],dProduct[Price])*fSales[[#This Row],[Units]]</f>
        <v>2725.45</v>
      </c>
      <c r="F743" t="str">
        <f>_xlfn.XLOOKUP(fSales[[#This Row],[ProductID]],dProduct[ProductID],dProduct[Product])</f>
        <v>Carlota</v>
      </c>
      <c r="G743" t="str">
        <f>_xlfn.XLOOKUP(fSales[[#This Row],[ProductID]],dProduct[ProductID],dProduct[Supplier])</f>
        <v>Gel Booms</v>
      </c>
      <c r="H743" t="str">
        <f>_xlfn.XLOOKUP(fSales[[#This Row],[SalesRepID]],dSalesRep[SalesRepID],dSalesRep[Region])</f>
        <v>CA</v>
      </c>
    </row>
    <row r="744" spans="1:8">
      <c r="A744" s="3">
        <v>45458</v>
      </c>
      <c r="B744">
        <v>2</v>
      </c>
      <c r="C744">
        <v>2</v>
      </c>
      <c r="D744">
        <v>2</v>
      </c>
      <c r="E744">
        <f>_xlfn.XLOOKUP(fSales[[#This Row],[ProductID]],dProduct[ProductID],dProduct[Price])*fSales[[#This Row],[Units]]</f>
        <v>59.9</v>
      </c>
      <c r="F744" t="str">
        <f>_xlfn.XLOOKUP(fSales[[#This Row],[ProductID]],dProduct[ProductID],dProduct[Product])</f>
        <v>Carlota</v>
      </c>
      <c r="G744" t="str">
        <f>_xlfn.XLOOKUP(fSales[[#This Row],[ProductID]],dProduct[ProductID],dProduct[Supplier])</f>
        <v>Gel Booms</v>
      </c>
      <c r="H744" t="str">
        <f>_xlfn.XLOOKUP(fSales[[#This Row],[SalesRepID]],dSalesRep[SalesRepID],dSalesRep[Region])</f>
        <v>CA</v>
      </c>
    </row>
    <row r="745" spans="1:8">
      <c r="A745" s="3">
        <v>45584</v>
      </c>
      <c r="B745">
        <v>3</v>
      </c>
      <c r="C745">
        <v>2</v>
      </c>
      <c r="D745">
        <v>1</v>
      </c>
      <c r="E745">
        <f>_xlfn.XLOOKUP(fSales[[#This Row],[ProductID]],dProduct[ProductID],dProduct[Price])*fSales[[#This Row],[Units]]</f>
        <v>25.95</v>
      </c>
      <c r="F745" t="str">
        <f>_xlfn.XLOOKUP(fSales[[#This Row],[ProductID]],dProduct[ProductID],dProduct[Product])</f>
        <v>Aspen</v>
      </c>
      <c r="G745" t="str">
        <f>_xlfn.XLOOKUP(fSales[[#This Row],[ProductID]],dProduct[ProductID],dProduct[Supplier])</f>
        <v>Colorado Booms</v>
      </c>
      <c r="H745" t="str">
        <f>_xlfn.XLOOKUP(fSales[[#This Row],[SalesRepID]],dSalesRep[SalesRepID],dSalesRep[Region])</f>
        <v>CA</v>
      </c>
    </row>
    <row r="746" spans="1:8">
      <c r="A746" s="3">
        <v>45611</v>
      </c>
      <c r="B746">
        <v>2</v>
      </c>
      <c r="C746">
        <v>4</v>
      </c>
      <c r="D746">
        <v>68</v>
      </c>
      <c r="E746">
        <f>_xlfn.XLOOKUP(fSales[[#This Row],[ProductID]],dProduct[ProductID],dProduct[Price])*fSales[[#This Row],[Units]]</f>
        <v>2036.6</v>
      </c>
      <c r="F746" t="str">
        <f>_xlfn.XLOOKUP(fSales[[#This Row],[ProductID]],dProduct[ProductID],dProduct[Product])</f>
        <v>Carlota</v>
      </c>
      <c r="G746" t="str">
        <f>_xlfn.XLOOKUP(fSales[[#This Row],[ProductID]],dProduct[ProductID],dProduct[Supplier])</f>
        <v>Gel Booms</v>
      </c>
      <c r="H746" t="str">
        <f>_xlfn.XLOOKUP(fSales[[#This Row],[SalesRepID]],dSalesRep[SalesRepID],dSalesRep[Region])</f>
        <v>WA</v>
      </c>
    </row>
    <row r="747" spans="1:8">
      <c r="A747" s="3">
        <v>45632</v>
      </c>
      <c r="B747">
        <v>4</v>
      </c>
      <c r="C747">
        <v>2</v>
      </c>
      <c r="D747">
        <v>1</v>
      </c>
      <c r="E747">
        <f>_xlfn.XLOOKUP(fSales[[#This Row],[ProductID]],dProduct[ProductID],dProduct[Price])*fSales[[#This Row],[Units]]</f>
        <v>23.95</v>
      </c>
      <c r="F747" t="str">
        <f>_xlfn.XLOOKUP(fSales[[#This Row],[ProductID]],dProduct[ProductID],dProduct[Product])</f>
        <v>Yanaki</v>
      </c>
      <c r="G747" t="str">
        <f>_xlfn.XLOOKUP(fSales[[#This Row],[ProductID]],dProduct[ProductID],dProduct[Supplier])</f>
        <v>Colorado Booms</v>
      </c>
      <c r="H747" t="str">
        <f>_xlfn.XLOOKUP(fSales[[#This Row],[SalesRepID]],dSalesRep[SalesRepID],dSalesRep[Region])</f>
        <v>CA</v>
      </c>
    </row>
    <row r="748" spans="1:8">
      <c r="A748" s="3">
        <v>45610</v>
      </c>
      <c r="B748">
        <v>3</v>
      </c>
      <c r="C748">
        <v>4</v>
      </c>
      <c r="D748">
        <v>6</v>
      </c>
      <c r="E748">
        <f>_xlfn.XLOOKUP(fSales[[#This Row],[ProductID]],dProduct[ProductID],dProduct[Price])*fSales[[#This Row],[Units]]</f>
        <v>155.69999999999999</v>
      </c>
      <c r="F748" t="str">
        <f>_xlfn.XLOOKUP(fSales[[#This Row],[ProductID]],dProduct[ProductID],dProduct[Product])</f>
        <v>Aspen</v>
      </c>
      <c r="G748" t="str">
        <f>_xlfn.XLOOKUP(fSales[[#This Row],[ProductID]],dProduct[ProductID],dProduct[Supplier])</f>
        <v>Colorado Booms</v>
      </c>
      <c r="H748" t="str">
        <f>_xlfn.XLOOKUP(fSales[[#This Row],[SalesRepID]],dSalesRep[SalesRepID],dSalesRep[Region])</f>
        <v>WA</v>
      </c>
    </row>
    <row r="749" spans="1:8">
      <c r="A749" s="3">
        <v>45564</v>
      </c>
      <c r="B749">
        <v>4</v>
      </c>
      <c r="C749">
        <v>2</v>
      </c>
      <c r="D749">
        <v>56</v>
      </c>
      <c r="E749">
        <f>_xlfn.XLOOKUP(fSales[[#This Row],[ProductID]],dProduct[ProductID],dProduct[Price])*fSales[[#This Row],[Units]]</f>
        <v>1341.2</v>
      </c>
      <c r="F749" t="str">
        <f>_xlfn.XLOOKUP(fSales[[#This Row],[ProductID]],dProduct[ProductID],dProduct[Product])</f>
        <v>Yanaki</v>
      </c>
      <c r="G749" t="str">
        <f>_xlfn.XLOOKUP(fSales[[#This Row],[ProductID]],dProduct[ProductID],dProduct[Supplier])</f>
        <v>Colorado Booms</v>
      </c>
      <c r="H749" t="str">
        <f>_xlfn.XLOOKUP(fSales[[#This Row],[SalesRepID]],dSalesRep[SalesRepID],dSalesRep[Region])</f>
        <v>CA</v>
      </c>
    </row>
    <row r="750" spans="1:8">
      <c r="A750" s="3">
        <v>45532</v>
      </c>
      <c r="B750">
        <v>2</v>
      </c>
      <c r="C750">
        <v>4</v>
      </c>
      <c r="D750">
        <v>149</v>
      </c>
      <c r="E750">
        <f>_xlfn.XLOOKUP(fSales[[#This Row],[ProductID]],dProduct[ProductID],dProduct[Price])*fSales[[#This Row],[Units]]</f>
        <v>4462.55</v>
      </c>
      <c r="F750" t="str">
        <f>_xlfn.XLOOKUP(fSales[[#This Row],[ProductID]],dProduct[ProductID],dProduct[Product])</f>
        <v>Carlota</v>
      </c>
      <c r="G750" t="str">
        <f>_xlfn.XLOOKUP(fSales[[#This Row],[ProductID]],dProduct[ProductID],dProduct[Supplier])</f>
        <v>Gel Booms</v>
      </c>
      <c r="H750" t="str">
        <f>_xlfn.XLOOKUP(fSales[[#This Row],[SalesRepID]],dSalesRep[SalesRepID],dSalesRep[Region])</f>
        <v>WA</v>
      </c>
    </row>
    <row r="751" spans="1:8">
      <c r="A751" s="3">
        <v>45399</v>
      </c>
      <c r="B751">
        <v>2</v>
      </c>
      <c r="C751">
        <v>1</v>
      </c>
      <c r="D751">
        <v>3</v>
      </c>
      <c r="E751">
        <f>_xlfn.XLOOKUP(fSales[[#This Row],[ProductID]],dProduct[ProductID],dProduct[Price])*fSales[[#This Row],[Units]]</f>
        <v>89.85</v>
      </c>
      <c r="F751" t="str">
        <f>_xlfn.XLOOKUP(fSales[[#This Row],[ProductID]],dProduct[ProductID],dProduct[Product])</f>
        <v>Carlota</v>
      </c>
      <c r="G751" t="str">
        <f>_xlfn.XLOOKUP(fSales[[#This Row],[ProductID]],dProduct[ProductID],dProduct[Supplier])</f>
        <v>Gel Booms</v>
      </c>
      <c r="H751" t="str">
        <f>_xlfn.XLOOKUP(fSales[[#This Row],[SalesRepID]],dSalesRep[SalesRepID],dSalesRep[Region])</f>
        <v>CA</v>
      </c>
    </row>
    <row r="752" spans="1:8">
      <c r="A752" s="3">
        <v>45566</v>
      </c>
      <c r="B752">
        <v>2</v>
      </c>
      <c r="C752">
        <v>4</v>
      </c>
      <c r="D752">
        <v>3</v>
      </c>
      <c r="E752">
        <f>_xlfn.XLOOKUP(fSales[[#This Row],[ProductID]],dProduct[ProductID],dProduct[Price])*fSales[[#This Row],[Units]]</f>
        <v>89.85</v>
      </c>
      <c r="F752" t="str">
        <f>_xlfn.XLOOKUP(fSales[[#This Row],[ProductID]],dProduct[ProductID],dProduct[Product])</f>
        <v>Carlota</v>
      </c>
      <c r="G752" t="str">
        <f>_xlfn.XLOOKUP(fSales[[#This Row],[ProductID]],dProduct[ProductID],dProduct[Supplier])</f>
        <v>Gel Booms</v>
      </c>
      <c r="H752" t="str">
        <f>_xlfn.XLOOKUP(fSales[[#This Row],[SalesRepID]],dSalesRep[SalesRepID],dSalesRep[Region])</f>
        <v>WA</v>
      </c>
    </row>
    <row r="753" spans="1:8">
      <c r="A753" s="3">
        <v>45596</v>
      </c>
      <c r="B753">
        <v>1</v>
      </c>
      <c r="C753">
        <v>4</v>
      </c>
      <c r="D753">
        <v>1</v>
      </c>
      <c r="E753">
        <f>_xlfn.XLOOKUP(fSales[[#This Row],[ProductID]],dProduct[ProductID],dProduct[Price])*fSales[[#This Row],[Units]]</f>
        <v>43.95</v>
      </c>
      <c r="F753" t="str">
        <f>_xlfn.XLOOKUP(fSales[[#This Row],[ProductID]],dProduct[ProductID],dProduct[Product])</f>
        <v>Quad</v>
      </c>
      <c r="G753" t="str">
        <f>_xlfn.XLOOKUP(fSales[[#This Row],[ProductID]],dProduct[ProductID],dProduct[Supplier])</f>
        <v>Gel Booms</v>
      </c>
      <c r="H753" t="str">
        <f>_xlfn.XLOOKUP(fSales[[#This Row],[SalesRepID]],dSalesRep[SalesRepID],dSalesRep[Region])</f>
        <v>WA</v>
      </c>
    </row>
    <row r="754" spans="1:8">
      <c r="A754" s="3">
        <v>45594</v>
      </c>
      <c r="B754">
        <v>3</v>
      </c>
      <c r="C754">
        <v>2</v>
      </c>
      <c r="D754">
        <v>94</v>
      </c>
      <c r="E754">
        <f>_xlfn.XLOOKUP(fSales[[#This Row],[ProductID]],dProduct[ProductID],dProduct[Price])*fSales[[#This Row],[Units]]</f>
        <v>2439.2999999999997</v>
      </c>
      <c r="F754" t="str">
        <f>_xlfn.XLOOKUP(fSales[[#This Row],[ProductID]],dProduct[ProductID],dProduct[Product])</f>
        <v>Aspen</v>
      </c>
      <c r="G754" t="str">
        <f>_xlfn.XLOOKUP(fSales[[#This Row],[ProductID]],dProduct[ProductID],dProduct[Supplier])</f>
        <v>Colorado Booms</v>
      </c>
      <c r="H754" t="str">
        <f>_xlfn.XLOOKUP(fSales[[#This Row],[SalesRepID]],dSalesRep[SalesRepID],dSalesRep[Region])</f>
        <v>CA</v>
      </c>
    </row>
    <row r="755" spans="1:8">
      <c r="A755" s="3">
        <v>45307</v>
      </c>
      <c r="B755">
        <v>2</v>
      </c>
      <c r="C755">
        <v>2</v>
      </c>
      <c r="D755">
        <v>247</v>
      </c>
      <c r="E755">
        <f>_xlfn.XLOOKUP(fSales[[#This Row],[ProductID]],dProduct[ProductID],dProduct[Price])*fSales[[#This Row],[Units]]</f>
        <v>7397.65</v>
      </c>
      <c r="F755" t="str">
        <f>_xlfn.XLOOKUP(fSales[[#This Row],[ProductID]],dProduct[ProductID],dProduct[Product])</f>
        <v>Carlota</v>
      </c>
      <c r="G755" t="str">
        <f>_xlfn.XLOOKUP(fSales[[#This Row],[ProductID]],dProduct[ProductID],dProduct[Supplier])</f>
        <v>Gel Booms</v>
      </c>
      <c r="H755" t="str">
        <f>_xlfn.XLOOKUP(fSales[[#This Row],[SalesRepID]],dSalesRep[SalesRepID],dSalesRep[Region])</f>
        <v>CA</v>
      </c>
    </row>
    <row r="756" spans="1:8">
      <c r="A756" s="3">
        <v>45451</v>
      </c>
      <c r="B756">
        <v>2</v>
      </c>
      <c r="C756">
        <v>2</v>
      </c>
      <c r="D756">
        <v>73</v>
      </c>
      <c r="E756">
        <f>_xlfn.XLOOKUP(fSales[[#This Row],[ProductID]],dProduct[ProductID],dProduct[Price])*fSales[[#This Row],[Units]]</f>
        <v>2186.35</v>
      </c>
      <c r="F756" t="str">
        <f>_xlfn.XLOOKUP(fSales[[#This Row],[ProductID]],dProduct[ProductID],dProduct[Product])</f>
        <v>Carlota</v>
      </c>
      <c r="G756" t="str">
        <f>_xlfn.XLOOKUP(fSales[[#This Row],[ProductID]],dProduct[ProductID],dProduct[Supplier])</f>
        <v>Gel Booms</v>
      </c>
      <c r="H756" t="str">
        <f>_xlfn.XLOOKUP(fSales[[#This Row],[SalesRepID]],dSalesRep[SalesRepID],dSalesRep[Region])</f>
        <v>CA</v>
      </c>
    </row>
    <row r="757" spans="1:8">
      <c r="A757" s="3">
        <v>45649</v>
      </c>
      <c r="B757">
        <v>3</v>
      </c>
      <c r="C757">
        <v>2</v>
      </c>
      <c r="D757">
        <v>40</v>
      </c>
      <c r="E757">
        <f>_xlfn.XLOOKUP(fSales[[#This Row],[ProductID]],dProduct[ProductID],dProduct[Price])*fSales[[#This Row],[Units]]</f>
        <v>1038</v>
      </c>
      <c r="F757" t="str">
        <f>_xlfn.XLOOKUP(fSales[[#This Row],[ProductID]],dProduct[ProductID],dProduct[Product])</f>
        <v>Aspen</v>
      </c>
      <c r="G757" t="str">
        <f>_xlfn.XLOOKUP(fSales[[#This Row],[ProductID]],dProduct[ProductID],dProduct[Supplier])</f>
        <v>Colorado Booms</v>
      </c>
      <c r="H757" t="str">
        <f>_xlfn.XLOOKUP(fSales[[#This Row],[SalesRepID]],dSalesRep[SalesRepID],dSalesRep[Region])</f>
        <v>CA</v>
      </c>
    </row>
    <row r="758" spans="1:8">
      <c r="A758" s="3">
        <v>45656</v>
      </c>
      <c r="B758">
        <v>2</v>
      </c>
      <c r="C758">
        <v>4</v>
      </c>
      <c r="D758">
        <v>111</v>
      </c>
      <c r="E758">
        <f>_xlfn.XLOOKUP(fSales[[#This Row],[ProductID]],dProduct[ProductID],dProduct[Price])*fSales[[#This Row],[Units]]</f>
        <v>3324.45</v>
      </c>
      <c r="F758" t="str">
        <f>_xlfn.XLOOKUP(fSales[[#This Row],[ProductID]],dProduct[ProductID],dProduct[Product])</f>
        <v>Carlota</v>
      </c>
      <c r="G758" t="str">
        <f>_xlfn.XLOOKUP(fSales[[#This Row],[ProductID]],dProduct[ProductID],dProduct[Supplier])</f>
        <v>Gel Booms</v>
      </c>
      <c r="H758" t="str">
        <f>_xlfn.XLOOKUP(fSales[[#This Row],[SalesRepID]],dSalesRep[SalesRepID],dSalesRep[Region])</f>
        <v>WA</v>
      </c>
    </row>
    <row r="759" spans="1:8">
      <c r="A759" s="3">
        <v>45436</v>
      </c>
      <c r="B759">
        <v>2</v>
      </c>
      <c r="C759">
        <v>2</v>
      </c>
      <c r="D759">
        <v>162</v>
      </c>
      <c r="E759">
        <f>_xlfn.XLOOKUP(fSales[[#This Row],[ProductID]],dProduct[ProductID],dProduct[Price])*fSales[[#This Row],[Units]]</f>
        <v>4851.8999999999996</v>
      </c>
      <c r="F759" t="str">
        <f>_xlfn.XLOOKUP(fSales[[#This Row],[ProductID]],dProduct[ProductID],dProduct[Product])</f>
        <v>Carlota</v>
      </c>
      <c r="G759" t="str">
        <f>_xlfn.XLOOKUP(fSales[[#This Row],[ProductID]],dProduct[ProductID],dProduct[Supplier])</f>
        <v>Gel Booms</v>
      </c>
      <c r="H759" t="str">
        <f>_xlfn.XLOOKUP(fSales[[#This Row],[SalesRepID]],dSalesRep[SalesRepID],dSalesRep[Region])</f>
        <v>CA</v>
      </c>
    </row>
    <row r="760" spans="1:8">
      <c r="A760" s="3">
        <v>45654</v>
      </c>
      <c r="B760">
        <v>2</v>
      </c>
      <c r="C760">
        <v>1</v>
      </c>
      <c r="D760">
        <v>78</v>
      </c>
      <c r="E760">
        <f>_xlfn.XLOOKUP(fSales[[#This Row],[ProductID]],dProduct[ProductID],dProduct[Price])*fSales[[#This Row],[Units]]</f>
        <v>2336.1</v>
      </c>
      <c r="F760" t="str">
        <f>_xlfn.XLOOKUP(fSales[[#This Row],[ProductID]],dProduct[ProductID],dProduct[Product])</f>
        <v>Carlota</v>
      </c>
      <c r="G760" t="str">
        <f>_xlfn.XLOOKUP(fSales[[#This Row],[ProductID]],dProduct[ProductID],dProduct[Supplier])</f>
        <v>Gel Booms</v>
      </c>
      <c r="H760" t="str">
        <f>_xlfn.XLOOKUP(fSales[[#This Row],[SalesRepID]],dSalesRep[SalesRepID],dSalesRep[Region])</f>
        <v>CA</v>
      </c>
    </row>
    <row r="761" spans="1:8">
      <c r="A761" s="3">
        <v>45498</v>
      </c>
      <c r="B761">
        <v>3</v>
      </c>
      <c r="C761">
        <v>4</v>
      </c>
      <c r="D761">
        <v>83</v>
      </c>
      <c r="E761">
        <f>_xlfn.XLOOKUP(fSales[[#This Row],[ProductID]],dProduct[ProductID],dProduct[Price])*fSales[[#This Row],[Units]]</f>
        <v>2153.85</v>
      </c>
      <c r="F761" t="str">
        <f>_xlfn.XLOOKUP(fSales[[#This Row],[ProductID]],dProduct[ProductID],dProduct[Product])</f>
        <v>Aspen</v>
      </c>
      <c r="G761" t="str">
        <f>_xlfn.XLOOKUP(fSales[[#This Row],[ProductID]],dProduct[ProductID],dProduct[Supplier])</f>
        <v>Colorado Booms</v>
      </c>
      <c r="H761" t="str">
        <f>_xlfn.XLOOKUP(fSales[[#This Row],[SalesRepID]],dSalesRep[SalesRepID],dSalesRep[Region])</f>
        <v>WA</v>
      </c>
    </row>
    <row r="762" spans="1:8">
      <c r="A762" s="3">
        <v>45495</v>
      </c>
      <c r="B762">
        <v>3</v>
      </c>
      <c r="C762">
        <v>4</v>
      </c>
      <c r="D762">
        <v>5</v>
      </c>
      <c r="E762">
        <f>_xlfn.XLOOKUP(fSales[[#This Row],[ProductID]],dProduct[ProductID],dProduct[Price])*fSales[[#This Row],[Units]]</f>
        <v>129.75</v>
      </c>
      <c r="F762" t="str">
        <f>_xlfn.XLOOKUP(fSales[[#This Row],[ProductID]],dProduct[ProductID],dProduct[Product])</f>
        <v>Aspen</v>
      </c>
      <c r="G762" t="str">
        <f>_xlfn.XLOOKUP(fSales[[#This Row],[ProductID]],dProduct[ProductID],dProduct[Supplier])</f>
        <v>Colorado Booms</v>
      </c>
      <c r="H762" t="str">
        <f>_xlfn.XLOOKUP(fSales[[#This Row],[SalesRepID]],dSalesRep[SalesRepID],dSalesRep[Region])</f>
        <v>WA</v>
      </c>
    </row>
    <row r="763" spans="1:8">
      <c r="A763" s="3">
        <v>45616</v>
      </c>
      <c r="B763">
        <v>2</v>
      </c>
      <c r="C763">
        <v>4</v>
      </c>
      <c r="D763">
        <v>84</v>
      </c>
      <c r="E763">
        <f>_xlfn.XLOOKUP(fSales[[#This Row],[ProductID]],dProduct[ProductID],dProduct[Price])*fSales[[#This Row],[Units]]</f>
        <v>2515.7999999999997</v>
      </c>
      <c r="F763" t="str">
        <f>_xlfn.XLOOKUP(fSales[[#This Row],[ProductID]],dProduct[ProductID],dProduct[Product])</f>
        <v>Carlota</v>
      </c>
      <c r="G763" t="str">
        <f>_xlfn.XLOOKUP(fSales[[#This Row],[ProductID]],dProduct[ProductID],dProduct[Supplier])</f>
        <v>Gel Booms</v>
      </c>
      <c r="H763" t="str">
        <f>_xlfn.XLOOKUP(fSales[[#This Row],[SalesRepID]],dSalesRep[SalesRepID],dSalesRep[Region])</f>
        <v>WA</v>
      </c>
    </row>
    <row r="764" spans="1:8">
      <c r="A764" s="3">
        <v>45456</v>
      </c>
      <c r="B764">
        <v>3</v>
      </c>
      <c r="C764">
        <v>3</v>
      </c>
      <c r="D764">
        <v>267</v>
      </c>
      <c r="E764">
        <f>_xlfn.XLOOKUP(fSales[[#This Row],[ProductID]],dProduct[ProductID],dProduct[Price])*fSales[[#This Row],[Units]]</f>
        <v>6928.65</v>
      </c>
      <c r="F764" t="str">
        <f>_xlfn.XLOOKUP(fSales[[#This Row],[ProductID]],dProduct[ProductID],dProduct[Product])</f>
        <v>Aspen</v>
      </c>
      <c r="G764" t="str">
        <f>_xlfn.XLOOKUP(fSales[[#This Row],[ProductID]],dProduct[ProductID],dProduct[Supplier])</f>
        <v>Colorado Booms</v>
      </c>
      <c r="H764" t="str">
        <f>_xlfn.XLOOKUP(fSales[[#This Row],[SalesRepID]],dSalesRep[SalesRepID],dSalesRep[Region])</f>
        <v>WA</v>
      </c>
    </row>
    <row r="765" spans="1:8">
      <c r="A765" s="3">
        <v>45571</v>
      </c>
      <c r="B765">
        <v>2</v>
      </c>
      <c r="C765">
        <v>2</v>
      </c>
      <c r="D765">
        <v>61</v>
      </c>
      <c r="E765">
        <f>_xlfn.XLOOKUP(fSales[[#This Row],[ProductID]],dProduct[ProductID],dProduct[Price])*fSales[[#This Row],[Units]]</f>
        <v>1826.95</v>
      </c>
      <c r="F765" t="str">
        <f>_xlfn.XLOOKUP(fSales[[#This Row],[ProductID]],dProduct[ProductID],dProduct[Product])</f>
        <v>Carlota</v>
      </c>
      <c r="G765" t="str">
        <f>_xlfn.XLOOKUP(fSales[[#This Row],[ProductID]],dProduct[ProductID],dProduct[Supplier])</f>
        <v>Gel Booms</v>
      </c>
      <c r="H765" t="str">
        <f>_xlfn.XLOOKUP(fSales[[#This Row],[SalesRepID]],dSalesRep[SalesRepID],dSalesRep[Region])</f>
        <v>CA</v>
      </c>
    </row>
    <row r="766" spans="1:8">
      <c r="A766" s="3">
        <v>45405</v>
      </c>
      <c r="B766">
        <v>3</v>
      </c>
      <c r="C766">
        <v>2</v>
      </c>
      <c r="D766">
        <v>3</v>
      </c>
      <c r="E766">
        <f>_xlfn.XLOOKUP(fSales[[#This Row],[ProductID]],dProduct[ProductID],dProduct[Price])*fSales[[#This Row],[Units]]</f>
        <v>77.849999999999994</v>
      </c>
      <c r="F766" t="str">
        <f>_xlfn.XLOOKUP(fSales[[#This Row],[ProductID]],dProduct[ProductID],dProduct[Product])</f>
        <v>Aspen</v>
      </c>
      <c r="G766" t="str">
        <f>_xlfn.XLOOKUP(fSales[[#This Row],[ProductID]],dProduct[ProductID],dProduct[Supplier])</f>
        <v>Colorado Booms</v>
      </c>
      <c r="H766" t="str">
        <f>_xlfn.XLOOKUP(fSales[[#This Row],[SalesRepID]],dSalesRep[SalesRepID],dSalesRep[Region])</f>
        <v>CA</v>
      </c>
    </row>
    <row r="767" spans="1:8">
      <c r="A767" s="3">
        <v>45602</v>
      </c>
      <c r="B767">
        <v>2</v>
      </c>
      <c r="C767">
        <v>4</v>
      </c>
      <c r="D767">
        <v>4</v>
      </c>
      <c r="E767">
        <f>_xlfn.XLOOKUP(fSales[[#This Row],[ProductID]],dProduct[ProductID],dProduct[Price])*fSales[[#This Row],[Units]]</f>
        <v>119.8</v>
      </c>
      <c r="F767" t="str">
        <f>_xlfn.XLOOKUP(fSales[[#This Row],[ProductID]],dProduct[ProductID],dProduct[Product])</f>
        <v>Carlota</v>
      </c>
      <c r="G767" t="str">
        <f>_xlfn.XLOOKUP(fSales[[#This Row],[ProductID]],dProduct[ProductID],dProduct[Supplier])</f>
        <v>Gel Booms</v>
      </c>
      <c r="H767" t="str">
        <f>_xlfn.XLOOKUP(fSales[[#This Row],[SalesRepID]],dSalesRep[SalesRepID],dSalesRep[Region])</f>
        <v>WA</v>
      </c>
    </row>
    <row r="768" spans="1:8">
      <c r="A768" s="3">
        <v>45484</v>
      </c>
      <c r="B768">
        <v>2</v>
      </c>
      <c r="C768">
        <v>4</v>
      </c>
      <c r="D768">
        <v>113</v>
      </c>
      <c r="E768">
        <f>_xlfn.XLOOKUP(fSales[[#This Row],[ProductID]],dProduct[ProductID],dProduct[Price])*fSales[[#This Row],[Units]]</f>
        <v>3384.35</v>
      </c>
      <c r="F768" t="str">
        <f>_xlfn.XLOOKUP(fSales[[#This Row],[ProductID]],dProduct[ProductID],dProduct[Product])</f>
        <v>Carlota</v>
      </c>
      <c r="G768" t="str">
        <f>_xlfn.XLOOKUP(fSales[[#This Row],[ProductID]],dProduct[ProductID],dProduct[Supplier])</f>
        <v>Gel Booms</v>
      </c>
      <c r="H768" t="str">
        <f>_xlfn.XLOOKUP(fSales[[#This Row],[SalesRepID]],dSalesRep[SalesRepID],dSalesRep[Region])</f>
        <v>WA</v>
      </c>
    </row>
    <row r="769" spans="1:8">
      <c r="A769" s="3">
        <v>45493</v>
      </c>
      <c r="B769">
        <v>2</v>
      </c>
      <c r="C769">
        <v>1</v>
      </c>
      <c r="D769">
        <v>83</v>
      </c>
      <c r="E769">
        <f>_xlfn.XLOOKUP(fSales[[#This Row],[ProductID]],dProduct[ProductID],dProduct[Price])*fSales[[#This Row],[Units]]</f>
        <v>2485.85</v>
      </c>
      <c r="F769" t="str">
        <f>_xlfn.XLOOKUP(fSales[[#This Row],[ProductID]],dProduct[ProductID],dProduct[Product])</f>
        <v>Carlota</v>
      </c>
      <c r="G769" t="str">
        <f>_xlfn.XLOOKUP(fSales[[#This Row],[ProductID]],dProduct[ProductID],dProduct[Supplier])</f>
        <v>Gel Booms</v>
      </c>
      <c r="H769" t="str">
        <f>_xlfn.XLOOKUP(fSales[[#This Row],[SalesRepID]],dSalesRep[SalesRepID],dSalesRep[Region])</f>
        <v>CA</v>
      </c>
    </row>
    <row r="770" spans="1:8">
      <c r="A770" s="3">
        <v>45585</v>
      </c>
      <c r="B770">
        <v>3</v>
      </c>
      <c r="C770">
        <v>2</v>
      </c>
      <c r="D770">
        <v>23</v>
      </c>
      <c r="E770">
        <f>_xlfn.XLOOKUP(fSales[[#This Row],[ProductID]],dProduct[ProductID],dProduct[Price])*fSales[[#This Row],[Units]]</f>
        <v>596.85</v>
      </c>
      <c r="F770" t="str">
        <f>_xlfn.XLOOKUP(fSales[[#This Row],[ProductID]],dProduct[ProductID],dProduct[Product])</f>
        <v>Aspen</v>
      </c>
      <c r="G770" t="str">
        <f>_xlfn.XLOOKUP(fSales[[#This Row],[ProductID]],dProduct[ProductID],dProduct[Supplier])</f>
        <v>Colorado Booms</v>
      </c>
      <c r="H770" t="str">
        <f>_xlfn.XLOOKUP(fSales[[#This Row],[SalesRepID]],dSalesRep[SalesRepID],dSalesRep[Region])</f>
        <v>CA</v>
      </c>
    </row>
    <row r="771" spans="1:8">
      <c r="A771" s="3">
        <v>45387</v>
      </c>
      <c r="B771">
        <v>1</v>
      </c>
      <c r="C771">
        <v>4</v>
      </c>
      <c r="D771">
        <v>300</v>
      </c>
      <c r="E771">
        <f>_xlfn.XLOOKUP(fSales[[#This Row],[ProductID]],dProduct[ProductID],dProduct[Price])*fSales[[#This Row],[Units]]</f>
        <v>13185</v>
      </c>
      <c r="F771" t="str">
        <f>_xlfn.XLOOKUP(fSales[[#This Row],[ProductID]],dProduct[ProductID],dProduct[Product])</f>
        <v>Quad</v>
      </c>
      <c r="G771" t="str">
        <f>_xlfn.XLOOKUP(fSales[[#This Row],[ProductID]],dProduct[ProductID],dProduct[Supplier])</f>
        <v>Gel Booms</v>
      </c>
      <c r="H771" t="str">
        <f>_xlfn.XLOOKUP(fSales[[#This Row],[SalesRepID]],dSalesRep[SalesRepID],dSalesRep[Region])</f>
        <v>WA</v>
      </c>
    </row>
    <row r="772" spans="1:8">
      <c r="A772" s="3">
        <v>45553</v>
      </c>
      <c r="B772">
        <v>2</v>
      </c>
      <c r="C772">
        <v>2</v>
      </c>
      <c r="D772">
        <v>4</v>
      </c>
      <c r="E772">
        <f>_xlfn.XLOOKUP(fSales[[#This Row],[ProductID]],dProduct[ProductID],dProduct[Price])*fSales[[#This Row],[Units]]</f>
        <v>119.8</v>
      </c>
      <c r="F772" t="str">
        <f>_xlfn.XLOOKUP(fSales[[#This Row],[ProductID]],dProduct[ProductID],dProduct[Product])</f>
        <v>Carlota</v>
      </c>
      <c r="G772" t="str">
        <f>_xlfn.XLOOKUP(fSales[[#This Row],[ProductID]],dProduct[ProductID],dProduct[Supplier])</f>
        <v>Gel Booms</v>
      </c>
      <c r="H772" t="str">
        <f>_xlfn.XLOOKUP(fSales[[#This Row],[SalesRepID]],dSalesRep[SalesRepID],dSalesRep[Region])</f>
        <v>CA</v>
      </c>
    </row>
    <row r="773" spans="1:8">
      <c r="A773" s="3">
        <v>45614</v>
      </c>
      <c r="B773">
        <v>2</v>
      </c>
      <c r="C773">
        <v>2</v>
      </c>
      <c r="D773">
        <v>2</v>
      </c>
      <c r="E773">
        <f>_xlfn.XLOOKUP(fSales[[#This Row],[ProductID]],dProduct[ProductID],dProduct[Price])*fSales[[#This Row],[Units]]</f>
        <v>59.9</v>
      </c>
      <c r="F773" t="str">
        <f>_xlfn.XLOOKUP(fSales[[#This Row],[ProductID]],dProduct[ProductID],dProduct[Product])</f>
        <v>Carlota</v>
      </c>
      <c r="G773" t="str">
        <f>_xlfn.XLOOKUP(fSales[[#This Row],[ProductID]],dProduct[ProductID],dProduct[Supplier])</f>
        <v>Gel Booms</v>
      </c>
      <c r="H773" t="str">
        <f>_xlfn.XLOOKUP(fSales[[#This Row],[SalesRepID]],dSalesRep[SalesRepID],dSalesRep[Region])</f>
        <v>CA</v>
      </c>
    </row>
    <row r="774" spans="1:8">
      <c r="A774" s="3">
        <v>45584</v>
      </c>
      <c r="B774">
        <v>1</v>
      </c>
      <c r="C774">
        <v>1</v>
      </c>
      <c r="D774">
        <v>5</v>
      </c>
      <c r="E774">
        <f>_xlfn.XLOOKUP(fSales[[#This Row],[ProductID]],dProduct[ProductID],dProduct[Price])*fSales[[#This Row],[Units]]</f>
        <v>219.75</v>
      </c>
      <c r="F774" t="str">
        <f>_xlfn.XLOOKUP(fSales[[#This Row],[ProductID]],dProduct[ProductID],dProduct[Product])</f>
        <v>Quad</v>
      </c>
      <c r="G774" t="str">
        <f>_xlfn.XLOOKUP(fSales[[#This Row],[ProductID]],dProduct[ProductID],dProduct[Supplier])</f>
        <v>Gel Booms</v>
      </c>
      <c r="H774" t="str">
        <f>_xlfn.XLOOKUP(fSales[[#This Row],[SalesRepID]],dSalesRep[SalesRepID],dSalesRep[Region])</f>
        <v>CA</v>
      </c>
    </row>
    <row r="775" spans="1:8">
      <c r="A775" s="3">
        <v>45330</v>
      </c>
      <c r="B775">
        <v>1</v>
      </c>
      <c r="C775">
        <v>2</v>
      </c>
      <c r="D775">
        <v>6</v>
      </c>
      <c r="E775">
        <f>_xlfn.XLOOKUP(fSales[[#This Row],[ProductID]],dProduct[ProductID],dProduct[Price])*fSales[[#This Row],[Units]]</f>
        <v>263.70000000000005</v>
      </c>
      <c r="F775" t="str">
        <f>_xlfn.XLOOKUP(fSales[[#This Row],[ProductID]],dProduct[ProductID],dProduct[Product])</f>
        <v>Quad</v>
      </c>
      <c r="G775" t="str">
        <f>_xlfn.XLOOKUP(fSales[[#This Row],[ProductID]],dProduct[ProductID],dProduct[Supplier])</f>
        <v>Gel Booms</v>
      </c>
      <c r="H775" t="str">
        <f>_xlfn.XLOOKUP(fSales[[#This Row],[SalesRepID]],dSalesRep[SalesRepID],dSalesRep[Region])</f>
        <v>CA</v>
      </c>
    </row>
    <row r="776" spans="1:8">
      <c r="A776" s="3">
        <v>45353</v>
      </c>
      <c r="B776">
        <v>2</v>
      </c>
      <c r="C776">
        <v>2</v>
      </c>
      <c r="D776">
        <v>94</v>
      </c>
      <c r="E776">
        <f>_xlfn.XLOOKUP(fSales[[#This Row],[ProductID]],dProduct[ProductID],dProduct[Price])*fSales[[#This Row],[Units]]</f>
        <v>2815.2999999999997</v>
      </c>
      <c r="F776" t="str">
        <f>_xlfn.XLOOKUP(fSales[[#This Row],[ProductID]],dProduct[ProductID],dProduct[Product])</f>
        <v>Carlota</v>
      </c>
      <c r="G776" t="str">
        <f>_xlfn.XLOOKUP(fSales[[#This Row],[ProductID]],dProduct[ProductID],dProduct[Supplier])</f>
        <v>Gel Booms</v>
      </c>
      <c r="H776" t="str">
        <f>_xlfn.XLOOKUP(fSales[[#This Row],[SalesRepID]],dSalesRep[SalesRepID],dSalesRep[Region])</f>
        <v>CA</v>
      </c>
    </row>
    <row r="777" spans="1:8">
      <c r="A777" s="3">
        <v>45635</v>
      </c>
      <c r="B777">
        <v>2</v>
      </c>
      <c r="C777">
        <v>4</v>
      </c>
      <c r="D777">
        <v>1</v>
      </c>
      <c r="E777">
        <f>_xlfn.XLOOKUP(fSales[[#This Row],[ProductID]],dProduct[ProductID],dProduct[Price])*fSales[[#This Row],[Units]]</f>
        <v>29.95</v>
      </c>
      <c r="F777" t="str">
        <f>_xlfn.XLOOKUP(fSales[[#This Row],[ProductID]],dProduct[ProductID],dProduct[Product])</f>
        <v>Carlota</v>
      </c>
      <c r="G777" t="str">
        <f>_xlfn.XLOOKUP(fSales[[#This Row],[ProductID]],dProduct[ProductID],dProduct[Supplier])</f>
        <v>Gel Booms</v>
      </c>
      <c r="H777" t="str">
        <f>_xlfn.XLOOKUP(fSales[[#This Row],[SalesRepID]],dSalesRep[SalesRepID],dSalesRep[Region])</f>
        <v>WA</v>
      </c>
    </row>
    <row r="778" spans="1:8">
      <c r="A778" s="3">
        <v>45657</v>
      </c>
      <c r="B778">
        <v>2</v>
      </c>
      <c r="C778">
        <v>4</v>
      </c>
      <c r="D778">
        <v>74</v>
      </c>
      <c r="E778">
        <f>_xlfn.XLOOKUP(fSales[[#This Row],[ProductID]],dProduct[ProductID],dProduct[Price])*fSales[[#This Row],[Units]]</f>
        <v>2216.2999999999997</v>
      </c>
      <c r="F778" t="str">
        <f>_xlfn.XLOOKUP(fSales[[#This Row],[ProductID]],dProduct[ProductID],dProduct[Product])</f>
        <v>Carlota</v>
      </c>
      <c r="G778" t="str">
        <f>_xlfn.XLOOKUP(fSales[[#This Row],[ProductID]],dProduct[ProductID],dProduct[Supplier])</f>
        <v>Gel Booms</v>
      </c>
      <c r="H778" t="str">
        <f>_xlfn.XLOOKUP(fSales[[#This Row],[SalesRepID]],dSalesRep[SalesRepID],dSalesRep[Region])</f>
        <v>WA</v>
      </c>
    </row>
    <row r="779" spans="1:8">
      <c r="A779" s="3">
        <v>45587</v>
      </c>
      <c r="B779">
        <v>2</v>
      </c>
      <c r="C779">
        <v>4</v>
      </c>
      <c r="D779">
        <v>23</v>
      </c>
      <c r="E779">
        <f>_xlfn.XLOOKUP(fSales[[#This Row],[ProductID]],dProduct[ProductID],dProduct[Price])*fSales[[#This Row],[Units]]</f>
        <v>688.85</v>
      </c>
      <c r="F779" t="str">
        <f>_xlfn.XLOOKUP(fSales[[#This Row],[ProductID]],dProduct[ProductID],dProduct[Product])</f>
        <v>Carlota</v>
      </c>
      <c r="G779" t="str">
        <f>_xlfn.XLOOKUP(fSales[[#This Row],[ProductID]],dProduct[ProductID],dProduct[Supplier])</f>
        <v>Gel Booms</v>
      </c>
      <c r="H779" t="str">
        <f>_xlfn.XLOOKUP(fSales[[#This Row],[SalesRepID]],dSalesRep[SalesRepID],dSalesRep[Region])</f>
        <v>WA</v>
      </c>
    </row>
    <row r="780" spans="1:8">
      <c r="A780" s="3">
        <v>45540</v>
      </c>
      <c r="B780">
        <v>2</v>
      </c>
      <c r="C780">
        <v>4</v>
      </c>
      <c r="D780">
        <v>4</v>
      </c>
      <c r="E780">
        <f>_xlfn.XLOOKUP(fSales[[#This Row],[ProductID]],dProduct[ProductID],dProduct[Price])*fSales[[#This Row],[Units]]</f>
        <v>119.8</v>
      </c>
      <c r="F780" t="str">
        <f>_xlfn.XLOOKUP(fSales[[#This Row],[ProductID]],dProduct[ProductID],dProduct[Product])</f>
        <v>Carlota</v>
      </c>
      <c r="G780" t="str">
        <f>_xlfn.XLOOKUP(fSales[[#This Row],[ProductID]],dProduct[ProductID],dProduct[Supplier])</f>
        <v>Gel Booms</v>
      </c>
      <c r="H780" t="str">
        <f>_xlfn.XLOOKUP(fSales[[#This Row],[SalesRepID]],dSalesRep[SalesRepID],dSalesRep[Region])</f>
        <v>WA</v>
      </c>
    </row>
    <row r="781" spans="1:8">
      <c r="A781" s="3">
        <v>45651</v>
      </c>
      <c r="B781">
        <v>2</v>
      </c>
      <c r="C781">
        <v>2</v>
      </c>
      <c r="D781">
        <v>111</v>
      </c>
      <c r="E781">
        <f>_xlfn.XLOOKUP(fSales[[#This Row],[ProductID]],dProduct[ProductID],dProduct[Price])*fSales[[#This Row],[Units]]</f>
        <v>3324.45</v>
      </c>
      <c r="F781" t="str">
        <f>_xlfn.XLOOKUP(fSales[[#This Row],[ProductID]],dProduct[ProductID],dProduct[Product])</f>
        <v>Carlota</v>
      </c>
      <c r="G781" t="str">
        <f>_xlfn.XLOOKUP(fSales[[#This Row],[ProductID]],dProduct[ProductID],dProduct[Supplier])</f>
        <v>Gel Booms</v>
      </c>
      <c r="H781" t="str">
        <f>_xlfn.XLOOKUP(fSales[[#This Row],[SalesRepID]],dSalesRep[SalesRepID],dSalesRep[Region])</f>
        <v>CA</v>
      </c>
    </row>
    <row r="782" spans="1:8">
      <c r="A782" s="3">
        <v>45513</v>
      </c>
      <c r="B782">
        <v>3</v>
      </c>
      <c r="C782">
        <v>1</v>
      </c>
      <c r="D782">
        <v>93</v>
      </c>
      <c r="E782">
        <f>_xlfn.XLOOKUP(fSales[[#This Row],[ProductID]],dProduct[ProductID],dProduct[Price])*fSales[[#This Row],[Units]]</f>
        <v>2413.35</v>
      </c>
      <c r="F782" t="str">
        <f>_xlfn.XLOOKUP(fSales[[#This Row],[ProductID]],dProduct[ProductID],dProduct[Product])</f>
        <v>Aspen</v>
      </c>
      <c r="G782" t="str">
        <f>_xlfn.XLOOKUP(fSales[[#This Row],[ProductID]],dProduct[ProductID],dProduct[Supplier])</f>
        <v>Colorado Booms</v>
      </c>
      <c r="H782" t="str">
        <f>_xlfn.XLOOKUP(fSales[[#This Row],[SalesRepID]],dSalesRep[SalesRepID],dSalesRep[Region])</f>
        <v>CA</v>
      </c>
    </row>
    <row r="783" spans="1:8">
      <c r="A783" s="3">
        <v>45592</v>
      </c>
      <c r="B783">
        <v>2</v>
      </c>
      <c r="C783">
        <v>2</v>
      </c>
      <c r="D783">
        <v>135</v>
      </c>
      <c r="E783">
        <f>_xlfn.XLOOKUP(fSales[[#This Row],[ProductID]],dProduct[ProductID],dProduct[Price])*fSales[[#This Row],[Units]]</f>
        <v>4043.25</v>
      </c>
      <c r="F783" t="str">
        <f>_xlfn.XLOOKUP(fSales[[#This Row],[ProductID]],dProduct[ProductID],dProduct[Product])</f>
        <v>Carlota</v>
      </c>
      <c r="G783" t="str">
        <f>_xlfn.XLOOKUP(fSales[[#This Row],[ProductID]],dProduct[ProductID],dProduct[Supplier])</f>
        <v>Gel Booms</v>
      </c>
      <c r="H783" t="str">
        <f>_xlfn.XLOOKUP(fSales[[#This Row],[SalesRepID]],dSalesRep[SalesRepID],dSalesRep[Region])</f>
        <v>CA</v>
      </c>
    </row>
    <row r="784" spans="1:8">
      <c r="A784" s="3">
        <v>45626</v>
      </c>
      <c r="B784">
        <v>2</v>
      </c>
      <c r="C784">
        <v>2</v>
      </c>
      <c r="D784">
        <v>74</v>
      </c>
      <c r="E784">
        <f>_xlfn.XLOOKUP(fSales[[#This Row],[ProductID]],dProduct[ProductID],dProduct[Price])*fSales[[#This Row],[Units]]</f>
        <v>2216.2999999999997</v>
      </c>
      <c r="F784" t="str">
        <f>_xlfn.XLOOKUP(fSales[[#This Row],[ProductID]],dProduct[ProductID],dProduct[Product])</f>
        <v>Carlota</v>
      </c>
      <c r="G784" t="str">
        <f>_xlfn.XLOOKUP(fSales[[#This Row],[ProductID]],dProduct[ProductID],dProduct[Supplier])</f>
        <v>Gel Booms</v>
      </c>
      <c r="H784" t="str">
        <f>_xlfn.XLOOKUP(fSales[[#This Row],[SalesRepID]],dSalesRep[SalesRepID],dSalesRep[Region])</f>
        <v>CA</v>
      </c>
    </row>
    <row r="785" spans="1:8">
      <c r="A785" s="3">
        <v>45561</v>
      </c>
      <c r="B785">
        <v>2</v>
      </c>
      <c r="C785">
        <v>4</v>
      </c>
      <c r="D785">
        <v>1</v>
      </c>
      <c r="E785">
        <f>_xlfn.XLOOKUP(fSales[[#This Row],[ProductID]],dProduct[ProductID],dProduct[Price])*fSales[[#This Row],[Units]]</f>
        <v>29.95</v>
      </c>
      <c r="F785" t="str">
        <f>_xlfn.XLOOKUP(fSales[[#This Row],[ProductID]],dProduct[ProductID],dProduct[Product])</f>
        <v>Carlota</v>
      </c>
      <c r="G785" t="str">
        <f>_xlfn.XLOOKUP(fSales[[#This Row],[ProductID]],dProduct[ProductID],dProduct[Supplier])</f>
        <v>Gel Booms</v>
      </c>
      <c r="H785" t="str">
        <f>_xlfn.XLOOKUP(fSales[[#This Row],[SalesRepID]],dSalesRep[SalesRepID],dSalesRep[Region])</f>
        <v>WA</v>
      </c>
    </row>
    <row r="786" spans="1:8">
      <c r="A786" s="3">
        <v>45603</v>
      </c>
      <c r="B786">
        <v>2</v>
      </c>
      <c r="C786">
        <v>2</v>
      </c>
      <c r="D786">
        <v>3</v>
      </c>
      <c r="E786">
        <f>_xlfn.XLOOKUP(fSales[[#This Row],[ProductID]],dProduct[ProductID],dProduct[Price])*fSales[[#This Row],[Units]]</f>
        <v>89.85</v>
      </c>
      <c r="F786" t="str">
        <f>_xlfn.XLOOKUP(fSales[[#This Row],[ProductID]],dProduct[ProductID],dProduct[Product])</f>
        <v>Carlota</v>
      </c>
      <c r="G786" t="str">
        <f>_xlfn.XLOOKUP(fSales[[#This Row],[ProductID]],dProduct[ProductID],dProduct[Supplier])</f>
        <v>Gel Booms</v>
      </c>
      <c r="H786" t="str">
        <f>_xlfn.XLOOKUP(fSales[[#This Row],[SalesRepID]],dSalesRep[SalesRepID],dSalesRep[Region])</f>
        <v>CA</v>
      </c>
    </row>
    <row r="787" spans="1:8">
      <c r="A787" s="3">
        <v>45348</v>
      </c>
      <c r="B787">
        <v>3</v>
      </c>
      <c r="C787">
        <v>4</v>
      </c>
      <c r="D787">
        <v>6</v>
      </c>
      <c r="E787">
        <f>_xlfn.XLOOKUP(fSales[[#This Row],[ProductID]],dProduct[ProductID],dProduct[Price])*fSales[[#This Row],[Units]]</f>
        <v>155.69999999999999</v>
      </c>
      <c r="F787" t="str">
        <f>_xlfn.XLOOKUP(fSales[[#This Row],[ProductID]],dProduct[ProductID],dProduct[Product])</f>
        <v>Aspen</v>
      </c>
      <c r="G787" t="str">
        <f>_xlfn.XLOOKUP(fSales[[#This Row],[ProductID]],dProduct[ProductID],dProduct[Supplier])</f>
        <v>Colorado Booms</v>
      </c>
      <c r="H787" t="str">
        <f>_xlfn.XLOOKUP(fSales[[#This Row],[SalesRepID]],dSalesRep[SalesRepID],dSalesRep[Region])</f>
        <v>WA</v>
      </c>
    </row>
    <row r="788" spans="1:8">
      <c r="A788" s="3">
        <v>45574</v>
      </c>
      <c r="B788">
        <v>1</v>
      </c>
      <c r="C788">
        <v>1</v>
      </c>
      <c r="D788">
        <v>105</v>
      </c>
      <c r="E788">
        <f>_xlfn.XLOOKUP(fSales[[#This Row],[ProductID]],dProduct[ProductID],dProduct[Price])*fSales[[#This Row],[Units]]</f>
        <v>4614.75</v>
      </c>
      <c r="F788" t="str">
        <f>_xlfn.XLOOKUP(fSales[[#This Row],[ProductID]],dProduct[ProductID],dProduct[Product])</f>
        <v>Quad</v>
      </c>
      <c r="G788" t="str">
        <f>_xlfn.XLOOKUP(fSales[[#This Row],[ProductID]],dProduct[ProductID],dProduct[Supplier])</f>
        <v>Gel Booms</v>
      </c>
      <c r="H788" t="str">
        <f>_xlfn.XLOOKUP(fSales[[#This Row],[SalesRepID]],dSalesRep[SalesRepID],dSalesRep[Region])</f>
        <v>CA</v>
      </c>
    </row>
    <row r="789" spans="1:8">
      <c r="A789" s="3">
        <v>45655</v>
      </c>
      <c r="B789">
        <v>2</v>
      </c>
      <c r="C789">
        <v>2</v>
      </c>
      <c r="D789">
        <v>2</v>
      </c>
      <c r="E789">
        <f>_xlfn.XLOOKUP(fSales[[#This Row],[ProductID]],dProduct[ProductID],dProduct[Price])*fSales[[#This Row],[Units]]</f>
        <v>59.9</v>
      </c>
      <c r="F789" t="str">
        <f>_xlfn.XLOOKUP(fSales[[#This Row],[ProductID]],dProduct[ProductID],dProduct[Product])</f>
        <v>Carlota</v>
      </c>
      <c r="G789" t="str">
        <f>_xlfn.XLOOKUP(fSales[[#This Row],[ProductID]],dProduct[ProductID],dProduct[Supplier])</f>
        <v>Gel Booms</v>
      </c>
      <c r="H789" t="str">
        <f>_xlfn.XLOOKUP(fSales[[#This Row],[SalesRepID]],dSalesRep[SalesRepID],dSalesRep[Region])</f>
        <v>CA</v>
      </c>
    </row>
    <row r="790" spans="1:8">
      <c r="A790" s="3">
        <v>45508</v>
      </c>
      <c r="B790">
        <v>2</v>
      </c>
      <c r="C790">
        <v>4</v>
      </c>
      <c r="D790">
        <v>3</v>
      </c>
      <c r="E790">
        <f>_xlfn.XLOOKUP(fSales[[#This Row],[ProductID]],dProduct[ProductID],dProduct[Price])*fSales[[#This Row],[Units]]</f>
        <v>89.85</v>
      </c>
      <c r="F790" t="str">
        <f>_xlfn.XLOOKUP(fSales[[#This Row],[ProductID]],dProduct[ProductID],dProduct[Product])</f>
        <v>Carlota</v>
      </c>
      <c r="G790" t="str">
        <f>_xlfn.XLOOKUP(fSales[[#This Row],[ProductID]],dProduct[ProductID],dProduct[Supplier])</f>
        <v>Gel Booms</v>
      </c>
      <c r="H790" t="str">
        <f>_xlfn.XLOOKUP(fSales[[#This Row],[SalesRepID]],dSalesRep[SalesRepID],dSalesRep[Region])</f>
        <v>WA</v>
      </c>
    </row>
    <row r="791" spans="1:8">
      <c r="A791" s="3">
        <v>45478</v>
      </c>
      <c r="B791">
        <v>3</v>
      </c>
      <c r="C791">
        <v>2</v>
      </c>
      <c r="D791">
        <v>259</v>
      </c>
      <c r="E791">
        <f>_xlfn.XLOOKUP(fSales[[#This Row],[ProductID]],dProduct[ProductID],dProduct[Price])*fSales[[#This Row],[Units]]</f>
        <v>6721.05</v>
      </c>
      <c r="F791" t="str">
        <f>_xlfn.XLOOKUP(fSales[[#This Row],[ProductID]],dProduct[ProductID],dProduct[Product])</f>
        <v>Aspen</v>
      </c>
      <c r="G791" t="str">
        <f>_xlfn.XLOOKUP(fSales[[#This Row],[ProductID]],dProduct[ProductID],dProduct[Supplier])</f>
        <v>Colorado Booms</v>
      </c>
      <c r="H791" t="str">
        <f>_xlfn.XLOOKUP(fSales[[#This Row],[SalesRepID]],dSalesRep[SalesRepID],dSalesRep[Region])</f>
        <v>CA</v>
      </c>
    </row>
    <row r="792" spans="1:8">
      <c r="A792" s="3">
        <v>45574</v>
      </c>
      <c r="B792">
        <v>2</v>
      </c>
      <c r="C792">
        <v>2</v>
      </c>
      <c r="D792">
        <v>4</v>
      </c>
      <c r="E792">
        <f>_xlfn.XLOOKUP(fSales[[#This Row],[ProductID]],dProduct[ProductID],dProduct[Price])*fSales[[#This Row],[Units]]</f>
        <v>119.8</v>
      </c>
      <c r="F792" t="str">
        <f>_xlfn.XLOOKUP(fSales[[#This Row],[ProductID]],dProduct[ProductID],dProduct[Product])</f>
        <v>Carlota</v>
      </c>
      <c r="G792" t="str">
        <f>_xlfn.XLOOKUP(fSales[[#This Row],[ProductID]],dProduct[ProductID],dProduct[Supplier])</f>
        <v>Gel Booms</v>
      </c>
      <c r="H792" t="str">
        <f>_xlfn.XLOOKUP(fSales[[#This Row],[SalesRepID]],dSalesRep[SalesRepID],dSalesRep[Region])</f>
        <v>CA</v>
      </c>
    </row>
    <row r="793" spans="1:8">
      <c r="A793" s="3">
        <v>45641</v>
      </c>
      <c r="B793">
        <v>2</v>
      </c>
      <c r="C793">
        <v>2</v>
      </c>
      <c r="D793">
        <v>58</v>
      </c>
      <c r="E793">
        <f>_xlfn.XLOOKUP(fSales[[#This Row],[ProductID]],dProduct[ProductID],dProduct[Price])*fSales[[#This Row],[Units]]</f>
        <v>1737.1</v>
      </c>
      <c r="F793" t="str">
        <f>_xlfn.XLOOKUP(fSales[[#This Row],[ProductID]],dProduct[ProductID],dProduct[Product])</f>
        <v>Carlota</v>
      </c>
      <c r="G793" t="str">
        <f>_xlfn.XLOOKUP(fSales[[#This Row],[ProductID]],dProduct[ProductID],dProduct[Supplier])</f>
        <v>Gel Booms</v>
      </c>
      <c r="H793" t="str">
        <f>_xlfn.XLOOKUP(fSales[[#This Row],[SalesRepID]],dSalesRep[SalesRepID],dSalesRep[Region])</f>
        <v>CA</v>
      </c>
    </row>
    <row r="794" spans="1:8">
      <c r="A794" s="3">
        <v>45616</v>
      </c>
      <c r="B794">
        <v>2</v>
      </c>
      <c r="C794">
        <v>2</v>
      </c>
      <c r="D794">
        <v>3</v>
      </c>
      <c r="E794">
        <f>_xlfn.XLOOKUP(fSales[[#This Row],[ProductID]],dProduct[ProductID],dProduct[Price])*fSales[[#This Row],[Units]]</f>
        <v>89.85</v>
      </c>
      <c r="F794" t="str">
        <f>_xlfn.XLOOKUP(fSales[[#This Row],[ProductID]],dProduct[ProductID],dProduct[Product])</f>
        <v>Carlota</v>
      </c>
      <c r="G794" t="str">
        <f>_xlfn.XLOOKUP(fSales[[#This Row],[ProductID]],dProduct[ProductID],dProduct[Supplier])</f>
        <v>Gel Booms</v>
      </c>
      <c r="H794" t="str">
        <f>_xlfn.XLOOKUP(fSales[[#This Row],[SalesRepID]],dSalesRep[SalesRepID],dSalesRep[Region])</f>
        <v>CA</v>
      </c>
    </row>
    <row r="795" spans="1:8">
      <c r="A795" s="3">
        <v>45644</v>
      </c>
      <c r="B795">
        <v>1</v>
      </c>
      <c r="C795">
        <v>2</v>
      </c>
      <c r="D795">
        <v>1</v>
      </c>
      <c r="E795">
        <f>_xlfn.XLOOKUP(fSales[[#This Row],[ProductID]],dProduct[ProductID],dProduct[Price])*fSales[[#This Row],[Units]]</f>
        <v>43.95</v>
      </c>
      <c r="F795" t="str">
        <f>_xlfn.XLOOKUP(fSales[[#This Row],[ProductID]],dProduct[ProductID],dProduct[Product])</f>
        <v>Quad</v>
      </c>
      <c r="G795" t="str">
        <f>_xlfn.XLOOKUP(fSales[[#This Row],[ProductID]],dProduct[ProductID],dProduct[Supplier])</f>
        <v>Gel Booms</v>
      </c>
      <c r="H795" t="str">
        <f>_xlfn.XLOOKUP(fSales[[#This Row],[SalesRepID]],dSalesRep[SalesRepID],dSalesRep[Region])</f>
        <v>CA</v>
      </c>
    </row>
    <row r="796" spans="1:8">
      <c r="A796" s="3">
        <v>45473</v>
      </c>
      <c r="B796">
        <v>2</v>
      </c>
      <c r="C796">
        <v>2</v>
      </c>
      <c r="D796">
        <v>4</v>
      </c>
      <c r="E796">
        <f>_xlfn.XLOOKUP(fSales[[#This Row],[ProductID]],dProduct[ProductID],dProduct[Price])*fSales[[#This Row],[Units]]</f>
        <v>119.8</v>
      </c>
      <c r="F796" t="str">
        <f>_xlfn.XLOOKUP(fSales[[#This Row],[ProductID]],dProduct[ProductID],dProduct[Product])</f>
        <v>Carlota</v>
      </c>
      <c r="G796" t="str">
        <f>_xlfn.XLOOKUP(fSales[[#This Row],[ProductID]],dProduct[ProductID],dProduct[Supplier])</f>
        <v>Gel Booms</v>
      </c>
      <c r="H796" t="str">
        <f>_xlfn.XLOOKUP(fSales[[#This Row],[SalesRepID]],dSalesRep[SalesRepID],dSalesRep[Region])</f>
        <v>CA</v>
      </c>
    </row>
    <row r="797" spans="1:8">
      <c r="A797" s="3">
        <v>45485</v>
      </c>
      <c r="B797">
        <v>2</v>
      </c>
      <c r="C797">
        <v>2</v>
      </c>
      <c r="D797">
        <v>88</v>
      </c>
      <c r="E797">
        <f>_xlfn.XLOOKUP(fSales[[#This Row],[ProductID]],dProduct[ProductID],dProduct[Price])*fSales[[#This Row],[Units]]</f>
        <v>2635.6</v>
      </c>
      <c r="F797" t="str">
        <f>_xlfn.XLOOKUP(fSales[[#This Row],[ProductID]],dProduct[ProductID],dProduct[Product])</f>
        <v>Carlota</v>
      </c>
      <c r="G797" t="str">
        <f>_xlfn.XLOOKUP(fSales[[#This Row],[ProductID]],dProduct[ProductID],dProduct[Supplier])</f>
        <v>Gel Booms</v>
      </c>
      <c r="H797" t="str">
        <f>_xlfn.XLOOKUP(fSales[[#This Row],[SalesRepID]],dSalesRep[SalesRepID],dSalesRep[Region])</f>
        <v>CA</v>
      </c>
    </row>
    <row r="798" spans="1:8">
      <c r="A798" s="3">
        <v>45402</v>
      </c>
      <c r="B798">
        <v>2</v>
      </c>
      <c r="C798">
        <v>2</v>
      </c>
      <c r="D798">
        <v>160</v>
      </c>
      <c r="E798">
        <f>_xlfn.XLOOKUP(fSales[[#This Row],[ProductID]],dProduct[ProductID],dProduct[Price])*fSales[[#This Row],[Units]]</f>
        <v>4792</v>
      </c>
      <c r="F798" t="str">
        <f>_xlfn.XLOOKUP(fSales[[#This Row],[ProductID]],dProduct[ProductID],dProduct[Product])</f>
        <v>Carlota</v>
      </c>
      <c r="G798" t="str">
        <f>_xlfn.XLOOKUP(fSales[[#This Row],[ProductID]],dProduct[ProductID],dProduct[Supplier])</f>
        <v>Gel Booms</v>
      </c>
      <c r="H798" t="str">
        <f>_xlfn.XLOOKUP(fSales[[#This Row],[SalesRepID]],dSalesRep[SalesRepID],dSalesRep[Region])</f>
        <v>CA</v>
      </c>
    </row>
    <row r="799" spans="1:8">
      <c r="A799" s="3">
        <v>45445</v>
      </c>
      <c r="B799">
        <v>1</v>
      </c>
      <c r="C799">
        <v>2</v>
      </c>
      <c r="D799">
        <v>2</v>
      </c>
      <c r="E799">
        <f>_xlfn.XLOOKUP(fSales[[#This Row],[ProductID]],dProduct[ProductID],dProduct[Price])*fSales[[#This Row],[Units]]</f>
        <v>87.9</v>
      </c>
      <c r="F799" t="str">
        <f>_xlfn.XLOOKUP(fSales[[#This Row],[ProductID]],dProduct[ProductID],dProduct[Product])</f>
        <v>Quad</v>
      </c>
      <c r="G799" t="str">
        <f>_xlfn.XLOOKUP(fSales[[#This Row],[ProductID]],dProduct[ProductID],dProduct[Supplier])</f>
        <v>Gel Booms</v>
      </c>
      <c r="H799" t="str">
        <f>_xlfn.XLOOKUP(fSales[[#This Row],[SalesRepID]],dSalesRep[SalesRepID],dSalesRep[Region])</f>
        <v>CA</v>
      </c>
    </row>
    <row r="800" spans="1:8">
      <c r="A800" s="3">
        <v>45627</v>
      </c>
      <c r="B800">
        <v>2</v>
      </c>
      <c r="C800">
        <v>2</v>
      </c>
      <c r="D800">
        <v>6</v>
      </c>
      <c r="E800">
        <f>_xlfn.XLOOKUP(fSales[[#This Row],[ProductID]],dProduct[ProductID],dProduct[Price])*fSales[[#This Row],[Units]]</f>
        <v>179.7</v>
      </c>
      <c r="F800" t="str">
        <f>_xlfn.XLOOKUP(fSales[[#This Row],[ProductID]],dProduct[ProductID],dProduct[Product])</f>
        <v>Carlota</v>
      </c>
      <c r="G800" t="str">
        <f>_xlfn.XLOOKUP(fSales[[#This Row],[ProductID]],dProduct[ProductID],dProduct[Supplier])</f>
        <v>Gel Booms</v>
      </c>
      <c r="H800" t="str">
        <f>_xlfn.XLOOKUP(fSales[[#This Row],[SalesRepID]],dSalesRep[SalesRepID],dSalesRep[Region])</f>
        <v>CA</v>
      </c>
    </row>
    <row r="801" spans="1:8">
      <c r="A801" s="3">
        <v>45625</v>
      </c>
      <c r="B801">
        <v>1</v>
      </c>
      <c r="C801">
        <v>2</v>
      </c>
      <c r="D801">
        <v>83</v>
      </c>
      <c r="E801">
        <f>_xlfn.XLOOKUP(fSales[[#This Row],[ProductID]],dProduct[ProductID],dProduct[Price])*fSales[[#This Row],[Units]]</f>
        <v>3647.8500000000004</v>
      </c>
      <c r="F801" t="str">
        <f>_xlfn.XLOOKUP(fSales[[#This Row],[ProductID]],dProduct[ProductID],dProduct[Product])</f>
        <v>Quad</v>
      </c>
      <c r="G801" t="str">
        <f>_xlfn.XLOOKUP(fSales[[#This Row],[ProductID]],dProduct[ProductID],dProduct[Supplier])</f>
        <v>Gel Booms</v>
      </c>
      <c r="H801" t="str">
        <f>_xlfn.XLOOKUP(fSales[[#This Row],[SalesRepID]],dSalesRep[SalesRepID],dSalesRep[Region])</f>
        <v>CA</v>
      </c>
    </row>
    <row r="802" spans="1:8">
      <c r="A802" s="3">
        <v>45610</v>
      </c>
      <c r="B802">
        <v>2</v>
      </c>
      <c r="C802">
        <v>2</v>
      </c>
      <c r="D802">
        <v>62</v>
      </c>
      <c r="E802">
        <f>_xlfn.XLOOKUP(fSales[[#This Row],[ProductID]],dProduct[ProductID],dProduct[Price])*fSales[[#This Row],[Units]]</f>
        <v>1856.8999999999999</v>
      </c>
      <c r="F802" t="str">
        <f>_xlfn.XLOOKUP(fSales[[#This Row],[ProductID]],dProduct[ProductID],dProduct[Product])</f>
        <v>Carlota</v>
      </c>
      <c r="G802" t="str">
        <f>_xlfn.XLOOKUP(fSales[[#This Row],[ProductID]],dProduct[ProductID],dProduct[Supplier])</f>
        <v>Gel Booms</v>
      </c>
      <c r="H802" t="str">
        <f>_xlfn.XLOOKUP(fSales[[#This Row],[SalesRepID]],dSalesRep[SalesRepID],dSalesRep[Region])</f>
        <v>CA</v>
      </c>
    </row>
    <row r="803" spans="1:8">
      <c r="A803" s="3">
        <v>45640</v>
      </c>
      <c r="B803">
        <v>2</v>
      </c>
      <c r="C803">
        <v>2</v>
      </c>
      <c r="D803">
        <v>4</v>
      </c>
      <c r="E803">
        <f>_xlfn.XLOOKUP(fSales[[#This Row],[ProductID]],dProduct[ProductID],dProduct[Price])*fSales[[#This Row],[Units]]</f>
        <v>119.8</v>
      </c>
      <c r="F803" t="str">
        <f>_xlfn.XLOOKUP(fSales[[#This Row],[ProductID]],dProduct[ProductID],dProduct[Product])</f>
        <v>Carlota</v>
      </c>
      <c r="G803" t="str">
        <f>_xlfn.XLOOKUP(fSales[[#This Row],[ProductID]],dProduct[ProductID],dProduct[Supplier])</f>
        <v>Gel Booms</v>
      </c>
      <c r="H803" t="str">
        <f>_xlfn.XLOOKUP(fSales[[#This Row],[SalesRepID]],dSalesRep[SalesRepID],dSalesRep[Region])</f>
        <v>CA</v>
      </c>
    </row>
    <row r="804" spans="1:8">
      <c r="A804" s="3">
        <v>45626</v>
      </c>
      <c r="B804">
        <v>2</v>
      </c>
      <c r="C804">
        <v>4</v>
      </c>
      <c r="D804">
        <v>190</v>
      </c>
      <c r="E804">
        <f>_xlfn.XLOOKUP(fSales[[#This Row],[ProductID]],dProduct[ProductID],dProduct[Price])*fSales[[#This Row],[Units]]</f>
        <v>5690.5</v>
      </c>
      <c r="F804" t="str">
        <f>_xlfn.XLOOKUP(fSales[[#This Row],[ProductID]],dProduct[ProductID],dProduct[Product])</f>
        <v>Carlota</v>
      </c>
      <c r="G804" t="str">
        <f>_xlfn.XLOOKUP(fSales[[#This Row],[ProductID]],dProduct[ProductID],dProduct[Supplier])</f>
        <v>Gel Booms</v>
      </c>
      <c r="H804" t="str">
        <f>_xlfn.XLOOKUP(fSales[[#This Row],[SalesRepID]],dSalesRep[SalesRepID],dSalesRep[Region])</f>
        <v>WA</v>
      </c>
    </row>
    <row r="805" spans="1:8">
      <c r="A805" s="3">
        <v>45642</v>
      </c>
      <c r="B805">
        <v>1</v>
      </c>
      <c r="C805">
        <v>3</v>
      </c>
      <c r="D805">
        <v>87</v>
      </c>
      <c r="E805">
        <f>_xlfn.XLOOKUP(fSales[[#This Row],[ProductID]],dProduct[ProductID],dProduct[Price])*fSales[[#This Row],[Units]]</f>
        <v>3823.65</v>
      </c>
      <c r="F805" t="str">
        <f>_xlfn.XLOOKUP(fSales[[#This Row],[ProductID]],dProduct[ProductID],dProduct[Product])</f>
        <v>Quad</v>
      </c>
      <c r="G805" t="str">
        <f>_xlfn.XLOOKUP(fSales[[#This Row],[ProductID]],dProduct[ProductID],dProduct[Supplier])</f>
        <v>Gel Booms</v>
      </c>
      <c r="H805" t="str">
        <f>_xlfn.XLOOKUP(fSales[[#This Row],[SalesRepID]],dSalesRep[SalesRepID],dSalesRep[Region])</f>
        <v>WA</v>
      </c>
    </row>
    <row r="806" spans="1:8">
      <c r="A806" s="3">
        <v>45412</v>
      </c>
      <c r="B806">
        <v>2</v>
      </c>
      <c r="C806">
        <v>4</v>
      </c>
      <c r="D806">
        <v>2</v>
      </c>
      <c r="E806">
        <f>_xlfn.XLOOKUP(fSales[[#This Row],[ProductID]],dProduct[ProductID],dProduct[Price])*fSales[[#This Row],[Units]]</f>
        <v>59.9</v>
      </c>
      <c r="F806" t="str">
        <f>_xlfn.XLOOKUP(fSales[[#This Row],[ProductID]],dProduct[ProductID],dProduct[Product])</f>
        <v>Carlota</v>
      </c>
      <c r="G806" t="str">
        <f>_xlfn.XLOOKUP(fSales[[#This Row],[ProductID]],dProduct[ProductID],dProduct[Supplier])</f>
        <v>Gel Booms</v>
      </c>
      <c r="H806" t="str">
        <f>_xlfn.XLOOKUP(fSales[[#This Row],[SalesRepID]],dSalesRep[SalesRepID],dSalesRep[Region])</f>
        <v>WA</v>
      </c>
    </row>
    <row r="807" spans="1:8">
      <c r="A807" s="3">
        <v>45603</v>
      </c>
      <c r="B807">
        <v>3</v>
      </c>
      <c r="C807">
        <v>2</v>
      </c>
      <c r="D807">
        <v>107</v>
      </c>
      <c r="E807">
        <f>_xlfn.XLOOKUP(fSales[[#This Row],[ProductID]],dProduct[ProductID],dProduct[Price])*fSales[[#This Row],[Units]]</f>
        <v>2776.65</v>
      </c>
      <c r="F807" t="str">
        <f>_xlfn.XLOOKUP(fSales[[#This Row],[ProductID]],dProduct[ProductID],dProduct[Product])</f>
        <v>Aspen</v>
      </c>
      <c r="G807" t="str">
        <f>_xlfn.XLOOKUP(fSales[[#This Row],[ProductID]],dProduct[ProductID],dProduct[Supplier])</f>
        <v>Colorado Booms</v>
      </c>
      <c r="H807" t="str">
        <f>_xlfn.XLOOKUP(fSales[[#This Row],[SalesRepID]],dSalesRep[SalesRepID],dSalesRep[Region])</f>
        <v>CA</v>
      </c>
    </row>
    <row r="808" spans="1:8">
      <c r="A808" s="3">
        <v>45610</v>
      </c>
      <c r="B808">
        <v>4</v>
      </c>
      <c r="C808">
        <v>4</v>
      </c>
      <c r="D808">
        <v>199</v>
      </c>
      <c r="E808">
        <f>_xlfn.XLOOKUP(fSales[[#This Row],[ProductID]],dProduct[ProductID],dProduct[Price])*fSales[[#This Row],[Units]]</f>
        <v>4766.05</v>
      </c>
      <c r="F808" t="str">
        <f>_xlfn.XLOOKUP(fSales[[#This Row],[ProductID]],dProduct[ProductID],dProduct[Product])</f>
        <v>Yanaki</v>
      </c>
      <c r="G808" t="str">
        <f>_xlfn.XLOOKUP(fSales[[#This Row],[ProductID]],dProduct[ProductID],dProduct[Supplier])</f>
        <v>Colorado Booms</v>
      </c>
      <c r="H808" t="str">
        <f>_xlfn.XLOOKUP(fSales[[#This Row],[SalesRepID]],dSalesRep[SalesRepID],dSalesRep[Region])</f>
        <v>WA</v>
      </c>
    </row>
    <row r="809" spans="1:8">
      <c r="A809" s="3">
        <v>45403</v>
      </c>
      <c r="B809">
        <v>2</v>
      </c>
      <c r="C809">
        <v>2</v>
      </c>
      <c r="D809">
        <v>5</v>
      </c>
      <c r="E809">
        <f>_xlfn.XLOOKUP(fSales[[#This Row],[ProductID]],dProduct[ProductID],dProduct[Price])*fSales[[#This Row],[Units]]</f>
        <v>149.75</v>
      </c>
      <c r="F809" t="str">
        <f>_xlfn.XLOOKUP(fSales[[#This Row],[ProductID]],dProduct[ProductID],dProduct[Product])</f>
        <v>Carlota</v>
      </c>
      <c r="G809" t="str">
        <f>_xlfn.XLOOKUP(fSales[[#This Row],[ProductID]],dProduct[ProductID],dProduct[Supplier])</f>
        <v>Gel Booms</v>
      </c>
      <c r="H809" t="str">
        <f>_xlfn.XLOOKUP(fSales[[#This Row],[SalesRepID]],dSalesRep[SalesRepID],dSalesRep[Region])</f>
        <v>CA</v>
      </c>
    </row>
    <row r="810" spans="1:8">
      <c r="A810" s="3">
        <v>45627</v>
      </c>
      <c r="B810">
        <v>3</v>
      </c>
      <c r="C810">
        <v>4</v>
      </c>
      <c r="D810">
        <v>89</v>
      </c>
      <c r="E810">
        <f>_xlfn.XLOOKUP(fSales[[#This Row],[ProductID]],dProduct[ProductID],dProduct[Price])*fSales[[#This Row],[Units]]</f>
        <v>2309.5499999999997</v>
      </c>
      <c r="F810" t="str">
        <f>_xlfn.XLOOKUP(fSales[[#This Row],[ProductID]],dProduct[ProductID],dProduct[Product])</f>
        <v>Aspen</v>
      </c>
      <c r="G810" t="str">
        <f>_xlfn.XLOOKUP(fSales[[#This Row],[ProductID]],dProduct[ProductID],dProduct[Supplier])</f>
        <v>Colorado Booms</v>
      </c>
      <c r="H810" t="str">
        <f>_xlfn.XLOOKUP(fSales[[#This Row],[SalesRepID]],dSalesRep[SalesRepID],dSalesRep[Region])</f>
        <v>WA</v>
      </c>
    </row>
    <row r="811" spans="1:8">
      <c r="A811" s="3">
        <v>45593</v>
      </c>
      <c r="B811">
        <v>2</v>
      </c>
      <c r="C811">
        <v>2</v>
      </c>
      <c r="D811">
        <v>86</v>
      </c>
      <c r="E811">
        <f>_xlfn.XLOOKUP(fSales[[#This Row],[ProductID]],dProduct[ProductID],dProduct[Price])*fSales[[#This Row],[Units]]</f>
        <v>2575.6999999999998</v>
      </c>
      <c r="F811" t="str">
        <f>_xlfn.XLOOKUP(fSales[[#This Row],[ProductID]],dProduct[ProductID],dProduct[Product])</f>
        <v>Carlota</v>
      </c>
      <c r="G811" t="str">
        <f>_xlfn.XLOOKUP(fSales[[#This Row],[ProductID]],dProduct[ProductID],dProduct[Supplier])</f>
        <v>Gel Booms</v>
      </c>
      <c r="H811" t="str">
        <f>_xlfn.XLOOKUP(fSales[[#This Row],[SalesRepID]],dSalesRep[SalesRepID],dSalesRep[Region])</f>
        <v>CA</v>
      </c>
    </row>
    <row r="812" spans="1:8">
      <c r="A812" s="3">
        <v>45563</v>
      </c>
      <c r="B812">
        <v>2</v>
      </c>
      <c r="C812">
        <v>4</v>
      </c>
      <c r="D812">
        <v>42</v>
      </c>
      <c r="E812">
        <f>_xlfn.XLOOKUP(fSales[[#This Row],[ProductID]],dProduct[ProductID],dProduct[Price])*fSales[[#This Row],[Units]]</f>
        <v>1257.8999999999999</v>
      </c>
      <c r="F812" t="str">
        <f>_xlfn.XLOOKUP(fSales[[#This Row],[ProductID]],dProduct[ProductID],dProduct[Product])</f>
        <v>Carlota</v>
      </c>
      <c r="G812" t="str">
        <f>_xlfn.XLOOKUP(fSales[[#This Row],[ProductID]],dProduct[ProductID],dProduct[Supplier])</f>
        <v>Gel Booms</v>
      </c>
      <c r="H812" t="str">
        <f>_xlfn.XLOOKUP(fSales[[#This Row],[SalesRepID]],dSalesRep[SalesRepID],dSalesRep[Region])</f>
        <v>WA</v>
      </c>
    </row>
    <row r="813" spans="1:8">
      <c r="A813" s="3">
        <v>45653</v>
      </c>
      <c r="B813">
        <v>2</v>
      </c>
      <c r="C813">
        <v>2</v>
      </c>
      <c r="D813">
        <v>59</v>
      </c>
      <c r="E813">
        <f>_xlfn.XLOOKUP(fSales[[#This Row],[ProductID]],dProduct[ProductID],dProduct[Price])*fSales[[#This Row],[Units]]</f>
        <v>1767.05</v>
      </c>
      <c r="F813" t="str">
        <f>_xlfn.XLOOKUP(fSales[[#This Row],[ProductID]],dProduct[ProductID],dProduct[Product])</f>
        <v>Carlota</v>
      </c>
      <c r="G813" t="str">
        <f>_xlfn.XLOOKUP(fSales[[#This Row],[ProductID]],dProduct[ProductID],dProduct[Supplier])</f>
        <v>Gel Booms</v>
      </c>
      <c r="H813" t="str">
        <f>_xlfn.XLOOKUP(fSales[[#This Row],[SalesRepID]],dSalesRep[SalesRepID],dSalesRep[Region])</f>
        <v>CA</v>
      </c>
    </row>
    <row r="814" spans="1:8">
      <c r="A814" s="3">
        <v>45630</v>
      </c>
      <c r="B814">
        <v>2</v>
      </c>
      <c r="C814">
        <v>2</v>
      </c>
      <c r="D814">
        <v>168</v>
      </c>
      <c r="E814">
        <f>_xlfn.XLOOKUP(fSales[[#This Row],[ProductID]],dProduct[ProductID],dProduct[Price])*fSales[[#This Row],[Units]]</f>
        <v>5031.5999999999995</v>
      </c>
      <c r="F814" t="str">
        <f>_xlfn.XLOOKUP(fSales[[#This Row],[ProductID]],dProduct[ProductID],dProduct[Product])</f>
        <v>Carlota</v>
      </c>
      <c r="G814" t="str">
        <f>_xlfn.XLOOKUP(fSales[[#This Row],[ProductID]],dProduct[ProductID],dProduct[Supplier])</f>
        <v>Gel Booms</v>
      </c>
      <c r="H814" t="str">
        <f>_xlfn.XLOOKUP(fSales[[#This Row],[SalesRepID]],dSalesRep[SalesRepID],dSalesRep[Region])</f>
        <v>CA</v>
      </c>
    </row>
    <row r="815" spans="1:8">
      <c r="A815" s="3">
        <v>45579</v>
      </c>
      <c r="B815">
        <v>2</v>
      </c>
      <c r="C815">
        <v>2</v>
      </c>
      <c r="D815">
        <v>252</v>
      </c>
      <c r="E815">
        <f>_xlfn.XLOOKUP(fSales[[#This Row],[ProductID]],dProduct[ProductID],dProduct[Price])*fSales[[#This Row],[Units]]</f>
        <v>7547.4</v>
      </c>
      <c r="F815" t="str">
        <f>_xlfn.XLOOKUP(fSales[[#This Row],[ProductID]],dProduct[ProductID],dProduct[Product])</f>
        <v>Carlota</v>
      </c>
      <c r="G815" t="str">
        <f>_xlfn.XLOOKUP(fSales[[#This Row],[ProductID]],dProduct[ProductID],dProduct[Supplier])</f>
        <v>Gel Booms</v>
      </c>
      <c r="H815" t="str">
        <f>_xlfn.XLOOKUP(fSales[[#This Row],[SalesRepID]],dSalesRep[SalesRepID],dSalesRep[Region])</f>
        <v>CA</v>
      </c>
    </row>
    <row r="816" spans="1:8">
      <c r="A816" s="3">
        <v>45511</v>
      </c>
      <c r="B816">
        <v>1</v>
      </c>
      <c r="C816">
        <v>2</v>
      </c>
      <c r="D816">
        <v>3</v>
      </c>
      <c r="E816">
        <f>_xlfn.XLOOKUP(fSales[[#This Row],[ProductID]],dProduct[ProductID],dProduct[Price])*fSales[[#This Row],[Units]]</f>
        <v>131.85000000000002</v>
      </c>
      <c r="F816" t="str">
        <f>_xlfn.XLOOKUP(fSales[[#This Row],[ProductID]],dProduct[ProductID],dProduct[Product])</f>
        <v>Quad</v>
      </c>
      <c r="G816" t="str">
        <f>_xlfn.XLOOKUP(fSales[[#This Row],[ProductID]],dProduct[ProductID],dProduct[Supplier])</f>
        <v>Gel Booms</v>
      </c>
      <c r="H816" t="str">
        <f>_xlfn.XLOOKUP(fSales[[#This Row],[SalesRepID]],dSalesRep[SalesRepID],dSalesRep[Region])</f>
        <v>CA</v>
      </c>
    </row>
    <row r="817" spans="1:8">
      <c r="A817" s="3">
        <v>45543</v>
      </c>
      <c r="B817">
        <v>3</v>
      </c>
      <c r="C817">
        <v>2</v>
      </c>
      <c r="D817">
        <v>58</v>
      </c>
      <c r="E817">
        <f>_xlfn.XLOOKUP(fSales[[#This Row],[ProductID]],dProduct[ProductID],dProduct[Price])*fSales[[#This Row],[Units]]</f>
        <v>1505.1</v>
      </c>
      <c r="F817" t="str">
        <f>_xlfn.XLOOKUP(fSales[[#This Row],[ProductID]],dProduct[ProductID],dProduct[Product])</f>
        <v>Aspen</v>
      </c>
      <c r="G817" t="str">
        <f>_xlfn.XLOOKUP(fSales[[#This Row],[ProductID]],dProduct[ProductID],dProduct[Supplier])</f>
        <v>Colorado Booms</v>
      </c>
      <c r="H817" t="str">
        <f>_xlfn.XLOOKUP(fSales[[#This Row],[SalesRepID]],dSalesRep[SalesRepID],dSalesRep[Region])</f>
        <v>CA</v>
      </c>
    </row>
    <row r="818" spans="1:8">
      <c r="A818" s="3">
        <v>45652</v>
      </c>
      <c r="B818">
        <v>2</v>
      </c>
      <c r="C818">
        <v>4</v>
      </c>
      <c r="D818">
        <v>26</v>
      </c>
      <c r="E818">
        <f>_xlfn.XLOOKUP(fSales[[#This Row],[ProductID]],dProduct[ProductID],dProduct[Price])*fSales[[#This Row],[Units]]</f>
        <v>778.69999999999993</v>
      </c>
      <c r="F818" t="str">
        <f>_xlfn.XLOOKUP(fSales[[#This Row],[ProductID]],dProduct[ProductID],dProduct[Product])</f>
        <v>Carlota</v>
      </c>
      <c r="G818" t="str">
        <f>_xlfn.XLOOKUP(fSales[[#This Row],[ProductID]],dProduct[ProductID],dProduct[Supplier])</f>
        <v>Gel Booms</v>
      </c>
      <c r="H818" t="str">
        <f>_xlfn.XLOOKUP(fSales[[#This Row],[SalesRepID]],dSalesRep[SalesRepID],dSalesRep[Region])</f>
        <v>WA</v>
      </c>
    </row>
    <row r="819" spans="1:8">
      <c r="A819" s="3">
        <v>45652</v>
      </c>
      <c r="B819">
        <v>2</v>
      </c>
      <c r="C819">
        <v>4</v>
      </c>
      <c r="D819">
        <v>2</v>
      </c>
      <c r="E819">
        <f>_xlfn.XLOOKUP(fSales[[#This Row],[ProductID]],dProduct[ProductID],dProduct[Price])*fSales[[#This Row],[Units]]</f>
        <v>59.9</v>
      </c>
      <c r="F819" t="str">
        <f>_xlfn.XLOOKUP(fSales[[#This Row],[ProductID]],dProduct[ProductID],dProduct[Product])</f>
        <v>Carlota</v>
      </c>
      <c r="G819" t="str">
        <f>_xlfn.XLOOKUP(fSales[[#This Row],[ProductID]],dProduct[ProductID],dProduct[Supplier])</f>
        <v>Gel Booms</v>
      </c>
      <c r="H819" t="str">
        <f>_xlfn.XLOOKUP(fSales[[#This Row],[SalesRepID]],dSalesRep[SalesRepID],dSalesRep[Region])</f>
        <v>WA</v>
      </c>
    </row>
    <row r="820" spans="1:8">
      <c r="A820" s="3">
        <v>45336</v>
      </c>
      <c r="B820">
        <v>2</v>
      </c>
      <c r="C820">
        <v>4</v>
      </c>
      <c r="D820">
        <v>5</v>
      </c>
      <c r="E820">
        <f>_xlfn.XLOOKUP(fSales[[#This Row],[ProductID]],dProduct[ProductID],dProduct[Price])*fSales[[#This Row],[Units]]</f>
        <v>149.75</v>
      </c>
      <c r="F820" t="str">
        <f>_xlfn.XLOOKUP(fSales[[#This Row],[ProductID]],dProduct[ProductID],dProduct[Product])</f>
        <v>Carlota</v>
      </c>
      <c r="G820" t="str">
        <f>_xlfn.XLOOKUP(fSales[[#This Row],[ProductID]],dProduct[ProductID],dProduct[Supplier])</f>
        <v>Gel Booms</v>
      </c>
      <c r="H820" t="str">
        <f>_xlfn.XLOOKUP(fSales[[#This Row],[SalesRepID]],dSalesRep[SalesRepID],dSalesRep[Region])</f>
        <v>WA</v>
      </c>
    </row>
    <row r="821" spans="1:8">
      <c r="A821" s="3">
        <v>45536</v>
      </c>
      <c r="B821">
        <v>3</v>
      </c>
      <c r="C821">
        <v>4</v>
      </c>
      <c r="D821">
        <v>6</v>
      </c>
      <c r="E821">
        <f>_xlfn.XLOOKUP(fSales[[#This Row],[ProductID]],dProduct[ProductID],dProduct[Price])*fSales[[#This Row],[Units]]</f>
        <v>155.69999999999999</v>
      </c>
      <c r="F821" t="str">
        <f>_xlfn.XLOOKUP(fSales[[#This Row],[ProductID]],dProduct[ProductID],dProduct[Product])</f>
        <v>Aspen</v>
      </c>
      <c r="G821" t="str">
        <f>_xlfn.XLOOKUP(fSales[[#This Row],[ProductID]],dProduct[ProductID],dProduct[Supplier])</f>
        <v>Colorado Booms</v>
      </c>
      <c r="H821" t="str">
        <f>_xlfn.XLOOKUP(fSales[[#This Row],[SalesRepID]],dSalesRep[SalesRepID],dSalesRep[Region])</f>
        <v>WA</v>
      </c>
    </row>
    <row r="822" spans="1:8">
      <c r="A822" s="3">
        <v>45494</v>
      </c>
      <c r="B822">
        <v>2</v>
      </c>
      <c r="C822">
        <v>2</v>
      </c>
      <c r="D822">
        <v>72</v>
      </c>
      <c r="E822">
        <f>_xlfn.XLOOKUP(fSales[[#This Row],[ProductID]],dProduct[ProductID],dProduct[Price])*fSales[[#This Row],[Units]]</f>
        <v>2156.4</v>
      </c>
      <c r="F822" t="str">
        <f>_xlfn.XLOOKUP(fSales[[#This Row],[ProductID]],dProduct[ProductID],dProduct[Product])</f>
        <v>Carlota</v>
      </c>
      <c r="G822" t="str">
        <f>_xlfn.XLOOKUP(fSales[[#This Row],[ProductID]],dProduct[ProductID],dProduct[Supplier])</f>
        <v>Gel Booms</v>
      </c>
      <c r="H822" t="str">
        <f>_xlfn.XLOOKUP(fSales[[#This Row],[SalesRepID]],dSalesRep[SalesRepID],dSalesRep[Region])</f>
        <v>CA</v>
      </c>
    </row>
    <row r="823" spans="1:8">
      <c r="A823" s="3">
        <v>45463</v>
      </c>
      <c r="B823">
        <v>4</v>
      </c>
      <c r="C823">
        <v>4</v>
      </c>
      <c r="D823">
        <v>116</v>
      </c>
      <c r="E823">
        <f>_xlfn.XLOOKUP(fSales[[#This Row],[ProductID]],dProduct[ProductID],dProduct[Price])*fSales[[#This Row],[Units]]</f>
        <v>2778.2</v>
      </c>
      <c r="F823" t="str">
        <f>_xlfn.XLOOKUP(fSales[[#This Row],[ProductID]],dProduct[ProductID],dProduct[Product])</f>
        <v>Yanaki</v>
      </c>
      <c r="G823" t="str">
        <f>_xlfn.XLOOKUP(fSales[[#This Row],[ProductID]],dProduct[ProductID],dProduct[Supplier])</f>
        <v>Colorado Booms</v>
      </c>
      <c r="H823" t="str">
        <f>_xlfn.XLOOKUP(fSales[[#This Row],[SalesRepID]],dSalesRep[SalesRepID],dSalesRep[Region])</f>
        <v>WA</v>
      </c>
    </row>
    <row r="824" spans="1:8">
      <c r="A824" s="3">
        <v>45519</v>
      </c>
      <c r="B824">
        <v>2</v>
      </c>
      <c r="C824">
        <v>2</v>
      </c>
      <c r="D824">
        <v>30</v>
      </c>
      <c r="E824">
        <f>_xlfn.XLOOKUP(fSales[[#This Row],[ProductID]],dProduct[ProductID],dProduct[Price])*fSales[[#This Row],[Units]]</f>
        <v>898.5</v>
      </c>
      <c r="F824" t="str">
        <f>_xlfn.XLOOKUP(fSales[[#This Row],[ProductID]],dProduct[ProductID],dProduct[Product])</f>
        <v>Carlota</v>
      </c>
      <c r="G824" t="str">
        <f>_xlfn.XLOOKUP(fSales[[#This Row],[ProductID]],dProduct[ProductID],dProduct[Supplier])</f>
        <v>Gel Booms</v>
      </c>
      <c r="H824" t="str">
        <f>_xlfn.XLOOKUP(fSales[[#This Row],[SalesRepID]],dSalesRep[SalesRepID],dSalesRep[Region])</f>
        <v>CA</v>
      </c>
    </row>
    <row r="825" spans="1:8">
      <c r="A825" s="3">
        <v>45353</v>
      </c>
      <c r="B825">
        <v>3</v>
      </c>
      <c r="C825">
        <v>1</v>
      </c>
      <c r="D825">
        <v>107</v>
      </c>
      <c r="E825">
        <f>_xlfn.XLOOKUP(fSales[[#This Row],[ProductID]],dProduct[ProductID],dProduct[Price])*fSales[[#This Row],[Units]]</f>
        <v>2776.65</v>
      </c>
      <c r="F825" t="str">
        <f>_xlfn.XLOOKUP(fSales[[#This Row],[ProductID]],dProduct[ProductID],dProduct[Product])</f>
        <v>Aspen</v>
      </c>
      <c r="G825" t="str">
        <f>_xlfn.XLOOKUP(fSales[[#This Row],[ProductID]],dProduct[ProductID],dProduct[Supplier])</f>
        <v>Colorado Booms</v>
      </c>
      <c r="H825" t="str">
        <f>_xlfn.XLOOKUP(fSales[[#This Row],[SalesRepID]],dSalesRep[SalesRepID],dSalesRep[Region])</f>
        <v>CA</v>
      </c>
    </row>
    <row r="826" spans="1:8">
      <c r="A826" s="3">
        <v>45613</v>
      </c>
      <c r="B826">
        <v>2</v>
      </c>
      <c r="C826">
        <v>4</v>
      </c>
      <c r="D826">
        <v>252</v>
      </c>
      <c r="E826">
        <f>_xlfn.XLOOKUP(fSales[[#This Row],[ProductID]],dProduct[ProductID],dProduct[Price])*fSales[[#This Row],[Units]]</f>
        <v>7547.4</v>
      </c>
      <c r="F826" t="str">
        <f>_xlfn.XLOOKUP(fSales[[#This Row],[ProductID]],dProduct[ProductID],dProduct[Product])</f>
        <v>Carlota</v>
      </c>
      <c r="G826" t="str">
        <f>_xlfn.XLOOKUP(fSales[[#This Row],[ProductID]],dProduct[ProductID],dProduct[Supplier])</f>
        <v>Gel Booms</v>
      </c>
      <c r="H826" t="str">
        <f>_xlfn.XLOOKUP(fSales[[#This Row],[SalesRepID]],dSalesRep[SalesRepID],dSalesRep[Region])</f>
        <v>WA</v>
      </c>
    </row>
    <row r="827" spans="1:8">
      <c r="A827" s="3">
        <v>45573</v>
      </c>
      <c r="B827">
        <v>3</v>
      </c>
      <c r="C827">
        <v>4</v>
      </c>
      <c r="D827">
        <v>3</v>
      </c>
      <c r="E827">
        <f>_xlfn.XLOOKUP(fSales[[#This Row],[ProductID]],dProduct[ProductID],dProduct[Price])*fSales[[#This Row],[Units]]</f>
        <v>77.849999999999994</v>
      </c>
      <c r="F827" t="str">
        <f>_xlfn.XLOOKUP(fSales[[#This Row],[ProductID]],dProduct[ProductID],dProduct[Product])</f>
        <v>Aspen</v>
      </c>
      <c r="G827" t="str">
        <f>_xlfn.XLOOKUP(fSales[[#This Row],[ProductID]],dProduct[ProductID],dProduct[Supplier])</f>
        <v>Colorado Booms</v>
      </c>
      <c r="H827" t="str">
        <f>_xlfn.XLOOKUP(fSales[[#This Row],[SalesRepID]],dSalesRep[SalesRepID],dSalesRep[Region])</f>
        <v>WA</v>
      </c>
    </row>
    <row r="828" spans="1:8">
      <c r="A828" s="3">
        <v>45595</v>
      </c>
      <c r="B828">
        <v>1</v>
      </c>
      <c r="C828">
        <v>4</v>
      </c>
      <c r="D828">
        <v>4</v>
      </c>
      <c r="E828">
        <f>_xlfn.XLOOKUP(fSales[[#This Row],[ProductID]],dProduct[ProductID],dProduct[Price])*fSales[[#This Row],[Units]]</f>
        <v>175.8</v>
      </c>
      <c r="F828" t="str">
        <f>_xlfn.XLOOKUP(fSales[[#This Row],[ProductID]],dProduct[ProductID],dProduct[Product])</f>
        <v>Quad</v>
      </c>
      <c r="G828" t="str">
        <f>_xlfn.XLOOKUP(fSales[[#This Row],[ProductID]],dProduct[ProductID],dProduct[Supplier])</f>
        <v>Gel Booms</v>
      </c>
      <c r="H828" t="str">
        <f>_xlfn.XLOOKUP(fSales[[#This Row],[SalesRepID]],dSalesRep[SalesRepID],dSalesRep[Region])</f>
        <v>WA</v>
      </c>
    </row>
    <row r="829" spans="1:8">
      <c r="A829" s="3">
        <v>45310</v>
      </c>
      <c r="B829">
        <v>2</v>
      </c>
      <c r="C829">
        <v>4</v>
      </c>
      <c r="D829">
        <v>63</v>
      </c>
      <c r="E829">
        <f>_xlfn.XLOOKUP(fSales[[#This Row],[ProductID]],dProduct[ProductID],dProduct[Price])*fSales[[#This Row],[Units]]</f>
        <v>1886.85</v>
      </c>
      <c r="F829" t="str">
        <f>_xlfn.XLOOKUP(fSales[[#This Row],[ProductID]],dProduct[ProductID],dProduct[Product])</f>
        <v>Carlota</v>
      </c>
      <c r="G829" t="str">
        <f>_xlfn.XLOOKUP(fSales[[#This Row],[ProductID]],dProduct[ProductID],dProduct[Supplier])</f>
        <v>Gel Booms</v>
      </c>
      <c r="H829" t="str">
        <f>_xlfn.XLOOKUP(fSales[[#This Row],[SalesRepID]],dSalesRep[SalesRepID],dSalesRep[Region])</f>
        <v>WA</v>
      </c>
    </row>
    <row r="830" spans="1:8">
      <c r="A830" s="3">
        <v>45554</v>
      </c>
      <c r="B830">
        <v>2</v>
      </c>
      <c r="C830">
        <v>2</v>
      </c>
      <c r="D830">
        <v>4</v>
      </c>
      <c r="E830">
        <f>_xlfn.XLOOKUP(fSales[[#This Row],[ProductID]],dProduct[ProductID],dProduct[Price])*fSales[[#This Row],[Units]]</f>
        <v>119.8</v>
      </c>
      <c r="F830" t="str">
        <f>_xlfn.XLOOKUP(fSales[[#This Row],[ProductID]],dProduct[ProductID],dProduct[Product])</f>
        <v>Carlota</v>
      </c>
      <c r="G830" t="str">
        <f>_xlfn.XLOOKUP(fSales[[#This Row],[ProductID]],dProduct[ProductID],dProduct[Supplier])</f>
        <v>Gel Booms</v>
      </c>
      <c r="H830" t="str">
        <f>_xlfn.XLOOKUP(fSales[[#This Row],[SalesRepID]],dSalesRep[SalesRepID],dSalesRep[Region])</f>
        <v>CA</v>
      </c>
    </row>
    <row r="831" spans="1:8">
      <c r="A831" s="3">
        <v>45628</v>
      </c>
      <c r="B831">
        <v>2</v>
      </c>
      <c r="C831">
        <v>4</v>
      </c>
      <c r="D831">
        <v>5</v>
      </c>
      <c r="E831">
        <f>_xlfn.XLOOKUP(fSales[[#This Row],[ProductID]],dProduct[ProductID],dProduct[Price])*fSales[[#This Row],[Units]]</f>
        <v>149.75</v>
      </c>
      <c r="F831" t="str">
        <f>_xlfn.XLOOKUP(fSales[[#This Row],[ProductID]],dProduct[ProductID],dProduct[Product])</f>
        <v>Carlota</v>
      </c>
      <c r="G831" t="str">
        <f>_xlfn.XLOOKUP(fSales[[#This Row],[ProductID]],dProduct[ProductID],dProduct[Supplier])</f>
        <v>Gel Booms</v>
      </c>
      <c r="H831" t="str">
        <f>_xlfn.XLOOKUP(fSales[[#This Row],[SalesRepID]],dSalesRep[SalesRepID],dSalesRep[Region])</f>
        <v>WA</v>
      </c>
    </row>
    <row r="832" spans="1:8">
      <c r="A832" s="3">
        <v>45635</v>
      </c>
      <c r="B832">
        <v>4</v>
      </c>
      <c r="C832">
        <v>2</v>
      </c>
      <c r="D832">
        <v>1</v>
      </c>
      <c r="E832">
        <f>_xlfn.XLOOKUP(fSales[[#This Row],[ProductID]],dProduct[ProductID],dProduct[Price])*fSales[[#This Row],[Units]]</f>
        <v>23.95</v>
      </c>
      <c r="F832" t="str">
        <f>_xlfn.XLOOKUP(fSales[[#This Row],[ProductID]],dProduct[ProductID],dProduct[Product])</f>
        <v>Yanaki</v>
      </c>
      <c r="G832" t="str">
        <f>_xlfn.XLOOKUP(fSales[[#This Row],[ProductID]],dProduct[ProductID],dProduct[Supplier])</f>
        <v>Colorado Booms</v>
      </c>
      <c r="H832" t="str">
        <f>_xlfn.XLOOKUP(fSales[[#This Row],[SalesRepID]],dSalesRep[SalesRepID],dSalesRep[Region])</f>
        <v>CA</v>
      </c>
    </row>
    <row r="833" spans="1:8">
      <c r="A833" s="3">
        <v>45612</v>
      </c>
      <c r="B833">
        <v>2</v>
      </c>
      <c r="C833">
        <v>2</v>
      </c>
      <c r="D833">
        <v>62</v>
      </c>
      <c r="E833">
        <f>_xlfn.XLOOKUP(fSales[[#This Row],[ProductID]],dProduct[ProductID],dProduct[Price])*fSales[[#This Row],[Units]]</f>
        <v>1856.8999999999999</v>
      </c>
      <c r="F833" t="str">
        <f>_xlfn.XLOOKUP(fSales[[#This Row],[ProductID]],dProduct[ProductID],dProduct[Product])</f>
        <v>Carlota</v>
      </c>
      <c r="G833" t="str">
        <f>_xlfn.XLOOKUP(fSales[[#This Row],[ProductID]],dProduct[ProductID],dProduct[Supplier])</f>
        <v>Gel Booms</v>
      </c>
      <c r="H833" t="str">
        <f>_xlfn.XLOOKUP(fSales[[#This Row],[SalesRepID]],dSalesRep[SalesRepID],dSalesRep[Region])</f>
        <v>CA</v>
      </c>
    </row>
    <row r="834" spans="1:8">
      <c r="A834" s="3">
        <v>45620</v>
      </c>
      <c r="B834">
        <v>2</v>
      </c>
      <c r="C834">
        <v>4</v>
      </c>
      <c r="D834">
        <v>163</v>
      </c>
      <c r="E834">
        <f>_xlfn.XLOOKUP(fSales[[#This Row],[ProductID]],dProduct[ProductID],dProduct[Price])*fSales[[#This Row],[Units]]</f>
        <v>4881.8499999999995</v>
      </c>
      <c r="F834" t="str">
        <f>_xlfn.XLOOKUP(fSales[[#This Row],[ProductID]],dProduct[ProductID],dProduct[Product])</f>
        <v>Carlota</v>
      </c>
      <c r="G834" t="str">
        <f>_xlfn.XLOOKUP(fSales[[#This Row],[ProductID]],dProduct[ProductID],dProduct[Supplier])</f>
        <v>Gel Booms</v>
      </c>
      <c r="H834" t="str">
        <f>_xlfn.XLOOKUP(fSales[[#This Row],[SalesRepID]],dSalesRep[SalesRepID],dSalesRep[Region])</f>
        <v>WA</v>
      </c>
    </row>
    <row r="835" spans="1:8">
      <c r="A835" s="3">
        <v>45630</v>
      </c>
      <c r="B835">
        <v>2</v>
      </c>
      <c r="C835">
        <v>3</v>
      </c>
      <c r="D835">
        <v>85</v>
      </c>
      <c r="E835">
        <f>_xlfn.XLOOKUP(fSales[[#This Row],[ProductID]],dProduct[ProductID],dProduct[Price])*fSales[[#This Row],[Units]]</f>
        <v>2545.75</v>
      </c>
      <c r="F835" t="str">
        <f>_xlfn.XLOOKUP(fSales[[#This Row],[ProductID]],dProduct[ProductID],dProduct[Product])</f>
        <v>Carlota</v>
      </c>
      <c r="G835" t="str">
        <f>_xlfn.XLOOKUP(fSales[[#This Row],[ProductID]],dProduct[ProductID],dProduct[Supplier])</f>
        <v>Gel Booms</v>
      </c>
      <c r="H835" t="str">
        <f>_xlfn.XLOOKUP(fSales[[#This Row],[SalesRepID]],dSalesRep[SalesRepID],dSalesRep[Region])</f>
        <v>WA</v>
      </c>
    </row>
    <row r="836" spans="1:8">
      <c r="A836" s="3">
        <v>45548</v>
      </c>
      <c r="B836">
        <v>2</v>
      </c>
      <c r="C836">
        <v>4</v>
      </c>
      <c r="D836">
        <v>2</v>
      </c>
      <c r="E836">
        <f>_xlfn.XLOOKUP(fSales[[#This Row],[ProductID]],dProduct[ProductID],dProduct[Price])*fSales[[#This Row],[Units]]</f>
        <v>59.9</v>
      </c>
      <c r="F836" t="str">
        <f>_xlfn.XLOOKUP(fSales[[#This Row],[ProductID]],dProduct[ProductID],dProduct[Product])</f>
        <v>Carlota</v>
      </c>
      <c r="G836" t="str">
        <f>_xlfn.XLOOKUP(fSales[[#This Row],[ProductID]],dProduct[ProductID],dProduct[Supplier])</f>
        <v>Gel Booms</v>
      </c>
      <c r="H836" t="str">
        <f>_xlfn.XLOOKUP(fSales[[#This Row],[SalesRepID]],dSalesRep[SalesRepID],dSalesRep[Region])</f>
        <v>WA</v>
      </c>
    </row>
    <row r="837" spans="1:8">
      <c r="A837" s="3">
        <v>45340</v>
      </c>
      <c r="B837">
        <v>4</v>
      </c>
      <c r="C837">
        <v>2</v>
      </c>
      <c r="D837">
        <v>294</v>
      </c>
      <c r="E837">
        <f>_xlfn.XLOOKUP(fSales[[#This Row],[ProductID]],dProduct[ProductID],dProduct[Price])*fSales[[#This Row],[Units]]</f>
        <v>7041.3</v>
      </c>
      <c r="F837" t="str">
        <f>_xlfn.XLOOKUP(fSales[[#This Row],[ProductID]],dProduct[ProductID],dProduct[Product])</f>
        <v>Yanaki</v>
      </c>
      <c r="G837" t="str">
        <f>_xlfn.XLOOKUP(fSales[[#This Row],[ProductID]],dProduct[ProductID],dProduct[Supplier])</f>
        <v>Colorado Booms</v>
      </c>
      <c r="H837" t="str">
        <f>_xlfn.XLOOKUP(fSales[[#This Row],[SalesRepID]],dSalesRep[SalesRepID],dSalesRep[Region])</f>
        <v>CA</v>
      </c>
    </row>
    <row r="838" spans="1:8">
      <c r="A838" s="3">
        <v>45492</v>
      </c>
      <c r="B838">
        <v>2</v>
      </c>
      <c r="C838">
        <v>2</v>
      </c>
      <c r="D838">
        <v>246</v>
      </c>
      <c r="E838">
        <f>_xlfn.XLOOKUP(fSales[[#This Row],[ProductID]],dProduct[ProductID],dProduct[Price])*fSales[[#This Row],[Units]]</f>
        <v>7367.7</v>
      </c>
      <c r="F838" t="str">
        <f>_xlfn.XLOOKUP(fSales[[#This Row],[ProductID]],dProduct[ProductID],dProduct[Product])</f>
        <v>Carlota</v>
      </c>
      <c r="G838" t="str">
        <f>_xlfn.XLOOKUP(fSales[[#This Row],[ProductID]],dProduct[ProductID],dProduct[Supplier])</f>
        <v>Gel Booms</v>
      </c>
      <c r="H838" t="str">
        <f>_xlfn.XLOOKUP(fSales[[#This Row],[SalesRepID]],dSalesRep[SalesRepID],dSalesRep[Region])</f>
        <v>CA</v>
      </c>
    </row>
    <row r="839" spans="1:8">
      <c r="A839" s="3">
        <v>45365</v>
      </c>
      <c r="B839">
        <v>3</v>
      </c>
      <c r="C839">
        <v>2</v>
      </c>
      <c r="D839">
        <v>1</v>
      </c>
      <c r="E839">
        <f>_xlfn.XLOOKUP(fSales[[#This Row],[ProductID]],dProduct[ProductID],dProduct[Price])*fSales[[#This Row],[Units]]</f>
        <v>25.95</v>
      </c>
      <c r="F839" t="str">
        <f>_xlfn.XLOOKUP(fSales[[#This Row],[ProductID]],dProduct[ProductID],dProduct[Product])</f>
        <v>Aspen</v>
      </c>
      <c r="G839" t="str">
        <f>_xlfn.XLOOKUP(fSales[[#This Row],[ProductID]],dProduct[ProductID],dProduct[Supplier])</f>
        <v>Colorado Booms</v>
      </c>
      <c r="H839" t="str">
        <f>_xlfn.XLOOKUP(fSales[[#This Row],[SalesRepID]],dSalesRep[SalesRepID],dSalesRep[Region])</f>
        <v>CA</v>
      </c>
    </row>
    <row r="840" spans="1:8">
      <c r="A840" s="3">
        <v>45510</v>
      </c>
      <c r="B840">
        <v>4</v>
      </c>
      <c r="C840">
        <v>2</v>
      </c>
      <c r="D840">
        <v>97</v>
      </c>
      <c r="E840">
        <f>_xlfn.XLOOKUP(fSales[[#This Row],[ProductID]],dProduct[ProductID],dProduct[Price])*fSales[[#This Row],[Units]]</f>
        <v>2323.15</v>
      </c>
      <c r="F840" t="str">
        <f>_xlfn.XLOOKUP(fSales[[#This Row],[ProductID]],dProduct[ProductID],dProduct[Product])</f>
        <v>Yanaki</v>
      </c>
      <c r="G840" t="str">
        <f>_xlfn.XLOOKUP(fSales[[#This Row],[ProductID]],dProduct[ProductID],dProduct[Supplier])</f>
        <v>Colorado Booms</v>
      </c>
      <c r="H840" t="str">
        <f>_xlfn.XLOOKUP(fSales[[#This Row],[SalesRepID]],dSalesRep[SalesRepID],dSalesRep[Region])</f>
        <v>CA</v>
      </c>
    </row>
    <row r="841" spans="1:8">
      <c r="A841" s="3">
        <v>45614</v>
      </c>
      <c r="B841">
        <v>2</v>
      </c>
      <c r="C841">
        <v>2</v>
      </c>
      <c r="D841">
        <v>6</v>
      </c>
      <c r="E841">
        <f>_xlfn.XLOOKUP(fSales[[#This Row],[ProductID]],dProduct[ProductID],dProduct[Price])*fSales[[#This Row],[Units]]</f>
        <v>179.7</v>
      </c>
      <c r="F841" t="str">
        <f>_xlfn.XLOOKUP(fSales[[#This Row],[ProductID]],dProduct[ProductID],dProduct[Product])</f>
        <v>Carlota</v>
      </c>
      <c r="G841" t="str">
        <f>_xlfn.XLOOKUP(fSales[[#This Row],[ProductID]],dProduct[ProductID],dProduct[Supplier])</f>
        <v>Gel Booms</v>
      </c>
      <c r="H841" t="str">
        <f>_xlfn.XLOOKUP(fSales[[#This Row],[SalesRepID]],dSalesRep[SalesRepID],dSalesRep[Region])</f>
        <v>CA</v>
      </c>
    </row>
    <row r="842" spans="1:8">
      <c r="A842" s="3">
        <v>45399</v>
      </c>
      <c r="B842">
        <v>2</v>
      </c>
      <c r="C842">
        <v>4</v>
      </c>
      <c r="D842">
        <v>5</v>
      </c>
      <c r="E842">
        <f>_xlfn.XLOOKUP(fSales[[#This Row],[ProductID]],dProduct[ProductID],dProduct[Price])*fSales[[#This Row],[Units]]</f>
        <v>149.75</v>
      </c>
      <c r="F842" t="str">
        <f>_xlfn.XLOOKUP(fSales[[#This Row],[ProductID]],dProduct[ProductID],dProduct[Product])</f>
        <v>Carlota</v>
      </c>
      <c r="G842" t="str">
        <f>_xlfn.XLOOKUP(fSales[[#This Row],[ProductID]],dProduct[ProductID],dProduct[Supplier])</f>
        <v>Gel Booms</v>
      </c>
      <c r="H842" t="str">
        <f>_xlfn.XLOOKUP(fSales[[#This Row],[SalesRepID]],dSalesRep[SalesRepID],dSalesRep[Region])</f>
        <v>WA</v>
      </c>
    </row>
    <row r="843" spans="1:8">
      <c r="A843" s="3">
        <v>45609</v>
      </c>
      <c r="B843">
        <v>4</v>
      </c>
      <c r="C843">
        <v>2</v>
      </c>
      <c r="D843">
        <v>291</v>
      </c>
      <c r="E843">
        <f>_xlfn.XLOOKUP(fSales[[#This Row],[ProductID]],dProduct[ProductID],dProduct[Price])*fSales[[#This Row],[Units]]</f>
        <v>6969.45</v>
      </c>
      <c r="F843" t="str">
        <f>_xlfn.XLOOKUP(fSales[[#This Row],[ProductID]],dProduct[ProductID],dProduct[Product])</f>
        <v>Yanaki</v>
      </c>
      <c r="G843" t="str">
        <f>_xlfn.XLOOKUP(fSales[[#This Row],[ProductID]],dProduct[ProductID],dProduct[Supplier])</f>
        <v>Colorado Booms</v>
      </c>
      <c r="H843" t="str">
        <f>_xlfn.XLOOKUP(fSales[[#This Row],[SalesRepID]],dSalesRep[SalesRepID],dSalesRep[Region])</f>
        <v>CA</v>
      </c>
    </row>
    <row r="844" spans="1:8">
      <c r="A844" s="3">
        <v>45438</v>
      </c>
      <c r="B844">
        <v>2</v>
      </c>
      <c r="C844">
        <v>3</v>
      </c>
      <c r="D844">
        <v>161</v>
      </c>
      <c r="E844">
        <f>_xlfn.XLOOKUP(fSales[[#This Row],[ProductID]],dProduct[ProductID],dProduct[Price])*fSales[[#This Row],[Units]]</f>
        <v>4821.95</v>
      </c>
      <c r="F844" t="str">
        <f>_xlfn.XLOOKUP(fSales[[#This Row],[ProductID]],dProduct[ProductID],dProduct[Product])</f>
        <v>Carlota</v>
      </c>
      <c r="G844" t="str">
        <f>_xlfn.XLOOKUP(fSales[[#This Row],[ProductID]],dProduct[ProductID],dProduct[Supplier])</f>
        <v>Gel Booms</v>
      </c>
      <c r="H844" t="str">
        <f>_xlfn.XLOOKUP(fSales[[#This Row],[SalesRepID]],dSalesRep[SalesRepID],dSalesRep[Region])</f>
        <v>WA</v>
      </c>
    </row>
    <row r="845" spans="1:8">
      <c r="A845" s="3">
        <v>45458</v>
      </c>
      <c r="B845">
        <v>4</v>
      </c>
      <c r="C845">
        <v>2</v>
      </c>
      <c r="D845">
        <v>70</v>
      </c>
      <c r="E845">
        <f>_xlfn.XLOOKUP(fSales[[#This Row],[ProductID]],dProduct[ProductID],dProduct[Price])*fSales[[#This Row],[Units]]</f>
        <v>1676.5</v>
      </c>
      <c r="F845" t="str">
        <f>_xlfn.XLOOKUP(fSales[[#This Row],[ProductID]],dProduct[ProductID],dProduct[Product])</f>
        <v>Yanaki</v>
      </c>
      <c r="G845" t="str">
        <f>_xlfn.XLOOKUP(fSales[[#This Row],[ProductID]],dProduct[ProductID],dProduct[Supplier])</f>
        <v>Colorado Booms</v>
      </c>
      <c r="H845" t="str">
        <f>_xlfn.XLOOKUP(fSales[[#This Row],[SalesRepID]],dSalesRep[SalesRepID],dSalesRep[Region])</f>
        <v>CA</v>
      </c>
    </row>
    <row r="846" spans="1:8">
      <c r="A846" s="3">
        <v>45648</v>
      </c>
      <c r="B846">
        <v>2</v>
      </c>
      <c r="C846">
        <v>2</v>
      </c>
      <c r="D846">
        <v>4</v>
      </c>
      <c r="E846">
        <f>_xlfn.XLOOKUP(fSales[[#This Row],[ProductID]],dProduct[ProductID],dProduct[Price])*fSales[[#This Row],[Units]]</f>
        <v>119.8</v>
      </c>
      <c r="F846" t="str">
        <f>_xlfn.XLOOKUP(fSales[[#This Row],[ProductID]],dProduct[ProductID],dProduct[Product])</f>
        <v>Carlota</v>
      </c>
      <c r="G846" t="str">
        <f>_xlfn.XLOOKUP(fSales[[#This Row],[ProductID]],dProduct[ProductID],dProduct[Supplier])</f>
        <v>Gel Booms</v>
      </c>
      <c r="H846" t="str">
        <f>_xlfn.XLOOKUP(fSales[[#This Row],[SalesRepID]],dSalesRep[SalesRepID],dSalesRep[Region])</f>
        <v>CA</v>
      </c>
    </row>
    <row r="847" spans="1:8">
      <c r="A847" s="3">
        <v>45386</v>
      </c>
      <c r="B847">
        <v>2</v>
      </c>
      <c r="C847">
        <v>4</v>
      </c>
      <c r="D847">
        <v>2</v>
      </c>
      <c r="E847">
        <f>_xlfn.XLOOKUP(fSales[[#This Row],[ProductID]],dProduct[ProductID],dProduct[Price])*fSales[[#This Row],[Units]]</f>
        <v>59.9</v>
      </c>
      <c r="F847" t="str">
        <f>_xlfn.XLOOKUP(fSales[[#This Row],[ProductID]],dProduct[ProductID],dProduct[Product])</f>
        <v>Carlota</v>
      </c>
      <c r="G847" t="str">
        <f>_xlfn.XLOOKUP(fSales[[#This Row],[ProductID]],dProduct[ProductID],dProduct[Supplier])</f>
        <v>Gel Booms</v>
      </c>
      <c r="H847" t="str">
        <f>_xlfn.XLOOKUP(fSales[[#This Row],[SalesRepID]],dSalesRep[SalesRepID],dSalesRep[Region])</f>
        <v>WA</v>
      </c>
    </row>
    <row r="848" spans="1:8">
      <c r="A848" s="3">
        <v>45611</v>
      </c>
      <c r="B848">
        <v>2</v>
      </c>
      <c r="C848">
        <v>2</v>
      </c>
      <c r="D848">
        <v>26</v>
      </c>
      <c r="E848">
        <f>_xlfn.XLOOKUP(fSales[[#This Row],[ProductID]],dProduct[ProductID],dProduct[Price])*fSales[[#This Row],[Units]]</f>
        <v>778.69999999999993</v>
      </c>
      <c r="F848" t="str">
        <f>_xlfn.XLOOKUP(fSales[[#This Row],[ProductID]],dProduct[ProductID],dProduct[Product])</f>
        <v>Carlota</v>
      </c>
      <c r="G848" t="str">
        <f>_xlfn.XLOOKUP(fSales[[#This Row],[ProductID]],dProduct[ProductID],dProduct[Supplier])</f>
        <v>Gel Booms</v>
      </c>
      <c r="H848" t="str">
        <f>_xlfn.XLOOKUP(fSales[[#This Row],[SalesRepID]],dSalesRep[SalesRepID],dSalesRep[Region])</f>
        <v>CA</v>
      </c>
    </row>
    <row r="849" spans="1:8">
      <c r="A849" s="3">
        <v>45477</v>
      </c>
      <c r="B849">
        <v>1</v>
      </c>
      <c r="C849">
        <v>2</v>
      </c>
      <c r="D849">
        <v>102</v>
      </c>
      <c r="E849">
        <f>_xlfn.XLOOKUP(fSales[[#This Row],[ProductID]],dProduct[ProductID],dProduct[Price])*fSales[[#This Row],[Units]]</f>
        <v>4482.9000000000005</v>
      </c>
      <c r="F849" t="str">
        <f>_xlfn.XLOOKUP(fSales[[#This Row],[ProductID]],dProduct[ProductID],dProduct[Product])</f>
        <v>Quad</v>
      </c>
      <c r="G849" t="str">
        <f>_xlfn.XLOOKUP(fSales[[#This Row],[ProductID]],dProduct[ProductID],dProduct[Supplier])</f>
        <v>Gel Booms</v>
      </c>
      <c r="H849" t="str">
        <f>_xlfn.XLOOKUP(fSales[[#This Row],[SalesRepID]],dSalesRep[SalesRepID],dSalesRep[Region])</f>
        <v>CA</v>
      </c>
    </row>
    <row r="850" spans="1:8">
      <c r="A850" s="3">
        <v>45621</v>
      </c>
      <c r="B850">
        <v>2</v>
      </c>
      <c r="C850">
        <v>4</v>
      </c>
      <c r="D850">
        <v>94</v>
      </c>
      <c r="E850">
        <f>_xlfn.XLOOKUP(fSales[[#This Row],[ProductID]],dProduct[ProductID],dProduct[Price])*fSales[[#This Row],[Units]]</f>
        <v>2815.2999999999997</v>
      </c>
      <c r="F850" t="str">
        <f>_xlfn.XLOOKUP(fSales[[#This Row],[ProductID]],dProduct[ProductID],dProduct[Product])</f>
        <v>Carlota</v>
      </c>
      <c r="G850" t="str">
        <f>_xlfn.XLOOKUP(fSales[[#This Row],[ProductID]],dProduct[ProductID],dProduct[Supplier])</f>
        <v>Gel Booms</v>
      </c>
      <c r="H850" t="str">
        <f>_xlfn.XLOOKUP(fSales[[#This Row],[SalesRepID]],dSalesRep[SalesRepID],dSalesRep[Region])</f>
        <v>WA</v>
      </c>
    </row>
    <row r="851" spans="1:8">
      <c r="A851" s="3">
        <v>45471</v>
      </c>
      <c r="B851">
        <v>4</v>
      </c>
      <c r="C851">
        <v>2</v>
      </c>
      <c r="D851">
        <v>263</v>
      </c>
      <c r="E851">
        <f>_xlfn.XLOOKUP(fSales[[#This Row],[ProductID]],dProduct[ProductID],dProduct[Price])*fSales[[#This Row],[Units]]</f>
        <v>6298.8499999999995</v>
      </c>
      <c r="F851" t="str">
        <f>_xlfn.XLOOKUP(fSales[[#This Row],[ProductID]],dProduct[ProductID],dProduct[Product])</f>
        <v>Yanaki</v>
      </c>
      <c r="G851" t="str">
        <f>_xlfn.XLOOKUP(fSales[[#This Row],[ProductID]],dProduct[ProductID],dProduct[Supplier])</f>
        <v>Colorado Booms</v>
      </c>
      <c r="H851" t="str">
        <f>_xlfn.XLOOKUP(fSales[[#This Row],[SalesRepID]],dSalesRep[SalesRepID],dSalesRep[Region])</f>
        <v>CA</v>
      </c>
    </row>
    <row r="852" spans="1:8">
      <c r="A852" s="3">
        <v>45552</v>
      </c>
      <c r="B852">
        <v>4</v>
      </c>
      <c r="C852">
        <v>1</v>
      </c>
      <c r="D852">
        <v>72</v>
      </c>
      <c r="E852">
        <f>_xlfn.XLOOKUP(fSales[[#This Row],[ProductID]],dProduct[ProductID],dProduct[Price])*fSales[[#This Row],[Units]]</f>
        <v>1724.3999999999999</v>
      </c>
      <c r="F852" t="str">
        <f>_xlfn.XLOOKUP(fSales[[#This Row],[ProductID]],dProduct[ProductID],dProduct[Product])</f>
        <v>Yanaki</v>
      </c>
      <c r="G852" t="str">
        <f>_xlfn.XLOOKUP(fSales[[#This Row],[ProductID]],dProduct[ProductID],dProduct[Supplier])</f>
        <v>Colorado Booms</v>
      </c>
      <c r="H852" t="str">
        <f>_xlfn.XLOOKUP(fSales[[#This Row],[SalesRepID]],dSalesRep[SalesRepID],dSalesRep[Region])</f>
        <v>CA</v>
      </c>
    </row>
    <row r="853" spans="1:8">
      <c r="A853" s="3">
        <v>45640</v>
      </c>
      <c r="B853">
        <v>1</v>
      </c>
      <c r="C853">
        <v>2</v>
      </c>
      <c r="D853">
        <v>6</v>
      </c>
      <c r="E853">
        <f>_xlfn.XLOOKUP(fSales[[#This Row],[ProductID]],dProduct[ProductID],dProduct[Price])*fSales[[#This Row],[Units]]</f>
        <v>263.70000000000005</v>
      </c>
      <c r="F853" t="str">
        <f>_xlfn.XLOOKUP(fSales[[#This Row],[ProductID]],dProduct[ProductID],dProduct[Product])</f>
        <v>Quad</v>
      </c>
      <c r="G853" t="str">
        <f>_xlfn.XLOOKUP(fSales[[#This Row],[ProductID]],dProduct[ProductID],dProduct[Supplier])</f>
        <v>Gel Booms</v>
      </c>
      <c r="H853" t="str">
        <f>_xlfn.XLOOKUP(fSales[[#This Row],[SalesRepID]],dSalesRep[SalesRepID],dSalesRep[Region])</f>
        <v>CA</v>
      </c>
    </row>
    <row r="854" spans="1:8">
      <c r="A854" s="3">
        <v>45648</v>
      </c>
      <c r="B854">
        <v>2</v>
      </c>
      <c r="C854">
        <v>4</v>
      </c>
      <c r="D854">
        <v>4</v>
      </c>
      <c r="E854">
        <f>_xlfn.XLOOKUP(fSales[[#This Row],[ProductID]],dProduct[ProductID],dProduct[Price])*fSales[[#This Row],[Units]]</f>
        <v>119.8</v>
      </c>
      <c r="F854" t="str">
        <f>_xlfn.XLOOKUP(fSales[[#This Row],[ProductID]],dProduct[ProductID],dProduct[Product])</f>
        <v>Carlota</v>
      </c>
      <c r="G854" t="str">
        <f>_xlfn.XLOOKUP(fSales[[#This Row],[ProductID]],dProduct[ProductID],dProduct[Supplier])</f>
        <v>Gel Booms</v>
      </c>
      <c r="H854" t="str">
        <f>_xlfn.XLOOKUP(fSales[[#This Row],[SalesRepID]],dSalesRep[SalesRepID],dSalesRep[Region])</f>
        <v>WA</v>
      </c>
    </row>
    <row r="855" spans="1:8">
      <c r="A855" s="3">
        <v>45599</v>
      </c>
      <c r="B855">
        <v>1</v>
      </c>
      <c r="C855">
        <v>4</v>
      </c>
      <c r="D855">
        <v>4</v>
      </c>
      <c r="E855">
        <f>_xlfn.XLOOKUP(fSales[[#This Row],[ProductID]],dProduct[ProductID],dProduct[Price])*fSales[[#This Row],[Units]]</f>
        <v>175.8</v>
      </c>
      <c r="F855" t="str">
        <f>_xlfn.XLOOKUP(fSales[[#This Row],[ProductID]],dProduct[ProductID],dProduct[Product])</f>
        <v>Quad</v>
      </c>
      <c r="G855" t="str">
        <f>_xlfn.XLOOKUP(fSales[[#This Row],[ProductID]],dProduct[ProductID],dProduct[Supplier])</f>
        <v>Gel Booms</v>
      </c>
      <c r="H855" t="str">
        <f>_xlfn.XLOOKUP(fSales[[#This Row],[SalesRepID]],dSalesRep[SalesRepID],dSalesRep[Region])</f>
        <v>WA</v>
      </c>
    </row>
    <row r="856" spans="1:8">
      <c r="A856" s="3">
        <v>45438</v>
      </c>
      <c r="B856">
        <v>1</v>
      </c>
      <c r="C856">
        <v>4</v>
      </c>
      <c r="D856">
        <v>64</v>
      </c>
      <c r="E856">
        <f>_xlfn.XLOOKUP(fSales[[#This Row],[ProductID]],dProduct[ProductID],dProduct[Price])*fSales[[#This Row],[Units]]</f>
        <v>2812.8</v>
      </c>
      <c r="F856" t="str">
        <f>_xlfn.XLOOKUP(fSales[[#This Row],[ProductID]],dProduct[ProductID],dProduct[Product])</f>
        <v>Quad</v>
      </c>
      <c r="G856" t="str">
        <f>_xlfn.XLOOKUP(fSales[[#This Row],[ProductID]],dProduct[ProductID],dProduct[Supplier])</f>
        <v>Gel Booms</v>
      </c>
      <c r="H856" t="str">
        <f>_xlfn.XLOOKUP(fSales[[#This Row],[SalesRepID]],dSalesRep[SalesRepID],dSalesRep[Region])</f>
        <v>WA</v>
      </c>
    </row>
    <row r="857" spans="1:8">
      <c r="A857" s="3">
        <v>45621</v>
      </c>
      <c r="B857">
        <v>2</v>
      </c>
      <c r="C857">
        <v>2</v>
      </c>
      <c r="D857">
        <v>4</v>
      </c>
      <c r="E857">
        <f>_xlfn.XLOOKUP(fSales[[#This Row],[ProductID]],dProduct[ProductID],dProduct[Price])*fSales[[#This Row],[Units]]</f>
        <v>119.8</v>
      </c>
      <c r="F857" t="str">
        <f>_xlfn.XLOOKUP(fSales[[#This Row],[ProductID]],dProduct[ProductID],dProduct[Product])</f>
        <v>Carlota</v>
      </c>
      <c r="G857" t="str">
        <f>_xlfn.XLOOKUP(fSales[[#This Row],[ProductID]],dProduct[ProductID],dProduct[Supplier])</f>
        <v>Gel Booms</v>
      </c>
      <c r="H857" t="str">
        <f>_xlfn.XLOOKUP(fSales[[#This Row],[SalesRepID]],dSalesRep[SalesRepID],dSalesRep[Region])</f>
        <v>CA</v>
      </c>
    </row>
    <row r="858" spans="1:8">
      <c r="A858" s="3">
        <v>45592</v>
      </c>
      <c r="B858">
        <v>2</v>
      </c>
      <c r="C858">
        <v>4</v>
      </c>
      <c r="D858">
        <v>1</v>
      </c>
      <c r="E858">
        <f>_xlfn.XLOOKUP(fSales[[#This Row],[ProductID]],dProduct[ProductID],dProduct[Price])*fSales[[#This Row],[Units]]</f>
        <v>29.95</v>
      </c>
      <c r="F858" t="str">
        <f>_xlfn.XLOOKUP(fSales[[#This Row],[ProductID]],dProduct[ProductID],dProduct[Product])</f>
        <v>Carlota</v>
      </c>
      <c r="G858" t="str">
        <f>_xlfn.XLOOKUP(fSales[[#This Row],[ProductID]],dProduct[ProductID],dProduct[Supplier])</f>
        <v>Gel Booms</v>
      </c>
      <c r="H858" t="str">
        <f>_xlfn.XLOOKUP(fSales[[#This Row],[SalesRepID]],dSalesRep[SalesRepID],dSalesRep[Region])</f>
        <v>WA</v>
      </c>
    </row>
    <row r="859" spans="1:8">
      <c r="A859" s="3">
        <v>45576</v>
      </c>
      <c r="B859">
        <v>1</v>
      </c>
      <c r="C859">
        <v>4</v>
      </c>
      <c r="D859">
        <v>6</v>
      </c>
      <c r="E859">
        <f>_xlfn.XLOOKUP(fSales[[#This Row],[ProductID]],dProduct[ProductID],dProduct[Price])*fSales[[#This Row],[Units]]</f>
        <v>263.70000000000005</v>
      </c>
      <c r="F859" t="str">
        <f>_xlfn.XLOOKUP(fSales[[#This Row],[ProductID]],dProduct[ProductID],dProduct[Product])</f>
        <v>Quad</v>
      </c>
      <c r="G859" t="str">
        <f>_xlfn.XLOOKUP(fSales[[#This Row],[ProductID]],dProduct[ProductID],dProduct[Supplier])</f>
        <v>Gel Booms</v>
      </c>
      <c r="H859" t="str">
        <f>_xlfn.XLOOKUP(fSales[[#This Row],[SalesRepID]],dSalesRep[SalesRepID],dSalesRep[Region])</f>
        <v>WA</v>
      </c>
    </row>
    <row r="860" spans="1:8">
      <c r="A860" s="3">
        <v>45415</v>
      </c>
      <c r="B860">
        <v>2</v>
      </c>
      <c r="C860">
        <v>1</v>
      </c>
      <c r="D860">
        <v>122</v>
      </c>
      <c r="E860">
        <f>_xlfn.XLOOKUP(fSales[[#This Row],[ProductID]],dProduct[ProductID],dProduct[Price])*fSales[[#This Row],[Units]]</f>
        <v>3653.9</v>
      </c>
      <c r="F860" t="str">
        <f>_xlfn.XLOOKUP(fSales[[#This Row],[ProductID]],dProduct[ProductID],dProduct[Product])</f>
        <v>Carlota</v>
      </c>
      <c r="G860" t="str">
        <f>_xlfn.XLOOKUP(fSales[[#This Row],[ProductID]],dProduct[ProductID],dProduct[Supplier])</f>
        <v>Gel Booms</v>
      </c>
      <c r="H860" t="str">
        <f>_xlfn.XLOOKUP(fSales[[#This Row],[SalesRepID]],dSalesRep[SalesRepID],dSalesRep[Region])</f>
        <v>CA</v>
      </c>
    </row>
    <row r="861" spans="1:8">
      <c r="A861" s="3">
        <v>45459</v>
      </c>
      <c r="B861">
        <v>4</v>
      </c>
      <c r="C861">
        <v>3</v>
      </c>
      <c r="D861">
        <v>63</v>
      </c>
      <c r="E861">
        <f>_xlfn.XLOOKUP(fSales[[#This Row],[ProductID]],dProduct[ProductID],dProduct[Price])*fSales[[#This Row],[Units]]</f>
        <v>1508.85</v>
      </c>
      <c r="F861" t="str">
        <f>_xlfn.XLOOKUP(fSales[[#This Row],[ProductID]],dProduct[ProductID],dProduct[Product])</f>
        <v>Yanaki</v>
      </c>
      <c r="G861" t="str">
        <f>_xlfn.XLOOKUP(fSales[[#This Row],[ProductID]],dProduct[ProductID],dProduct[Supplier])</f>
        <v>Colorado Booms</v>
      </c>
      <c r="H861" t="str">
        <f>_xlfn.XLOOKUP(fSales[[#This Row],[SalesRepID]],dSalesRep[SalesRepID],dSalesRep[Region])</f>
        <v>WA</v>
      </c>
    </row>
    <row r="862" spans="1:8">
      <c r="A862" s="3">
        <v>45414</v>
      </c>
      <c r="B862">
        <v>3</v>
      </c>
      <c r="C862">
        <v>4</v>
      </c>
      <c r="D862">
        <v>146</v>
      </c>
      <c r="E862">
        <f>_xlfn.XLOOKUP(fSales[[#This Row],[ProductID]],dProduct[ProductID],dProduct[Price])*fSales[[#This Row],[Units]]</f>
        <v>3788.7</v>
      </c>
      <c r="F862" t="str">
        <f>_xlfn.XLOOKUP(fSales[[#This Row],[ProductID]],dProduct[ProductID],dProduct[Product])</f>
        <v>Aspen</v>
      </c>
      <c r="G862" t="str">
        <f>_xlfn.XLOOKUP(fSales[[#This Row],[ProductID]],dProduct[ProductID],dProduct[Supplier])</f>
        <v>Colorado Booms</v>
      </c>
      <c r="H862" t="str">
        <f>_xlfn.XLOOKUP(fSales[[#This Row],[SalesRepID]],dSalesRep[SalesRepID],dSalesRep[Region])</f>
        <v>WA</v>
      </c>
    </row>
    <row r="863" spans="1:8">
      <c r="A863" s="3">
        <v>45444</v>
      </c>
      <c r="B863">
        <v>2</v>
      </c>
      <c r="C863">
        <v>4</v>
      </c>
      <c r="D863">
        <v>92</v>
      </c>
      <c r="E863">
        <f>_xlfn.XLOOKUP(fSales[[#This Row],[ProductID]],dProduct[ProductID],dProduct[Price])*fSales[[#This Row],[Units]]</f>
        <v>2755.4</v>
      </c>
      <c r="F863" t="str">
        <f>_xlfn.XLOOKUP(fSales[[#This Row],[ProductID]],dProduct[ProductID],dProduct[Product])</f>
        <v>Carlota</v>
      </c>
      <c r="G863" t="str">
        <f>_xlfn.XLOOKUP(fSales[[#This Row],[ProductID]],dProduct[ProductID],dProduct[Supplier])</f>
        <v>Gel Booms</v>
      </c>
      <c r="H863" t="str">
        <f>_xlfn.XLOOKUP(fSales[[#This Row],[SalesRepID]],dSalesRep[SalesRepID],dSalesRep[Region])</f>
        <v>WA</v>
      </c>
    </row>
    <row r="864" spans="1:8">
      <c r="A864" s="3">
        <v>45579</v>
      </c>
      <c r="B864">
        <v>4</v>
      </c>
      <c r="C864">
        <v>4</v>
      </c>
      <c r="D864">
        <v>3</v>
      </c>
      <c r="E864">
        <f>_xlfn.XLOOKUP(fSales[[#This Row],[ProductID]],dProduct[ProductID],dProduct[Price])*fSales[[#This Row],[Units]]</f>
        <v>71.849999999999994</v>
      </c>
      <c r="F864" t="str">
        <f>_xlfn.XLOOKUP(fSales[[#This Row],[ProductID]],dProduct[ProductID],dProduct[Product])</f>
        <v>Yanaki</v>
      </c>
      <c r="G864" t="str">
        <f>_xlfn.XLOOKUP(fSales[[#This Row],[ProductID]],dProduct[ProductID],dProduct[Supplier])</f>
        <v>Colorado Booms</v>
      </c>
      <c r="H864" t="str">
        <f>_xlfn.XLOOKUP(fSales[[#This Row],[SalesRepID]],dSalesRep[SalesRepID],dSalesRep[Region])</f>
        <v>WA</v>
      </c>
    </row>
    <row r="865" spans="1:8">
      <c r="A865" s="3">
        <v>45610</v>
      </c>
      <c r="B865">
        <v>1</v>
      </c>
      <c r="C865">
        <v>4</v>
      </c>
      <c r="D865">
        <v>71</v>
      </c>
      <c r="E865">
        <f>_xlfn.XLOOKUP(fSales[[#This Row],[ProductID]],dProduct[ProductID],dProduct[Price])*fSales[[#This Row],[Units]]</f>
        <v>3120.4500000000003</v>
      </c>
      <c r="F865" t="str">
        <f>_xlfn.XLOOKUP(fSales[[#This Row],[ProductID]],dProduct[ProductID],dProduct[Product])</f>
        <v>Quad</v>
      </c>
      <c r="G865" t="str">
        <f>_xlfn.XLOOKUP(fSales[[#This Row],[ProductID]],dProduct[ProductID],dProduct[Supplier])</f>
        <v>Gel Booms</v>
      </c>
      <c r="H865" t="str">
        <f>_xlfn.XLOOKUP(fSales[[#This Row],[SalesRepID]],dSalesRep[SalesRepID],dSalesRep[Region])</f>
        <v>WA</v>
      </c>
    </row>
    <row r="866" spans="1:8">
      <c r="A866" s="3">
        <v>45309</v>
      </c>
      <c r="B866">
        <v>4</v>
      </c>
      <c r="C866">
        <v>2</v>
      </c>
      <c r="D866">
        <v>221</v>
      </c>
      <c r="E866">
        <f>_xlfn.XLOOKUP(fSales[[#This Row],[ProductID]],dProduct[ProductID],dProduct[Price])*fSales[[#This Row],[Units]]</f>
        <v>5292.95</v>
      </c>
      <c r="F866" t="str">
        <f>_xlfn.XLOOKUP(fSales[[#This Row],[ProductID]],dProduct[ProductID],dProduct[Product])</f>
        <v>Yanaki</v>
      </c>
      <c r="G866" t="str">
        <f>_xlfn.XLOOKUP(fSales[[#This Row],[ProductID]],dProduct[ProductID],dProduct[Supplier])</f>
        <v>Colorado Booms</v>
      </c>
      <c r="H866" t="str">
        <f>_xlfn.XLOOKUP(fSales[[#This Row],[SalesRepID]],dSalesRep[SalesRepID],dSalesRep[Region])</f>
        <v>CA</v>
      </c>
    </row>
    <row r="867" spans="1:8">
      <c r="A867" s="3">
        <v>45480</v>
      </c>
      <c r="B867">
        <v>1</v>
      </c>
      <c r="C867">
        <v>3</v>
      </c>
      <c r="D867">
        <v>151</v>
      </c>
      <c r="E867">
        <f>_xlfn.XLOOKUP(fSales[[#This Row],[ProductID]],dProduct[ProductID],dProduct[Price])*fSales[[#This Row],[Units]]</f>
        <v>6636.4500000000007</v>
      </c>
      <c r="F867" t="str">
        <f>_xlfn.XLOOKUP(fSales[[#This Row],[ProductID]],dProduct[ProductID],dProduct[Product])</f>
        <v>Quad</v>
      </c>
      <c r="G867" t="str">
        <f>_xlfn.XLOOKUP(fSales[[#This Row],[ProductID]],dProduct[ProductID],dProduct[Supplier])</f>
        <v>Gel Booms</v>
      </c>
      <c r="H867" t="str">
        <f>_xlfn.XLOOKUP(fSales[[#This Row],[SalesRepID]],dSalesRep[SalesRepID],dSalesRep[Region])</f>
        <v>WA</v>
      </c>
    </row>
  </sheetData>
  <pageMargins left="0.7" right="0.7" top="0.75" bottom="0.75" header="0.3" footer="0.3"/>
  <pageSetup orientation="portrait" r:id="rId1"/>
  <drawing r:id="rId2"/>
  <tableParts count="3">
    <tablePart r:id="rId3"/>
    <tablePart r:id="rId4"/>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CA3DD-FC82-4060-863C-518E5545EA41}">
  <sheetPr>
    <tabColor rgb="FFC00000"/>
  </sheetPr>
  <dimension ref="B3:D56"/>
  <sheetViews>
    <sheetView workbookViewId="0">
      <selection activeCell="B3" sqref="B3"/>
    </sheetView>
  </sheetViews>
  <sheetFormatPr defaultRowHeight="15"/>
  <cols>
    <col min="1" max="2" width="11.28515625" bestFit="1" customWidth="1"/>
    <col min="3" max="3" width="9.28515625" bestFit="1" customWidth="1"/>
    <col min="4" max="4" width="14.28515625" bestFit="1" customWidth="1"/>
  </cols>
  <sheetData>
    <row r="3" spans="2:4">
      <c r="B3" s="11" t="s">
        <v>37</v>
      </c>
      <c r="C3" s="11" t="s">
        <v>38</v>
      </c>
      <c r="D3" t="s">
        <v>39</v>
      </c>
    </row>
    <row r="4" spans="2:4">
      <c r="B4" t="s">
        <v>40</v>
      </c>
      <c r="C4" s="3" t="s">
        <v>41</v>
      </c>
      <c r="D4" s="12">
        <v>12245.45</v>
      </c>
    </row>
    <row r="5" spans="2:4">
      <c r="C5" s="3" t="s">
        <v>42</v>
      </c>
      <c r="D5" s="12">
        <v>29.95</v>
      </c>
    </row>
    <row r="6" spans="2:4">
      <c r="C6" s="3" t="s">
        <v>43</v>
      </c>
      <c r="D6" s="12">
        <v>11553.05</v>
      </c>
    </row>
    <row r="7" spans="2:4">
      <c r="C7" s="3" t="s">
        <v>44</v>
      </c>
      <c r="D7" s="12">
        <v>24500</v>
      </c>
    </row>
    <row r="8" spans="2:4">
      <c r="C8" s="3" t="s">
        <v>45</v>
      </c>
      <c r="D8" s="12">
        <v>16458.3</v>
      </c>
    </row>
    <row r="9" spans="2:4">
      <c r="C9" s="3" t="s">
        <v>46</v>
      </c>
      <c r="D9" s="12">
        <v>16939.699999999997</v>
      </c>
    </row>
    <row r="10" spans="2:4">
      <c r="C10" s="3" t="s">
        <v>47</v>
      </c>
      <c r="D10" s="12">
        <v>24588.850000000006</v>
      </c>
    </row>
    <row r="11" spans="2:4">
      <c r="C11" s="3" t="s">
        <v>48</v>
      </c>
      <c r="D11" s="12">
        <v>27298.25</v>
      </c>
    </row>
    <row r="12" spans="2:4">
      <c r="C12" s="3" t="s">
        <v>49</v>
      </c>
      <c r="D12" s="12">
        <v>23846.2</v>
      </c>
    </row>
    <row r="13" spans="2:4">
      <c r="C13" s="3" t="s">
        <v>50</v>
      </c>
      <c r="D13" s="12">
        <v>34787.5</v>
      </c>
    </row>
    <row r="14" spans="2:4">
      <c r="C14" s="3" t="s">
        <v>51</v>
      </c>
      <c r="D14" s="12">
        <v>92606.45</v>
      </c>
    </row>
    <row r="15" spans="2:4">
      <c r="C15" s="3" t="s">
        <v>52</v>
      </c>
      <c r="D15" s="12">
        <v>119661.50000000001</v>
      </c>
    </row>
    <row r="16" spans="2:4">
      <c r="B16" t="s">
        <v>53</v>
      </c>
      <c r="D16" s="12">
        <v>404515.2</v>
      </c>
    </row>
    <row r="17" spans="2:4">
      <c r="B17" t="s">
        <v>54</v>
      </c>
      <c r="C17" s="3" t="s">
        <v>41</v>
      </c>
      <c r="D17" s="12">
        <v>25847.200000000001</v>
      </c>
    </row>
    <row r="18" spans="2:4">
      <c r="C18" s="3" t="s">
        <v>42</v>
      </c>
      <c r="D18" s="12">
        <v>16595.8</v>
      </c>
    </row>
    <row r="19" spans="2:4">
      <c r="C19" s="3" t="s">
        <v>43</v>
      </c>
      <c r="D19" s="12">
        <v>13423.6</v>
      </c>
    </row>
    <row r="20" spans="2:4">
      <c r="C20" s="3" t="s">
        <v>44</v>
      </c>
      <c r="D20" s="12">
        <v>15105.699999999997</v>
      </c>
    </row>
    <row r="21" spans="2:4">
      <c r="C21" s="3" t="s">
        <v>45</v>
      </c>
      <c r="D21" s="12">
        <v>44968.950000000004</v>
      </c>
    </row>
    <row r="22" spans="2:4">
      <c r="C22" s="3" t="s">
        <v>46</v>
      </c>
      <c r="D22" s="12">
        <v>41624.450000000004</v>
      </c>
    </row>
    <row r="23" spans="2:4">
      <c r="C23" s="3" t="s">
        <v>47</v>
      </c>
      <c r="D23" s="12">
        <v>29849.7</v>
      </c>
    </row>
    <row r="24" spans="2:4">
      <c r="C24" s="3" t="s">
        <v>48</v>
      </c>
      <c r="D24" s="12">
        <v>36166.999999999993</v>
      </c>
    </row>
    <row r="25" spans="2:4">
      <c r="C25" s="3" t="s">
        <v>49</v>
      </c>
      <c r="D25" s="12">
        <v>35967.5</v>
      </c>
    </row>
    <row r="26" spans="2:4">
      <c r="C26" s="3" t="s">
        <v>50</v>
      </c>
      <c r="D26" s="12">
        <v>12572.55</v>
      </c>
    </row>
    <row r="27" spans="2:4">
      <c r="C27" s="3" t="s">
        <v>51</v>
      </c>
      <c r="D27" s="12">
        <v>106143.84999999998</v>
      </c>
    </row>
    <row r="28" spans="2:4">
      <c r="C28" s="3" t="s">
        <v>52</v>
      </c>
      <c r="D28" s="12">
        <v>107911</v>
      </c>
    </row>
    <row r="29" spans="2:4">
      <c r="B29" t="s">
        <v>55</v>
      </c>
      <c r="D29" s="12">
        <v>486177.3</v>
      </c>
    </row>
    <row r="30" spans="2:4">
      <c r="B30" t="s">
        <v>56</v>
      </c>
      <c r="C30" s="3" t="s">
        <v>41</v>
      </c>
      <c r="D30" s="12">
        <v>19871.099999999999</v>
      </c>
    </row>
    <row r="31" spans="2:4">
      <c r="C31" s="3" t="s">
        <v>42</v>
      </c>
      <c r="D31" s="12">
        <v>32969.699999999997</v>
      </c>
    </row>
    <row r="32" spans="2:4">
      <c r="C32" s="3" t="s">
        <v>43</v>
      </c>
      <c r="D32" s="12">
        <v>14772.95</v>
      </c>
    </row>
    <row r="33" spans="2:4">
      <c r="C33" s="3" t="s">
        <v>44</v>
      </c>
      <c r="D33" s="12">
        <v>47650.500000000007</v>
      </c>
    </row>
    <row r="34" spans="2:4">
      <c r="C34" s="3" t="s">
        <v>45</v>
      </c>
      <c r="D34" s="12">
        <v>19585</v>
      </c>
    </row>
    <row r="35" spans="2:4">
      <c r="C35" s="3" t="s">
        <v>46</v>
      </c>
      <c r="D35" s="12">
        <v>5914.3499999999995</v>
      </c>
    </row>
    <row r="36" spans="2:4">
      <c r="C36" s="3" t="s">
        <v>47</v>
      </c>
      <c r="D36" s="12">
        <v>31612.799999999999</v>
      </c>
    </row>
    <row r="37" spans="2:4">
      <c r="C37" s="3" t="s">
        <v>48</v>
      </c>
      <c r="D37" s="12">
        <v>36882.9</v>
      </c>
    </row>
    <row r="38" spans="2:4">
      <c r="C38" s="3" t="s">
        <v>49</v>
      </c>
      <c r="D38" s="12">
        <v>49449.299999999996</v>
      </c>
    </row>
    <row r="39" spans="2:4">
      <c r="C39" s="3" t="s">
        <v>50</v>
      </c>
      <c r="D39" s="12">
        <v>80379.850000000006</v>
      </c>
    </row>
    <row r="40" spans="2:4">
      <c r="C40" s="3" t="s">
        <v>51</v>
      </c>
      <c r="D40" s="12">
        <v>124052.69999999998</v>
      </c>
    </row>
    <row r="41" spans="2:4">
      <c r="C41" s="3" t="s">
        <v>52</v>
      </c>
      <c r="D41" s="12">
        <v>117306.14999999998</v>
      </c>
    </row>
    <row r="42" spans="2:4">
      <c r="B42" t="s">
        <v>57</v>
      </c>
      <c r="D42" s="12">
        <v>580447.29999999993</v>
      </c>
    </row>
    <row r="43" spans="2:4">
      <c r="B43" t="s">
        <v>58</v>
      </c>
      <c r="C43" s="3" t="s">
        <v>41</v>
      </c>
      <c r="D43" s="12">
        <v>24940.149999999998</v>
      </c>
    </row>
    <row r="44" spans="2:4">
      <c r="C44" s="3" t="s">
        <v>42</v>
      </c>
      <c r="D44" s="12">
        <v>15607.100000000002</v>
      </c>
    </row>
    <row r="45" spans="2:4">
      <c r="C45" s="3" t="s">
        <v>43</v>
      </c>
      <c r="D45" s="12">
        <v>8091.7499999999991</v>
      </c>
    </row>
    <row r="46" spans="2:4">
      <c r="C46" s="3" t="s">
        <v>44</v>
      </c>
      <c r="D46" s="12">
        <v>46408.899999999994</v>
      </c>
    </row>
    <row r="47" spans="2:4">
      <c r="C47" s="3" t="s">
        <v>45</v>
      </c>
      <c r="D47" s="12">
        <v>37400.6</v>
      </c>
    </row>
    <row r="48" spans="2:4">
      <c r="C48" s="3" t="s">
        <v>46</v>
      </c>
      <c r="D48" s="12">
        <v>48865.2</v>
      </c>
    </row>
    <row r="49" spans="2:4">
      <c r="C49" s="3" t="s">
        <v>47</v>
      </c>
      <c r="D49" s="12">
        <v>61946.2</v>
      </c>
    </row>
    <row r="50" spans="2:4">
      <c r="C50" s="3" t="s">
        <v>48</v>
      </c>
      <c r="D50" s="12">
        <v>32765.8</v>
      </c>
    </row>
    <row r="51" spans="2:4">
      <c r="C51" s="3" t="s">
        <v>49</v>
      </c>
      <c r="D51" s="12">
        <v>33820.100000000006</v>
      </c>
    </row>
    <row r="52" spans="2:4">
      <c r="C52" s="3" t="s">
        <v>50</v>
      </c>
      <c r="D52" s="12">
        <v>64287.799999999988</v>
      </c>
    </row>
    <row r="53" spans="2:4">
      <c r="C53" s="3" t="s">
        <v>51</v>
      </c>
      <c r="D53" s="12">
        <v>141946.54999999999</v>
      </c>
    </row>
    <row r="54" spans="2:4">
      <c r="C54" s="3" t="s">
        <v>52</v>
      </c>
      <c r="D54" s="12">
        <v>89602.099999999991</v>
      </c>
    </row>
    <row r="55" spans="2:4">
      <c r="B55" t="s">
        <v>59</v>
      </c>
      <c r="D55" s="12">
        <v>605682.25</v>
      </c>
    </row>
    <row r="56" spans="2:4">
      <c r="B56" t="s">
        <v>60</v>
      </c>
      <c r="D56" s="12">
        <v>2076822.05</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FD61-9C2D-4B04-9CD4-3A64DE18AEF9}">
  <sheetPr>
    <tabColor rgb="FFC00000"/>
  </sheetPr>
  <dimension ref="B3:J30"/>
  <sheetViews>
    <sheetView zoomScale="160" zoomScaleNormal="160" workbookViewId="0">
      <selection activeCell="F16" sqref="F16"/>
    </sheetView>
  </sheetViews>
  <sheetFormatPr defaultRowHeight="15"/>
  <cols>
    <col min="1" max="1" width="11.28515625" bestFit="1" customWidth="1"/>
    <col min="2" max="2" width="11.42578125" bestFit="1" customWidth="1"/>
    <col min="3" max="3" width="8.140625" bestFit="1" customWidth="1"/>
    <col min="4" max="4" width="14.28515625" bestFit="1" customWidth="1"/>
    <col min="5" max="5" width="9.5703125" bestFit="1" customWidth="1"/>
    <col min="7" max="7" width="11.42578125" bestFit="1" customWidth="1"/>
    <col min="8" max="8" width="8.140625" bestFit="1" customWidth="1"/>
    <col min="9" max="9" width="22.42578125" bestFit="1" customWidth="1"/>
    <col min="10" max="10" width="9.5703125" bestFit="1" customWidth="1"/>
  </cols>
  <sheetData>
    <row r="3" spans="2:10">
      <c r="B3" s="11" t="s">
        <v>21</v>
      </c>
      <c r="C3" s="11" t="s">
        <v>37</v>
      </c>
      <c r="D3" t="s">
        <v>39</v>
      </c>
      <c r="E3" t="s">
        <v>61</v>
      </c>
      <c r="G3" s="11" t="s">
        <v>21</v>
      </c>
      <c r="H3" s="11" t="s">
        <v>37</v>
      </c>
      <c r="I3" t="s">
        <v>62</v>
      </c>
      <c r="J3" t="s">
        <v>61</v>
      </c>
    </row>
    <row r="4" spans="2:10">
      <c r="B4" t="s">
        <v>28</v>
      </c>
      <c r="C4" t="s">
        <v>40</v>
      </c>
      <c r="D4" s="12">
        <v>197175.25</v>
      </c>
      <c r="E4" s="13"/>
      <c r="G4" t="s">
        <v>28</v>
      </c>
      <c r="H4" t="s">
        <v>40</v>
      </c>
      <c r="I4">
        <v>93</v>
      </c>
      <c r="J4" s="13"/>
    </row>
    <row r="5" spans="2:10">
      <c r="C5" t="s">
        <v>54</v>
      </c>
      <c r="D5" s="12">
        <v>270049.20000000013</v>
      </c>
      <c r="E5" s="13">
        <v>0.36958974313459791</v>
      </c>
      <c r="H5" t="s">
        <v>54</v>
      </c>
      <c r="I5">
        <v>111</v>
      </c>
      <c r="J5" s="13">
        <v>0.19354838709677419</v>
      </c>
    </row>
    <row r="6" spans="2:10">
      <c r="C6" t="s">
        <v>56</v>
      </c>
      <c r="D6" s="12">
        <v>301886.2</v>
      </c>
      <c r="E6" s="13">
        <v>0.11789333202986667</v>
      </c>
      <c r="H6" t="s">
        <v>56</v>
      </c>
      <c r="I6">
        <v>99</v>
      </c>
      <c r="J6" s="13">
        <v>-0.10810810810810811</v>
      </c>
    </row>
    <row r="7" spans="2:10">
      <c r="C7" t="s">
        <v>58</v>
      </c>
      <c r="D7" s="12">
        <v>339533.50000000012</v>
      </c>
      <c r="E7" s="13">
        <v>0.12470692598734259</v>
      </c>
      <c r="H7" t="s">
        <v>58</v>
      </c>
      <c r="I7">
        <v>137</v>
      </c>
      <c r="J7" s="13">
        <v>0.38383838383838381</v>
      </c>
    </row>
    <row r="8" spans="2:10">
      <c r="B8" t="s">
        <v>63</v>
      </c>
      <c r="D8" s="12">
        <v>1108644.1500000004</v>
      </c>
      <c r="E8" s="13"/>
      <c r="G8" t="s">
        <v>63</v>
      </c>
      <c r="I8">
        <v>440</v>
      </c>
      <c r="J8" s="13"/>
    </row>
    <row r="9" spans="2:10">
      <c r="B9" t="s">
        <v>34</v>
      </c>
      <c r="C9" t="s">
        <v>40</v>
      </c>
      <c r="D9" s="12">
        <v>207339.95000000004</v>
      </c>
      <c r="E9" s="13"/>
      <c r="G9" t="s">
        <v>34</v>
      </c>
      <c r="H9" t="s">
        <v>40</v>
      </c>
      <c r="I9">
        <v>96</v>
      </c>
      <c r="J9" s="13"/>
    </row>
    <row r="10" spans="2:10">
      <c r="C10" t="s">
        <v>54</v>
      </c>
      <c r="D10" s="12">
        <v>216128.1</v>
      </c>
      <c r="E10" s="13">
        <v>4.238522291531354E-2</v>
      </c>
      <c r="H10" t="s">
        <v>54</v>
      </c>
      <c r="I10">
        <v>103</v>
      </c>
      <c r="J10" s="13">
        <v>7.2916666666666671E-2</v>
      </c>
    </row>
    <row r="11" spans="2:10">
      <c r="C11" t="s">
        <v>56</v>
      </c>
      <c r="D11" s="12">
        <v>278561.10000000003</v>
      </c>
      <c r="E11" s="13">
        <v>0.28887035050046722</v>
      </c>
      <c r="H11" t="s">
        <v>56</v>
      </c>
      <c r="I11">
        <v>104</v>
      </c>
      <c r="J11" s="13">
        <v>9.7087378640776691E-3</v>
      </c>
    </row>
    <row r="12" spans="2:10">
      <c r="C12" t="s">
        <v>58</v>
      </c>
      <c r="D12" s="12">
        <v>266148.75000000006</v>
      </c>
      <c r="E12" s="13">
        <v>-4.455880594957435E-2</v>
      </c>
      <c r="H12" t="s">
        <v>58</v>
      </c>
      <c r="I12">
        <v>115</v>
      </c>
      <c r="J12" s="13">
        <v>0.10576923076923077</v>
      </c>
    </row>
    <row r="13" spans="2:10">
      <c r="B13" t="s">
        <v>64</v>
      </c>
      <c r="D13" s="12">
        <v>968177.90000000014</v>
      </c>
      <c r="E13" s="13"/>
      <c r="G13" t="s">
        <v>64</v>
      </c>
      <c r="I13">
        <v>418</v>
      </c>
      <c r="J13" s="13"/>
    </row>
    <row r="14" spans="2:10">
      <c r="B14" t="s">
        <v>60</v>
      </c>
      <c r="D14" s="12">
        <v>2076822.0500000005</v>
      </c>
      <c r="E14" s="13"/>
      <c r="G14" t="s">
        <v>60</v>
      </c>
      <c r="I14">
        <v>858</v>
      </c>
      <c r="J14" s="13"/>
    </row>
    <row r="25" spans="7:9">
      <c r="G25" t="str">
        <f>"End / Start - 1 = "&amp;FIXED(D10)&amp;" / "&amp;FIXED(D9)&amp;" - 1 = "&amp;TEXT(D10/D9-1,"0.00%")</f>
        <v>End / Start - 1 = 216,128.10 / 207,339.95 - 1 = 4.24%</v>
      </c>
    </row>
    <row r="28" spans="7:9">
      <c r="H28" cm="1">
        <f t="array" ref="H28">SUMPRODUCT(--(YEAR(fSales[Date])=H4+0),--($G$4=fSales[Region]))</f>
        <v>93</v>
      </c>
    </row>
    <row r="29" spans="7:9">
      <c r="H29" cm="1">
        <f t="array" ref="H29">SUMPRODUCT(--(YEAR(fSales[Date])=H5+0),--($G$4=fSales[Region]))</f>
        <v>111</v>
      </c>
    </row>
    <row r="30" spans="7:9">
      <c r="H30" cm="1">
        <f t="array" ref="H30">SUMPRODUCT(--(YEAR(fSales[Date])=H6+0),--($G$4=fSales[Region]))</f>
        <v>99</v>
      </c>
      <c r="I30">
        <f>H30/H29-1</f>
        <v>-0.10810810810810811</v>
      </c>
    </row>
  </sheetData>
  <pageMargins left="0.7" right="0.7" top="0.75" bottom="0.75" header="0.3" footer="0.3"/>
  <pageSetup orientation="portrait" horizontalDpi="200" verticalDpi="200"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230CD-A3EB-426B-8F73-B585E1AA2F52}">
  <sheetPr>
    <tabColor rgb="FFC00000"/>
  </sheetPr>
  <dimension ref="B1:AE148"/>
  <sheetViews>
    <sheetView zoomScaleNormal="100" workbookViewId="0">
      <selection activeCell="E5" sqref="E5"/>
    </sheetView>
  </sheetViews>
  <sheetFormatPr defaultRowHeight="15"/>
  <cols>
    <col min="5" max="5" width="11.140625" bestFit="1" customWidth="1"/>
    <col min="6" max="6" width="2.7109375" customWidth="1"/>
    <col min="7" max="7" width="17.140625" customWidth="1"/>
    <col min="8" max="8" width="1.85546875" customWidth="1"/>
    <col min="10" max="10" width="11.140625" bestFit="1" customWidth="1"/>
    <col min="11" max="11" width="2.7109375" customWidth="1"/>
    <col min="12" max="12" width="17.140625" customWidth="1"/>
    <col min="13" max="13" width="1.85546875" customWidth="1"/>
    <col min="15" max="15" width="11.140625" bestFit="1" customWidth="1"/>
    <col min="16" max="16" width="2.7109375" customWidth="1"/>
    <col min="17" max="17" width="17.140625" customWidth="1"/>
    <col min="18" max="19" width="1.85546875" customWidth="1"/>
    <col min="21" max="21" width="11.140625" bestFit="1" customWidth="1"/>
    <col min="22" max="22" width="2.7109375" customWidth="1"/>
    <col min="23" max="23" width="17.140625" customWidth="1"/>
    <col min="24" max="24" width="1.85546875" customWidth="1"/>
    <col min="28" max="28" width="10.5703125" customWidth="1"/>
    <col min="31" max="31" width="18.28515625" bestFit="1" customWidth="1"/>
    <col min="34" max="34" width="11.28515625" bestFit="1" customWidth="1"/>
    <col min="35" max="35" width="20.7109375" bestFit="1" customWidth="1"/>
    <col min="36" max="36" width="7.42578125" bestFit="1" customWidth="1"/>
    <col min="37" max="37" width="11.28515625" bestFit="1" customWidth="1"/>
  </cols>
  <sheetData>
    <row r="1" spans="2:31">
      <c r="D1" s="4" t="s">
        <v>19</v>
      </c>
      <c r="I1" s="4" t="s">
        <v>19</v>
      </c>
      <c r="N1" s="4" t="s">
        <v>19</v>
      </c>
      <c r="T1" s="4" t="s">
        <v>19</v>
      </c>
    </row>
    <row r="2" spans="2:31">
      <c r="D2" s="2" t="s">
        <v>31</v>
      </c>
      <c r="I2" s="2" t="s">
        <v>29</v>
      </c>
      <c r="N2" s="2" t="s">
        <v>25</v>
      </c>
      <c r="T2" s="2" t="s">
        <v>35</v>
      </c>
    </row>
    <row r="4" spans="2:31" ht="45">
      <c r="B4" s="6" t="s">
        <v>65</v>
      </c>
      <c r="D4" s="6" t="s">
        <v>66</v>
      </c>
      <c r="E4" s="6" t="s">
        <v>67</v>
      </c>
      <c r="G4" s="5" t="str">
        <f>"Average Month Sales for 2021 to 2023 for "&amp;D2</f>
        <v>Average Month Sales for 2021 to 2023 for Aspen</v>
      </c>
      <c r="I4" s="6" t="s">
        <v>66</v>
      </c>
      <c r="J4" s="6" t="s">
        <v>67</v>
      </c>
      <c r="L4" s="5" t="str">
        <f>"Average Month Sales for 2021 to 2023 for "&amp;I2</f>
        <v>Average Month Sales for 2021 to 2023 for Carlota</v>
      </c>
      <c r="N4" s="6" t="s">
        <v>66</v>
      </c>
      <c r="O4" s="6" t="s">
        <v>67</v>
      </c>
      <c r="Q4" s="5" t="str">
        <f>"Average Month Sales for 2021 to 2023 for "&amp;N2</f>
        <v>Average Month Sales for 2021 to 2023 for Quad</v>
      </c>
      <c r="T4" s="6" t="s">
        <v>66</v>
      </c>
      <c r="U4" s="6" t="s">
        <v>67</v>
      </c>
      <c r="W4" s="5" t="str">
        <f>"Average Month Sales for 2021 to 2023 for "&amp;T2</f>
        <v>Average Month Sales for 2021 to 2023 for Yanaki</v>
      </c>
      <c r="Z4" s="6" t="s">
        <v>66</v>
      </c>
      <c r="AA4" s="6" t="s">
        <v>19</v>
      </c>
      <c r="AB4" s="6" t="s">
        <v>67</v>
      </c>
      <c r="AD4" s="4" t="s">
        <v>19</v>
      </c>
      <c r="AE4" s="14" t="s">
        <v>68</v>
      </c>
    </row>
    <row r="5" spans="2:31">
      <c r="B5" t="str" cm="1">
        <f t="array" ref="B5:B8">_xlfn._xlws.SORT(_xlfn.UNIQUE(dProduct[Product]))</f>
        <v>Aspen</v>
      </c>
      <c r="D5" s="8">
        <v>44227</v>
      </c>
      <c r="E5" s="7">
        <f>SUMIFS(fSales[Sale],fSales[Date],"&gt;"&amp;EOMONTH(D5,-1),fSales[Date],"&lt;="&amp;D5,fSales[Product],D$2)</f>
        <v>0</v>
      </c>
      <c r="G5" s="9">
        <f>AVERAGEIFS(E5:E40,E5:E40,"&gt;0")</f>
        <v>5533.4049999999997</v>
      </c>
      <c r="I5" s="8">
        <v>44227</v>
      </c>
      <c r="J5" s="7">
        <f>SUMIFS(fSales[Sale],fSales[Date],"&gt;"&amp;EOMONTH(I5,-1),fSales[Date],"&lt;="&amp;I5,fSales[Product],I$2)</f>
        <v>5990</v>
      </c>
      <c r="L5" s="9">
        <f>AVERAGEIFS(J5:J40,J5:J40,"&gt;0")</f>
        <v>25430.877777777776</v>
      </c>
      <c r="N5" s="8">
        <v>44227</v>
      </c>
      <c r="O5" s="7">
        <f>SUMIFS(fSales[Sale],fSales[Date],"&gt;"&amp;EOMONTH(N5,-1),fSales[Date],"&lt;="&amp;N5,fSales[Product],N$2)</f>
        <v>4746.6000000000004</v>
      </c>
      <c r="Q5" s="9">
        <f>AVERAGEIFS(O5:O40,O5:O40,"&gt;0")</f>
        <v>8711.866666666665</v>
      </c>
      <c r="T5" s="8">
        <v>44227</v>
      </c>
      <c r="U5" s="7">
        <f>SUMIFS(fSales[Sale],fSales[Date],"&gt;"&amp;EOMONTH(T5,-1),fSales[Date],"&lt;="&amp;T5,fSales[Product],T$2)</f>
        <v>1508.85</v>
      </c>
      <c r="W5" s="9">
        <f>AVERAGEIFS(U5:U40,U5:U40,"&gt;0")</f>
        <v>5938.6788461538445</v>
      </c>
      <c r="Z5" s="8">
        <v>44227</v>
      </c>
      <c r="AA5" s="2" t="s">
        <v>31</v>
      </c>
      <c r="AB5" s="7">
        <f>SUMIFS(fSales[Sale],fSales[Date],"&gt;"&amp;EOMONTH(Z5,-1),fSales[Date],"&lt;="&amp;Z5,fSales[Product],AA5)</f>
        <v>0</v>
      </c>
      <c r="AD5" s="2" t="s">
        <v>31</v>
      </c>
      <c r="AE5" s="7">
        <f>AVERAGEIFS($AB$5:$AB$148,$AA$5:$AA$148,AD5,$AB$5:$AB$148,"&gt;0")</f>
        <v>5533.4049999999997</v>
      </c>
    </row>
    <row r="6" spans="2:31">
      <c r="B6" t="str">
        <v>Carlota</v>
      </c>
      <c r="D6" s="8">
        <v>44255</v>
      </c>
      <c r="E6" s="7">
        <f>SUMIFS(fSales[Sale],fSales[Date],"&gt;"&amp;EOMONTH(D6,-1),fSales[Date],"&lt;="&amp;D6,fSales[Product],D$2)</f>
        <v>0</v>
      </c>
      <c r="I6" s="8">
        <v>44255</v>
      </c>
      <c r="J6" s="7">
        <f>SUMIFS(fSales[Sale],fSales[Date],"&gt;"&amp;EOMONTH(I6,-1),fSales[Date],"&lt;="&amp;I6,fSales[Product],I$2)</f>
        <v>29.95</v>
      </c>
      <c r="N6" s="8">
        <v>44255</v>
      </c>
      <c r="O6" s="7">
        <f>SUMIFS(fSales[Sale],fSales[Date],"&gt;"&amp;EOMONTH(N6,-1),fSales[Date],"&lt;="&amp;N6,fSales[Product],N$2)</f>
        <v>0</v>
      </c>
      <c r="T6" s="8">
        <v>44255</v>
      </c>
      <c r="U6" s="7">
        <f>SUMIFS(fSales[Sale],fSales[Date],"&gt;"&amp;EOMONTH(T6,-1),fSales[Date],"&lt;="&amp;T6,fSales[Product],T$2)</f>
        <v>0</v>
      </c>
      <c r="Z6" s="8">
        <v>44255</v>
      </c>
      <c r="AA6" s="2" t="s">
        <v>31</v>
      </c>
      <c r="AB6" s="7">
        <f>SUMIFS(fSales[Sale],fSales[Date],"&gt;"&amp;EOMONTH(Z6,-1),fSales[Date],"&lt;="&amp;Z6,fSales[Product],AA6)</f>
        <v>0</v>
      </c>
      <c r="AD6" s="2" t="s">
        <v>29</v>
      </c>
      <c r="AE6" s="7">
        <f t="shared" ref="AE6:AE8" si="0">AVERAGEIFS($AB$5:$AB$148,$AA$5:$AA$148,AD6,$AB$5:$AB$148,"&gt;0")</f>
        <v>25430.877777777776</v>
      </c>
    </row>
    <row r="7" spans="2:31">
      <c r="B7" t="str">
        <v>Quad</v>
      </c>
      <c r="D7" s="8">
        <v>44286</v>
      </c>
      <c r="E7" s="7">
        <f>SUMIFS(fSales[Sale],fSales[Date],"&gt;"&amp;EOMONTH(D7,-1),fSales[Date],"&lt;="&amp;D7,fSales[Product],D$2)</f>
        <v>6461.5499999999993</v>
      </c>
      <c r="I7" s="8">
        <v>44286</v>
      </c>
      <c r="J7" s="7">
        <f>SUMIFS(fSales[Sale],fSales[Date],"&gt;"&amp;EOMONTH(I7,-1),fSales[Date],"&lt;="&amp;I7,fSales[Product],I$2)</f>
        <v>5091.5</v>
      </c>
      <c r="N7" s="8">
        <v>44286</v>
      </c>
      <c r="O7" s="7">
        <f>SUMIFS(fSales[Sale],fSales[Date],"&gt;"&amp;EOMONTH(N7,-1),fSales[Date],"&lt;="&amp;N7,fSales[Product],N$2)</f>
        <v>0</v>
      </c>
      <c r="T7" s="8">
        <v>44286</v>
      </c>
      <c r="U7" s="7">
        <f>SUMIFS(fSales[Sale],fSales[Date],"&gt;"&amp;EOMONTH(T7,-1),fSales[Date],"&lt;="&amp;T7,fSales[Product],T$2)</f>
        <v>0</v>
      </c>
      <c r="Z7" s="8">
        <v>44286</v>
      </c>
      <c r="AA7" s="2" t="s">
        <v>31</v>
      </c>
      <c r="AB7" s="7">
        <f>SUMIFS(fSales[Sale],fSales[Date],"&gt;"&amp;EOMONTH(Z7,-1),fSales[Date],"&lt;="&amp;Z7,fSales[Product],AA7)</f>
        <v>6461.5499999999993</v>
      </c>
      <c r="AD7" s="2" t="s">
        <v>25</v>
      </c>
      <c r="AE7" s="7">
        <f t="shared" si="0"/>
        <v>8711.866666666665</v>
      </c>
    </row>
    <row r="8" spans="2:31">
      <c r="B8" t="str">
        <v>Yanaki</v>
      </c>
      <c r="D8" s="8">
        <v>44316</v>
      </c>
      <c r="E8" s="7">
        <f>SUMIFS(fSales[Sale],fSales[Date],"&gt;"&amp;EOMONTH(D8,-1),fSales[Date],"&lt;="&amp;D8,fSales[Product],D$2)</f>
        <v>493.04999999999995</v>
      </c>
      <c r="I8" s="8">
        <v>44316</v>
      </c>
      <c r="J8" s="7">
        <f>SUMIFS(fSales[Sale],fSales[Date],"&gt;"&amp;EOMONTH(I8,-1),fSales[Date],"&lt;="&amp;I8,fSales[Product],I$2)</f>
        <v>22073.15</v>
      </c>
      <c r="N8" s="8">
        <v>44316</v>
      </c>
      <c r="O8" s="7">
        <f>SUMIFS(fSales[Sale],fSales[Date],"&gt;"&amp;EOMONTH(N8,-1),fSales[Date],"&lt;="&amp;N8,fSales[Product],N$2)</f>
        <v>1933.8000000000002</v>
      </c>
      <c r="T8" s="8">
        <v>44316</v>
      </c>
      <c r="U8" s="7">
        <f>SUMIFS(fSales[Sale],fSales[Date],"&gt;"&amp;EOMONTH(T8,-1),fSales[Date],"&lt;="&amp;T8,fSales[Product],T$2)</f>
        <v>0</v>
      </c>
      <c r="Z8" s="8">
        <v>44316</v>
      </c>
      <c r="AA8" s="2" t="s">
        <v>31</v>
      </c>
      <c r="AB8" s="7">
        <f>SUMIFS(fSales[Sale],fSales[Date],"&gt;"&amp;EOMONTH(Z8,-1),fSales[Date],"&lt;="&amp;Z8,fSales[Product],AA8)</f>
        <v>493.04999999999995</v>
      </c>
      <c r="AD8" s="2" t="s">
        <v>35</v>
      </c>
      <c r="AE8" s="7">
        <f t="shared" si="0"/>
        <v>5938.6788461538445</v>
      </c>
    </row>
    <row r="9" spans="2:31">
      <c r="D9" s="8">
        <v>44347</v>
      </c>
      <c r="E9" s="7">
        <f>SUMIFS(fSales[Sale],fSales[Date],"&gt;"&amp;EOMONTH(D9,-1),fSales[Date],"&lt;="&amp;D9,fSales[Product],D$2)</f>
        <v>103.8</v>
      </c>
      <c r="I9" s="8">
        <v>44347</v>
      </c>
      <c r="J9" s="7">
        <f>SUMIFS(fSales[Sale],fSales[Date],"&gt;"&amp;EOMONTH(I9,-1),fSales[Date],"&lt;="&amp;I9,fSales[Product],I$2)</f>
        <v>10003.299999999999</v>
      </c>
      <c r="N9" s="8">
        <v>44347</v>
      </c>
      <c r="O9" s="7">
        <f>SUMIFS(fSales[Sale],fSales[Date],"&gt;"&amp;EOMONTH(N9,-1),fSales[Date],"&lt;="&amp;N9,fSales[Product],N$2)</f>
        <v>483.45000000000005</v>
      </c>
      <c r="T9" s="8">
        <v>44347</v>
      </c>
      <c r="U9" s="7">
        <f>SUMIFS(fSales[Sale],fSales[Date],"&gt;"&amp;EOMONTH(T9,-1),fSales[Date],"&lt;="&amp;T9,fSales[Product],T$2)</f>
        <v>5867.75</v>
      </c>
      <c r="Z9" s="8">
        <v>44347</v>
      </c>
      <c r="AA9" s="2" t="s">
        <v>31</v>
      </c>
      <c r="AB9" s="7">
        <f>SUMIFS(fSales[Sale],fSales[Date],"&gt;"&amp;EOMONTH(Z9,-1),fSales[Date],"&lt;="&amp;Z9,fSales[Product],AA9)</f>
        <v>103.8</v>
      </c>
    </row>
    <row r="10" spans="2:31">
      <c r="D10" s="8">
        <v>44377</v>
      </c>
      <c r="E10" s="7">
        <f>SUMIFS(fSales[Sale],fSales[Date],"&gt;"&amp;EOMONTH(D10,-1),fSales[Date],"&lt;="&amp;D10,fSales[Product],D$2)</f>
        <v>77.849999999999994</v>
      </c>
      <c r="I10" s="8">
        <v>44377</v>
      </c>
      <c r="J10" s="7">
        <f>SUMIFS(fSales[Sale],fSales[Date],"&gt;"&amp;EOMONTH(I10,-1),fSales[Date],"&lt;="&amp;I10,fSales[Product],I$2)</f>
        <v>16861.849999999999</v>
      </c>
      <c r="N10" s="8">
        <v>44377</v>
      </c>
      <c r="O10" s="7">
        <f>SUMIFS(fSales[Sale],fSales[Date],"&gt;"&amp;EOMONTH(N10,-1),fSales[Date],"&lt;="&amp;N10,fSales[Product],N$2)</f>
        <v>0</v>
      </c>
      <c r="T10" s="8">
        <v>44377</v>
      </c>
      <c r="U10" s="7">
        <f>SUMIFS(fSales[Sale],fSales[Date],"&gt;"&amp;EOMONTH(T10,-1),fSales[Date],"&lt;="&amp;T10,fSales[Product],T$2)</f>
        <v>0</v>
      </c>
      <c r="Z10" s="8">
        <v>44377</v>
      </c>
      <c r="AA10" s="2" t="s">
        <v>31</v>
      </c>
      <c r="AB10" s="7">
        <f>SUMIFS(fSales[Sale],fSales[Date],"&gt;"&amp;EOMONTH(Z10,-1),fSales[Date],"&lt;="&amp;Z10,fSales[Product],AA10)</f>
        <v>77.849999999999994</v>
      </c>
    </row>
    <row r="11" spans="2:31">
      <c r="D11" s="8">
        <v>44408</v>
      </c>
      <c r="E11" s="7">
        <f>SUMIFS(fSales[Sale],fSales[Date],"&gt;"&amp;EOMONTH(D11,-1),fSales[Date],"&lt;="&amp;D11,fSales[Product],D$2)</f>
        <v>285.45</v>
      </c>
      <c r="I11" s="8">
        <v>44408</v>
      </c>
      <c r="J11" s="7">
        <f>SUMIFS(fSales[Sale],fSales[Date],"&gt;"&amp;EOMONTH(I11,-1),fSales[Date],"&lt;="&amp;I11,fSales[Product],I$2)</f>
        <v>17341.05</v>
      </c>
      <c r="N11" s="8">
        <v>44408</v>
      </c>
      <c r="O11" s="7">
        <f>SUMIFS(fSales[Sale],fSales[Date],"&gt;"&amp;EOMONTH(N11,-1),fSales[Date],"&lt;="&amp;N11,fSales[Product],N$2)</f>
        <v>5142.1499999999996</v>
      </c>
      <c r="T11" s="8">
        <v>44408</v>
      </c>
      <c r="U11" s="7">
        <f>SUMIFS(fSales[Sale],fSales[Date],"&gt;"&amp;EOMONTH(T11,-1),fSales[Date],"&lt;="&amp;T11,fSales[Product],T$2)</f>
        <v>1820.2</v>
      </c>
      <c r="Z11" s="8">
        <v>44408</v>
      </c>
      <c r="AA11" s="2" t="s">
        <v>31</v>
      </c>
      <c r="AB11" s="7">
        <f>SUMIFS(fSales[Sale],fSales[Date],"&gt;"&amp;EOMONTH(Z11,-1),fSales[Date],"&lt;="&amp;Z11,fSales[Product],AA11)</f>
        <v>285.45</v>
      </c>
    </row>
    <row r="12" spans="2:31">
      <c r="D12" s="8">
        <v>44439</v>
      </c>
      <c r="E12" s="7">
        <f>SUMIFS(fSales[Sale],fSales[Date],"&gt;"&amp;EOMONTH(D12,-1),fSales[Date],"&lt;="&amp;D12,fSales[Product],D$2)</f>
        <v>5241.8999999999996</v>
      </c>
      <c r="I12" s="8">
        <v>44439</v>
      </c>
      <c r="J12" s="7">
        <f>SUMIFS(fSales[Sale],fSales[Date],"&gt;"&amp;EOMONTH(I12,-1),fSales[Date],"&lt;="&amp;I12,fSales[Product],I$2)</f>
        <v>13088.15</v>
      </c>
      <c r="N12" s="8">
        <v>44439</v>
      </c>
      <c r="O12" s="7">
        <f>SUMIFS(fSales[Sale],fSales[Date],"&gt;"&amp;EOMONTH(N12,-1),fSales[Date],"&lt;="&amp;N12,fSales[Product],N$2)</f>
        <v>3076.5</v>
      </c>
      <c r="T12" s="8">
        <v>44439</v>
      </c>
      <c r="U12" s="7">
        <f>SUMIFS(fSales[Sale],fSales[Date],"&gt;"&amp;EOMONTH(T12,-1),fSales[Date],"&lt;="&amp;T12,fSales[Product],T$2)</f>
        <v>5891.6999999999989</v>
      </c>
      <c r="Z12" s="8">
        <v>44439</v>
      </c>
      <c r="AA12" s="2" t="s">
        <v>31</v>
      </c>
      <c r="AB12" s="7">
        <f>SUMIFS(fSales[Sale],fSales[Date],"&gt;"&amp;EOMONTH(Z12,-1),fSales[Date],"&lt;="&amp;Z12,fSales[Product],AA12)</f>
        <v>5241.8999999999996</v>
      </c>
    </row>
    <row r="13" spans="2:31">
      <c r="D13" s="8">
        <v>44469</v>
      </c>
      <c r="E13" s="7">
        <f>SUMIFS(fSales[Sale],fSales[Date],"&gt;"&amp;EOMONTH(D13,-1),fSales[Date],"&lt;="&amp;D13,fSales[Product],D$2)</f>
        <v>1557</v>
      </c>
      <c r="I13" s="8">
        <v>44469</v>
      </c>
      <c r="J13" s="7">
        <f>SUMIFS(fSales[Sale],fSales[Date],"&gt;"&amp;EOMONTH(I13,-1),fSales[Date],"&lt;="&amp;I13,fSales[Product],I$2)</f>
        <v>12668.849999999999</v>
      </c>
      <c r="N13" s="8">
        <v>44469</v>
      </c>
      <c r="O13" s="7">
        <f>SUMIFS(fSales[Sale],fSales[Date],"&gt;"&amp;EOMONTH(N13,-1),fSales[Date],"&lt;="&amp;N13,fSales[Product],N$2)</f>
        <v>8877.9000000000015</v>
      </c>
      <c r="T13" s="8">
        <v>44469</v>
      </c>
      <c r="U13" s="7">
        <f>SUMIFS(fSales[Sale],fSales[Date],"&gt;"&amp;EOMONTH(T13,-1),fSales[Date],"&lt;="&amp;T13,fSales[Product],T$2)</f>
        <v>742.44999999999993</v>
      </c>
      <c r="Z13" s="8">
        <v>44469</v>
      </c>
      <c r="AA13" s="2" t="s">
        <v>31</v>
      </c>
      <c r="AB13" s="7">
        <f>SUMIFS(fSales[Sale],fSales[Date],"&gt;"&amp;EOMONTH(Z13,-1),fSales[Date],"&lt;="&amp;Z13,fSales[Product],AA13)</f>
        <v>1557</v>
      </c>
    </row>
    <row r="14" spans="2:31">
      <c r="D14" s="8">
        <v>44500</v>
      </c>
      <c r="E14" s="7">
        <f>SUMIFS(fSales[Sale],fSales[Date],"&gt;"&amp;EOMONTH(D14,-1),fSales[Date],"&lt;="&amp;D14,fSales[Product],D$2)</f>
        <v>6591.3</v>
      </c>
      <c r="I14" s="8">
        <v>44500</v>
      </c>
      <c r="J14" s="7">
        <f>SUMIFS(fSales[Sale],fSales[Date],"&gt;"&amp;EOMONTH(I14,-1),fSales[Date],"&lt;="&amp;I14,fSales[Product],I$2)</f>
        <v>25757.000000000004</v>
      </c>
      <c r="N14" s="8">
        <v>44500</v>
      </c>
      <c r="O14" s="7">
        <f>SUMIFS(fSales[Sale],fSales[Date],"&gt;"&amp;EOMONTH(N14,-1),fSales[Date],"&lt;="&amp;N14,fSales[Product],N$2)</f>
        <v>307.65000000000003</v>
      </c>
      <c r="T14" s="8">
        <v>44500</v>
      </c>
      <c r="U14" s="7">
        <f>SUMIFS(fSales[Sale],fSales[Date],"&gt;"&amp;EOMONTH(T14,-1),fSales[Date],"&lt;="&amp;T14,fSales[Product],T$2)</f>
        <v>2131.5499999999997</v>
      </c>
      <c r="Z14" s="8">
        <v>44500</v>
      </c>
      <c r="AA14" s="2" t="s">
        <v>31</v>
      </c>
      <c r="AB14" s="7">
        <f>SUMIFS(fSales[Sale],fSales[Date],"&gt;"&amp;EOMONTH(Z14,-1),fSales[Date],"&lt;="&amp;Z14,fSales[Product],AA14)</f>
        <v>6591.3</v>
      </c>
    </row>
    <row r="15" spans="2:31">
      <c r="D15" s="8">
        <v>44530</v>
      </c>
      <c r="E15" s="7">
        <f>SUMIFS(fSales[Sale],fSales[Date],"&gt;"&amp;EOMONTH(D15,-1),fSales[Date],"&lt;="&amp;D15,fSales[Product],D$2)</f>
        <v>10665.449999999999</v>
      </c>
      <c r="I15" s="8">
        <v>44530</v>
      </c>
      <c r="J15" s="7">
        <f>SUMIFS(fSales[Sale],fSales[Date],"&gt;"&amp;EOMONTH(I15,-1),fSales[Date],"&lt;="&amp;I15,fSales[Product],I$2)</f>
        <v>69963.199999999997</v>
      </c>
      <c r="N15" s="8">
        <v>44530</v>
      </c>
      <c r="O15" s="7">
        <f>SUMIFS(fSales[Sale],fSales[Date],"&gt;"&amp;EOMONTH(N15,-1),fSales[Date],"&lt;="&amp;N15,fSales[Product],N$2)</f>
        <v>7163.8500000000013</v>
      </c>
      <c r="T15" s="8">
        <v>44530</v>
      </c>
      <c r="U15" s="7">
        <f>SUMIFS(fSales[Sale],fSales[Date],"&gt;"&amp;EOMONTH(T15,-1),fSales[Date],"&lt;="&amp;T15,fSales[Product],T$2)</f>
        <v>4813.95</v>
      </c>
      <c r="Z15" s="8">
        <v>44530</v>
      </c>
      <c r="AA15" s="2" t="s">
        <v>31</v>
      </c>
      <c r="AB15" s="7">
        <f>SUMIFS(fSales[Sale],fSales[Date],"&gt;"&amp;EOMONTH(Z15,-1),fSales[Date],"&lt;="&amp;Z15,fSales[Product],AA15)</f>
        <v>10665.449999999999</v>
      </c>
    </row>
    <row r="16" spans="2:31">
      <c r="D16" s="8">
        <v>44561</v>
      </c>
      <c r="E16" s="7">
        <f>SUMIFS(fSales[Sale],fSales[Date],"&gt;"&amp;EOMONTH(D16,-1),fSales[Date],"&lt;="&amp;D16,fSales[Product],D$2)</f>
        <v>9056.5499999999993</v>
      </c>
      <c r="I16" s="8">
        <v>44561</v>
      </c>
      <c r="J16" s="7">
        <f>SUMIFS(fSales[Sale],fSales[Date],"&gt;"&amp;EOMONTH(I16,-1),fSales[Date],"&lt;="&amp;I16,fSales[Product],I$2)</f>
        <v>64602.150000000009</v>
      </c>
      <c r="N16" s="8">
        <v>44561</v>
      </c>
      <c r="O16" s="7">
        <f>SUMIFS(fSales[Sale],fSales[Date],"&gt;"&amp;EOMONTH(N16,-1),fSales[Date],"&lt;="&amp;N16,fSales[Product],N$2)</f>
        <v>24040.649999999998</v>
      </c>
      <c r="T16" s="8">
        <v>44561</v>
      </c>
      <c r="U16" s="7">
        <f>SUMIFS(fSales[Sale],fSales[Date],"&gt;"&amp;EOMONTH(T16,-1),fSales[Date],"&lt;="&amp;T16,fSales[Product],T$2)</f>
        <v>21962.149999999998</v>
      </c>
      <c r="Z16" s="8">
        <v>44561</v>
      </c>
      <c r="AA16" s="2" t="s">
        <v>31</v>
      </c>
      <c r="AB16" s="7">
        <f>SUMIFS(fSales[Sale],fSales[Date],"&gt;"&amp;EOMONTH(Z16,-1),fSales[Date],"&lt;="&amp;Z16,fSales[Product],AA16)</f>
        <v>9056.5499999999993</v>
      </c>
    </row>
    <row r="17" spans="4:28">
      <c r="D17" s="8">
        <v>44592</v>
      </c>
      <c r="E17" s="7">
        <f>SUMIFS(fSales[Sale],fSales[Date],"&gt;"&amp;EOMONTH(D17,-1),fSales[Date],"&lt;="&amp;D17,fSales[Product],D$2)</f>
        <v>77.849999999999994</v>
      </c>
      <c r="I17" s="8">
        <v>44592</v>
      </c>
      <c r="J17" s="7">
        <f>SUMIFS(fSales[Sale],fSales[Date],"&gt;"&amp;EOMONTH(I17,-1),fSales[Date],"&lt;="&amp;I17,fSales[Product],I$2)</f>
        <v>17550.7</v>
      </c>
      <c r="N17" s="8">
        <v>44592</v>
      </c>
      <c r="O17" s="7">
        <f>SUMIFS(fSales[Sale],fSales[Date],"&gt;"&amp;EOMONTH(N17,-1),fSales[Date],"&lt;="&amp;N17,fSales[Product],N$2)</f>
        <v>8218.65</v>
      </c>
      <c r="T17" s="8">
        <v>44592</v>
      </c>
      <c r="U17" s="7">
        <f>SUMIFS(fSales[Sale],fSales[Date],"&gt;"&amp;EOMONTH(T17,-1),fSales[Date],"&lt;="&amp;T17,fSales[Product],T$2)</f>
        <v>0</v>
      </c>
      <c r="Z17" s="8">
        <v>44592</v>
      </c>
      <c r="AA17" s="2" t="s">
        <v>31</v>
      </c>
      <c r="AB17" s="7">
        <f>SUMIFS(fSales[Sale],fSales[Date],"&gt;"&amp;EOMONTH(Z17,-1),fSales[Date],"&lt;="&amp;Z17,fSales[Product],AA17)</f>
        <v>77.849999999999994</v>
      </c>
    </row>
    <row r="18" spans="4:28">
      <c r="D18" s="8">
        <v>44620</v>
      </c>
      <c r="E18" s="7">
        <f>SUMIFS(fSales[Sale],fSales[Date],"&gt;"&amp;EOMONTH(D18,-1),fSales[Date],"&lt;="&amp;D18,fSales[Product],D$2)</f>
        <v>1920.3</v>
      </c>
      <c r="I18" s="8">
        <v>44620</v>
      </c>
      <c r="J18" s="7">
        <f>SUMIFS(fSales[Sale],fSales[Date],"&gt;"&amp;EOMONTH(I18,-1),fSales[Date],"&lt;="&amp;I18,fSales[Product],I$2)</f>
        <v>14675.5</v>
      </c>
      <c r="N18" s="8">
        <v>44620</v>
      </c>
      <c r="O18" s="7">
        <f>SUMIFS(fSales[Sale],fSales[Date],"&gt;"&amp;EOMONTH(N18,-1),fSales[Date],"&lt;="&amp;N18,fSales[Product],N$2)</f>
        <v>0</v>
      </c>
      <c r="T18" s="8">
        <v>44620</v>
      </c>
      <c r="U18" s="7">
        <f>SUMIFS(fSales[Sale],fSales[Date],"&gt;"&amp;EOMONTH(T18,-1),fSales[Date],"&lt;="&amp;T18,fSales[Product],T$2)</f>
        <v>0</v>
      </c>
      <c r="Z18" s="8">
        <v>44620</v>
      </c>
      <c r="AA18" s="2" t="s">
        <v>31</v>
      </c>
      <c r="AB18" s="7">
        <f>SUMIFS(fSales[Sale],fSales[Date],"&gt;"&amp;EOMONTH(Z18,-1),fSales[Date],"&lt;="&amp;Z18,fSales[Product],AA18)</f>
        <v>1920.3</v>
      </c>
    </row>
    <row r="19" spans="4:28">
      <c r="D19" s="8">
        <v>44651</v>
      </c>
      <c r="E19" s="7">
        <f>SUMIFS(fSales[Sale],fSales[Date],"&gt;"&amp;EOMONTH(D19,-1),fSales[Date],"&lt;="&amp;D19,fSales[Product],D$2)</f>
        <v>51.9</v>
      </c>
      <c r="I19" s="8">
        <v>44651</v>
      </c>
      <c r="J19" s="7">
        <f>SUMIFS(fSales[Sale],fSales[Date],"&gt;"&amp;EOMONTH(I19,-1),fSales[Date],"&lt;="&amp;I19,fSales[Product],I$2)</f>
        <v>13327.75</v>
      </c>
      <c r="N19" s="8">
        <v>44651</v>
      </c>
      <c r="O19" s="7">
        <f>SUMIFS(fSales[Sale],fSales[Date],"&gt;"&amp;EOMONTH(N19,-1),fSales[Date],"&lt;="&amp;N19,fSales[Product],N$2)</f>
        <v>43.95</v>
      </c>
      <c r="T19" s="8">
        <v>44651</v>
      </c>
      <c r="U19" s="7">
        <f>SUMIFS(fSales[Sale],fSales[Date],"&gt;"&amp;EOMONTH(T19,-1),fSales[Date],"&lt;="&amp;T19,fSales[Product],T$2)</f>
        <v>0</v>
      </c>
      <c r="Z19" s="8">
        <v>44651</v>
      </c>
      <c r="AA19" s="2" t="s">
        <v>31</v>
      </c>
      <c r="AB19" s="7">
        <f>SUMIFS(fSales[Sale],fSales[Date],"&gt;"&amp;EOMONTH(Z19,-1),fSales[Date],"&lt;="&amp;Z19,fSales[Product],AA19)</f>
        <v>51.9</v>
      </c>
    </row>
    <row r="20" spans="4:28">
      <c r="D20" s="8">
        <v>44681</v>
      </c>
      <c r="E20" s="7">
        <f>SUMIFS(fSales[Sale],fSales[Date],"&gt;"&amp;EOMONTH(D20,-1),fSales[Date],"&lt;="&amp;D20,fSales[Product],D$2)</f>
        <v>103.8</v>
      </c>
      <c r="I20" s="8">
        <v>44681</v>
      </c>
      <c r="J20" s="7">
        <f>SUMIFS(fSales[Sale],fSales[Date],"&gt;"&amp;EOMONTH(I20,-1),fSales[Date],"&lt;="&amp;I20,fSales[Product],I$2)</f>
        <v>6978.3499999999995</v>
      </c>
      <c r="N20" s="8">
        <v>44681</v>
      </c>
      <c r="O20" s="7">
        <f>SUMIFS(fSales[Sale],fSales[Date],"&gt;"&amp;EOMONTH(N20,-1),fSales[Date],"&lt;="&amp;N20,fSales[Product],N$2)</f>
        <v>4526.8500000000004</v>
      </c>
      <c r="T20" s="8">
        <v>44681</v>
      </c>
      <c r="U20" s="7">
        <f>SUMIFS(fSales[Sale],fSales[Date],"&gt;"&amp;EOMONTH(T20,-1),fSales[Date],"&lt;="&amp;T20,fSales[Product],T$2)</f>
        <v>3496.7</v>
      </c>
      <c r="Z20" s="8">
        <v>44681</v>
      </c>
      <c r="AA20" s="2" t="s">
        <v>31</v>
      </c>
      <c r="AB20" s="7">
        <f>SUMIFS(fSales[Sale],fSales[Date],"&gt;"&amp;EOMONTH(Z20,-1),fSales[Date],"&lt;="&amp;Z20,fSales[Product],AA20)</f>
        <v>103.8</v>
      </c>
    </row>
    <row r="21" spans="4:28">
      <c r="D21" s="8">
        <v>44712</v>
      </c>
      <c r="E21" s="7">
        <f>SUMIFS(fSales[Sale],fSales[Date],"&gt;"&amp;EOMONTH(D21,-1),fSales[Date],"&lt;="&amp;D21,fSales[Product],D$2)</f>
        <v>4671</v>
      </c>
      <c r="I21" s="8">
        <v>44712</v>
      </c>
      <c r="J21" s="7">
        <f>SUMIFS(fSales[Sale],fSales[Date],"&gt;"&amp;EOMONTH(I21,-1),fSales[Date],"&lt;="&amp;I21,fSales[Product],I$2)</f>
        <v>25756.999999999996</v>
      </c>
      <c r="N21" s="8">
        <v>44712</v>
      </c>
      <c r="O21" s="7">
        <f>SUMIFS(fSales[Sale],fSales[Date],"&gt;"&amp;EOMONTH(N21,-1),fSales[Date],"&lt;="&amp;N21,fSales[Product],N$2)</f>
        <v>7691.2500000000009</v>
      </c>
      <c r="T21" s="8">
        <v>44712</v>
      </c>
      <c r="U21" s="7">
        <f>SUMIFS(fSales[Sale],fSales[Date],"&gt;"&amp;EOMONTH(T21,-1),fSales[Date],"&lt;="&amp;T21,fSales[Product],T$2)</f>
        <v>6849.7</v>
      </c>
      <c r="Z21" s="8">
        <v>44712</v>
      </c>
      <c r="AA21" s="2" t="s">
        <v>31</v>
      </c>
      <c r="AB21" s="7">
        <f>SUMIFS(fSales[Sale],fSales[Date],"&gt;"&amp;EOMONTH(Z21,-1),fSales[Date],"&lt;="&amp;Z21,fSales[Product],AA21)</f>
        <v>4671</v>
      </c>
    </row>
    <row r="22" spans="4:28">
      <c r="D22" s="8">
        <v>44742</v>
      </c>
      <c r="E22" s="7">
        <f>SUMIFS(fSales[Sale],fSales[Date],"&gt;"&amp;EOMONTH(D22,-1),fSales[Date],"&lt;="&amp;D22,fSales[Product],D$2)</f>
        <v>8355.9</v>
      </c>
      <c r="I22" s="8">
        <v>44742</v>
      </c>
      <c r="J22" s="7">
        <f>SUMIFS(fSales[Sale],fSales[Date],"&gt;"&amp;EOMONTH(I22,-1),fSales[Date],"&lt;="&amp;I22,fSales[Product],I$2)</f>
        <v>25577.3</v>
      </c>
      <c r="N22" s="8">
        <v>44742</v>
      </c>
      <c r="O22" s="7">
        <f>SUMIFS(fSales[Sale],fSales[Date],"&gt;"&amp;EOMONTH(N22,-1),fSales[Date],"&lt;="&amp;N22,fSales[Product],N$2)</f>
        <v>7691.25</v>
      </c>
      <c r="T22" s="8">
        <v>44742</v>
      </c>
      <c r="U22" s="7">
        <f>SUMIFS(fSales[Sale],fSales[Date],"&gt;"&amp;EOMONTH(T22,-1),fSales[Date],"&lt;="&amp;T22,fSales[Product],T$2)</f>
        <v>0</v>
      </c>
      <c r="Z22" s="8">
        <v>44742</v>
      </c>
      <c r="AA22" s="2" t="s">
        <v>31</v>
      </c>
      <c r="AB22" s="7">
        <f>SUMIFS(fSales[Sale],fSales[Date],"&gt;"&amp;EOMONTH(Z22,-1),fSales[Date],"&lt;="&amp;Z22,fSales[Product],AA22)</f>
        <v>8355.9</v>
      </c>
    </row>
    <row r="23" spans="4:28">
      <c r="D23" s="8">
        <v>44773</v>
      </c>
      <c r="E23" s="7">
        <f>SUMIFS(fSales[Sale],fSales[Date],"&gt;"&amp;EOMONTH(D23,-1),fSales[Date],"&lt;="&amp;D23,fSales[Product],D$2)</f>
        <v>7785</v>
      </c>
      <c r="I23" s="8">
        <v>44773</v>
      </c>
      <c r="J23" s="7">
        <f>SUMIFS(fSales[Sale],fSales[Date],"&gt;"&amp;EOMONTH(I23,-1),fSales[Date],"&lt;="&amp;I23,fSales[Product],I$2)</f>
        <v>14346.05</v>
      </c>
      <c r="N23" s="8">
        <v>44773</v>
      </c>
      <c r="O23" s="7">
        <f>SUMIFS(fSales[Sale],fSales[Date],"&gt;"&amp;EOMONTH(N23,-1),fSales[Date],"&lt;="&amp;N23,fSales[Product],N$2)</f>
        <v>7119.9000000000015</v>
      </c>
      <c r="T23" s="8">
        <v>44773</v>
      </c>
      <c r="U23" s="7">
        <f>SUMIFS(fSales[Sale],fSales[Date],"&gt;"&amp;EOMONTH(T23,-1),fSales[Date],"&lt;="&amp;T23,fSales[Product],T$2)</f>
        <v>598.75</v>
      </c>
      <c r="Z23" s="8">
        <v>44773</v>
      </c>
      <c r="AA23" s="2" t="s">
        <v>31</v>
      </c>
      <c r="AB23" s="7">
        <f>SUMIFS(fSales[Sale],fSales[Date],"&gt;"&amp;EOMONTH(Z23,-1),fSales[Date],"&lt;="&amp;Z23,fSales[Product],AA23)</f>
        <v>7785</v>
      </c>
    </row>
    <row r="24" spans="4:28">
      <c r="D24" s="8">
        <v>44804</v>
      </c>
      <c r="E24" s="7">
        <f>SUMIFS(fSales[Sale],fSales[Date],"&gt;"&amp;EOMONTH(D24,-1),fSales[Date],"&lt;="&amp;D24,fSales[Product],D$2)</f>
        <v>3477.3</v>
      </c>
      <c r="I24" s="8">
        <v>44804</v>
      </c>
      <c r="J24" s="7">
        <f>SUMIFS(fSales[Sale],fSales[Date],"&gt;"&amp;EOMONTH(I24,-1),fSales[Date],"&lt;="&amp;I24,fSales[Product],I$2)</f>
        <v>23780.3</v>
      </c>
      <c r="N24" s="8">
        <v>44804</v>
      </c>
      <c r="O24" s="7">
        <f>SUMIFS(fSales[Sale],fSales[Date],"&gt;"&amp;EOMONTH(N24,-1),fSales[Date],"&lt;="&amp;N24,fSales[Product],N$2)</f>
        <v>0</v>
      </c>
      <c r="T24" s="8">
        <v>44804</v>
      </c>
      <c r="U24" s="7">
        <f>SUMIFS(fSales[Sale],fSales[Date],"&gt;"&amp;EOMONTH(T24,-1),fSales[Date],"&lt;="&amp;T24,fSales[Product],T$2)</f>
        <v>8909.4</v>
      </c>
      <c r="Z24" s="8">
        <v>44804</v>
      </c>
      <c r="AA24" s="2" t="s">
        <v>31</v>
      </c>
      <c r="AB24" s="7">
        <f>SUMIFS(fSales[Sale],fSales[Date],"&gt;"&amp;EOMONTH(Z24,-1),fSales[Date],"&lt;="&amp;Z24,fSales[Product],AA24)</f>
        <v>3477.3</v>
      </c>
    </row>
    <row r="25" spans="4:28">
      <c r="D25" s="8">
        <v>44834</v>
      </c>
      <c r="E25" s="7">
        <f>SUMIFS(fSales[Sale],fSales[Date],"&gt;"&amp;EOMONTH(D25,-1),fSales[Date],"&lt;="&amp;D25,fSales[Product],D$2)</f>
        <v>2620.9499999999998</v>
      </c>
      <c r="I25" s="8">
        <v>44834</v>
      </c>
      <c r="J25" s="7">
        <f>SUMIFS(fSales[Sale],fSales[Date],"&gt;"&amp;EOMONTH(I25,-1),fSales[Date],"&lt;="&amp;I25,fSales[Product],I$2)</f>
        <v>18778.649999999998</v>
      </c>
      <c r="N25" s="8">
        <v>44834</v>
      </c>
      <c r="O25" s="7">
        <f>SUMIFS(fSales[Sale],fSales[Date],"&gt;"&amp;EOMONTH(N25,-1),fSales[Date],"&lt;="&amp;N25,fSales[Product],N$2)</f>
        <v>10855.650000000001</v>
      </c>
      <c r="T25" s="8">
        <v>44834</v>
      </c>
      <c r="U25" s="7">
        <f>SUMIFS(fSales[Sale],fSales[Date],"&gt;"&amp;EOMONTH(T25,-1),fSales[Date],"&lt;="&amp;T25,fSales[Product],T$2)</f>
        <v>3712.25</v>
      </c>
      <c r="Z25" s="8">
        <v>44834</v>
      </c>
      <c r="AA25" s="2" t="s">
        <v>31</v>
      </c>
      <c r="AB25" s="7">
        <f>SUMIFS(fSales[Sale],fSales[Date],"&gt;"&amp;EOMONTH(Z25,-1),fSales[Date],"&lt;="&amp;Z25,fSales[Product],AA25)</f>
        <v>2620.9499999999998</v>
      </c>
    </row>
    <row r="26" spans="4:28">
      <c r="D26" s="8">
        <v>44865</v>
      </c>
      <c r="E26" s="7">
        <f>SUMIFS(fSales[Sale],fSales[Date],"&gt;"&amp;EOMONTH(D26,-1),fSales[Date],"&lt;="&amp;D26,fSales[Product],D$2)</f>
        <v>2698.7999999999997</v>
      </c>
      <c r="I26" s="8">
        <v>44865</v>
      </c>
      <c r="J26" s="7">
        <f>SUMIFS(fSales[Sale],fSales[Date],"&gt;"&amp;EOMONTH(I26,-1),fSales[Date],"&lt;="&amp;I26,fSales[Product],I$2)</f>
        <v>9434.2499999999982</v>
      </c>
      <c r="N26" s="8">
        <v>44865</v>
      </c>
      <c r="O26" s="7">
        <f>SUMIFS(fSales[Sale],fSales[Date],"&gt;"&amp;EOMONTH(N26,-1),fSales[Date],"&lt;="&amp;N26,fSales[Product],N$2)</f>
        <v>439.50000000000006</v>
      </c>
      <c r="T26" s="8">
        <v>44865</v>
      </c>
      <c r="U26" s="7">
        <f>SUMIFS(fSales[Sale],fSales[Date],"&gt;"&amp;EOMONTH(T26,-1),fSales[Date],"&lt;="&amp;T26,fSales[Product],T$2)</f>
        <v>0</v>
      </c>
      <c r="Z26" s="8">
        <v>44865</v>
      </c>
      <c r="AA26" s="2" t="s">
        <v>31</v>
      </c>
      <c r="AB26" s="7">
        <f>SUMIFS(fSales[Sale],fSales[Date],"&gt;"&amp;EOMONTH(Z26,-1),fSales[Date],"&lt;="&amp;Z26,fSales[Product],AA26)</f>
        <v>2698.7999999999997</v>
      </c>
    </row>
    <row r="27" spans="4:28">
      <c r="D27" s="8">
        <v>44895</v>
      </c>
      <c r="E27" s="7">
        <f>SUMIFS(fSales[Sale],fSales[Date],"&gt;"&amp;EOMONTH(D27,-1),fSales[Date],"&lt;="&amp;D27,fSales[Product],D$2)</f>
        <v>11988.900000000001</v>
      </c>
      <c r="I27" s="8">
        <v>44895</v>
      </c>
      <c r="J27" s="7">
        <f>SUMIFS(fSales[Sale],fSales[Date],"&gt;"&amp;EOMONTH(I27,-1),fSales[Date],"&lt;="&amp;I27,fSales[Product],I$2)</f>
        <v>50615.500000000007</v>
      </c>
      <c r="N27" s="8">
        <v>44895</v>
      </c>
      <c r="O27" s="7">
        <f>SUMIFS(fSales[Sale],fSales[Date],"&gt;"&amp;EOMONTH(N27,-1),fSales[Date],"&lt;="&amp;N27,fSales[Product],N$2)</f>
        <v>27732.45</v>
      </c>
      <c r="T27" s="8">
        <v>44895</v>
      </c>
      <c r="U27" s="7">
        <f>SUMIFS(fSales[Sale],fSales[Date],"&gt;"&amp;EOMONTH(T27,-1),fSales[Date],"&lt;="&amp;T27,fSales[Product],T$2)</f>
        <v>15807</v>
      </c>
      <c r="Z27" s="8">
        <v>44895</v>
      </c>
      <c r="AA27" s="2" t="s">
        <v>31</v>
      </c>
      <c r="AB27" s="7">
        <f>SUMIFS(fSales[Sale],fSales[Date],"&gt;"&amp;EOMONTH(Z27,-1),fSales[Date],"&lt;="&amp;Z27,fSales[Product],AA27)</f>
        <v>11988.900000000001</v>
      </c>
    </row>
    <row r="28" spans="4:28">
      <c r="D28" s="8">
        <v>44926</v>
      </c>
      <c r="E28" s="7">
        <f>SUMIFS(fSales[Sale],fSales[Date],"&gt;"&amp;EOMONTH(D28,-1),fSales[Date],"&lt;="&amp;D28,fSales[Product],D$2)</f>
        <v>18450.45</v>
      </c>
      <c r="I28" s="8">
        <v>44926</v>
      </c>
      <c r="J28" s="7">
        <f>SUMIFS(fSales[Sale],fSales[Date],"&gt;"&amp;EOMONTH(I28,-1),fSales[Date],"&lt;="&amp;I28,fSales[Product],I$2)</f>
        <v>56455.75</v>
      </c>
      <c r="N28" s="8">
        <v>44926</v>
      </c>
      <c r="O28" s="7">
        <f>SUMIFS(fSales[Sale],fSales[Date],"&gt;"&amp;EOMONTH(N28,-1),fSales[Date],"&lt;="&amp;N28,fSales[Product],N$2)</f>
        <v>18634.800000000003</v>
      </c>
      <c r="T28" s="8">
        <v>44926</v>
      </c>
      <c r="U28" s="7">
        <f>SUMIFS(fSales[Sale],fSales[Date],"&gt;"&amp;EOMONTH(T28,-1),fSales[Date],"&lt;="&amp;T28,fSales[Product],T$2)</f>
        <v>14369.999999999998</v>
      </c>
      <c r="Z28" s="8">
        <v>44926</v>
      </c>
      <c r="AA28" s="2" t="s">
        <v>31</v>
      </c>
      <c r="AB28" s="7">
        <f>SUMIFS(fSales[Sale],fSales[Date],"&gt;"&amp;EOMONTH(Z28,-1),fSales[Date],"&lt;="&amp;Z28,fSales[Product],AA28)</f>
        <v>18450.45</v>
      </c>
    </row>
    <row r="29" spans="4:28">
      <c r="D29" s="8">
        <v>44957</v>
      </c>
      <c r="E29" s="7">
        <f>SUMIFS(fSales[Sale],fSales[Date],"&gt;"&amp;EOMONTH(D29,-1),fSales[Date],"&lt;="&amp;D29,fSales[Product],D$2)</f>
        <v>2776.65</v>
      </c>
      <c r="I29" s="8">
        <v>44957</v>
      </c>
      <c r="J29" s="7">
        <f>SUMIFS(fSales[Sale],fSales[Date],"&gt;"&amp;EOMONTH(I29,-1),fSales[Date],"&lt;="&amp;I29,fSales[Product],I$2)</f>
        <v>14675.5</v>
      </c>
      <c r="N29" s="8">
        <v>44957</v>
      </c>
      <c r="O29" s="7">
        <f>SUMIFS(fSales[Sale],fSales[Date],"&gt;"&amp;EOMONTH(N29,-1),fSales[Date],"&lt;="&amp;N29,fSales[Product],N$2)</f>
        <v>0</v>
      </c>
      <c r="T29" s="8">
        <v>44957</v>
      </c>
      <c r="U29" s="7">
        <f>SUMIFS(fSales[Sale],fSales[Date],"&gt;"&amp;EOMONTH(T29,-1),fSales[Date],"&lt;="&amp;T29,fSales[Product],T$2)</f>
        <v>2418.9499999999998</v>
      </c>
      <c r="Z29" s="8">
        <v>44957</v>
      </c>
      <c r="AA29" s="2" t="s">
        <v>31</v>
      </c>
      <c r="AB29" s="7">
        <f>SUMIFS(fSales[Sale],fSales[Date],"&gt;"&amp;EOMONTH(Z29,-1),fSales[Date],"&lt;="&amp;Z29,fSales[Product],AA29)</f>
        <v>2776.65</v>
      </c>
    </row>
    <row r="30" spans="4:28">
      <c r="D30" s="8">
        <v>44985</v>
      </c>
      <c r="E30" s="7">
        <f>SUMIFS(fSales[Sale],fSales[Date],"&gt;"&amp;EOMONTH(D30,-1),fSales[Date],"&lt;="&amp;D30,fSales[Product],D$2)</f>
        <v>15284.55</v>
      </c>
      <c r="I30" s="8">
        <v>44985</v>
      </c>
      <c r="J30" s="7">
        <f>SUMIFS(fSales[Sale],fSales[Date],"&gt;"&amp;EOMONTH(I30,-1),fSales[Date],"&lt;="&amp;I30,fSales[Product],I$2)</f>
        <v>9733.75</v>
      </c>
      <c r="N30" s="8">
        <v>44985</v>
      </c>
      <c r="O30" s="7">
        <f>SUMIFS(fSales[Sale],fSales[Date],"&gt;"&amp;EOMONTH(N30,-1),fSales[Date],"&lt;="&amp;N30,fSales[Product],N$2)</f>
        <v>0</v>
      </c>
      <c r="T30" s="8">
        <v>44985</v>
      </c>
      <c r="U30" s="7">
        <f>SUMIFS(fSales[Sale],fSales[Date],"&gt;"&amp;EOMONTH(T30,-1),fSales[Date],"&lt;="&amp;T30,fSales[Product],T$2)</f>
        <v>7951.4</v>
      </c>
      <c r="Z30" s="8">
        <v>44985</v>
      </c>
      <c r="AA30" s="2" t="s">
        <v>31</v>
      </c>
      <c r="AB30" s="7">
        <f>SUMIFS(fSales[Sale],fSales[Date],"&gt;"&amp;EOMONTH(Z30,-1),fSales[Date],"&lt;="&amp;Z30,fSales[Product],AA30)</f>
        <v>15284.55</v>
      </c>
    </row>
    <row r="31" spans="4:28">
      <c r="D31" s="8">
        <v>45016</v>
      </c>
      <c r="E31" s="7">
        <f>SUMIFS(fSales[Sale],fSales[Date],"&gt;"&amp;EOMONTH(D31,-1),fSales[Date],"&lt;="&amp;D31,fSales[Product],D$2)</f>
        <v>0</v>
      </c>
      <c r="I31" s="8">
        <v>45016</v>
      </c>
      <c r="J31" s="7">
        <f>SUMIFS(fSales[Sale],fSales[Date],"&gt;"&amp;EOMONTH(I31,-1),fSales[Date],"&lt;="&amp;I31,fSales[Product],I$2)</f>
        <v>11740.4</v>
      </c>
      <c r="N31" s="8">
        <v>45016</v>
      </c>
      <c r="O31" s="7">
        <f>SUMIFS(fSales[Sale],fSales[Date],"&gt;"&amp;EOMONTH(N31,-1),fSales[Date],"&lt;="&amp;N31,fSales[Product],N$2)</f>
        <v>3032.55</v>
      </c>
      <c r="T31" s="8">
        <v>45016</v>
      </c>
      <c r="U31" s="7">
        <f>SUMIFS(fSales[Sale],fSales[Date],"&gt;"&amp;EOMONTH(T31,-1),fSales[Date],"&lt;="&amp;T31,fSales[Product],T$2)</f>
        <v>0</v>
      </c>
      <c r="Z31" s="8">
        <v>45016</v>
      </c>
      <c r="AA31" s="2" t="s">
        <v>31</v>
      </c>
      <c r="AB31" s="7">
        <f>SUMIFS(fSales[Sale],fSales[Date],"&gt;"&amp;EOMONTH(Z31,-1),fSales[Date],"&lt;="&amp;Z31,fSales[Product],AA31)</f>
        <v>0</v>
      </c>
    </row>
    <row r="32" spans="4:28">
      <c r="D32" s="8">
        <v>45046</v>
      </c>
      <c r="E32" s="7">
        <f>SUMIFS(fSales[Sale],fSales[Date],"&gt;"&amp;EOMONTH(D32,-1),fSales[Date],"&lt;="&amp;D32,fSales[Product],D$2)</f>
        <v>2958.2999999999997</v>
      </c>
      <c r="I32" s="8">
        <v>45046</v>
      </c>
      <c r="J32" s="7">
        <f>SUMIFS(fSales[Sale],fSales[Date],"&gt;"&amp;EOMONTH(I32,-1),fSales[Date],"&lt;="&amp;I32,fSales[Product],I$2)</f>
        <v>27763.65</v>
      </c>
      <c r="N32" s="8">
        <v>45046</v>
      </c>
      <c r="O32" s="7">
        <f>SUMIFS(fSales[Sale],fSales[Date],"&gt;"&amp;EOMONTH(N32,-1),fSales[Date],"&lt;="&amp;N32,fSales[Product],N$2)</f>
        <v>8306.5500000000011</v>
      </c>
      <c r="T32" s="8">
        <v>45046</v>
      </c>
      <c r="U32" s="7">
        <f>SUMIFS(fSales[Sale],fSales[Date],"&gt;"&amp;EOMONTH(T32,-1),fSales[Date],"&lt;="&amp;T32,fSales[Product],T$2)</f>
        <v>8622</v>
      </c>
      <c r="Z32" s="8">
        <v>45046</v>
      </c>
      <c r="AA32" s="2" t="s">
        <v>31</v>
      </c>
      <c r="AB32" s="7">
        <f>SUMIFS(fSales[Sale],fSales[Date],"&gt;"&amp;EOMONTH(Z32,-1),fSales[Date],"&lt;="&amp;Z32,fSales[Product],AA32)</f>
        <v>2958.2999999999997</v>
      </c>
    </row>
    <row r="33" spans="4:28">
      <c r="D33" s="8">
        <v>45077</v>
      </c>
      <c r="E33" s="7">
        <f>SUMIFS(fSales[Sale],fSales[Date],"&gt;"&amp;EOMONTH(D33,-1),fSales[Date],"&lt;="&amp;D33,fSales[Product],D$2)</f>
        <v>0</v>
      </c>
      <c r="I33" s="8">
        <v>45077</v>
      </c>
      <c r="J33" s="7">
        <f>SUMIFS(fSales[Sale],fSales[Date],"&gt;"&amp;EOMONTH(I33,-1),fSales[Date],"&lt;="&amp;I33,fSales[Product],I$2)</f>
        <v>11261.2</v>
      </c>
      <c r="N33" s="8">
        <v>45077</v>
      </c>
      <c r="O33" s="7">
        <f>SUMIFS(fSales[Sale],fSales[Date],"&gt;"&amp;EOMONTH(N33,-1),fSales[Date],"&lt;="&amp;N33,fSales[Product],N$2)</f>
        <v>5449.8</v>
      </c>
      <c r="T33" s="8">
        <v>45077</v>
      </c>
      <c r="U33" s="7">
        <f>SUMIFS(fSales[Sale],fSales[Date],"&gt;"&amp;EOMONTH(T33,-1),fSales[Date],"&lt;="&amp;T33,fSales[Product],T$2)</f>
        <v>2874</v>
      </c>
      <c r="Z33" s="8">
        <v>45077</v>
      </c>
      <c r="AA33" s="2" t="s">
        <v>31</v>
      </c>
      <c r="AB33" s="7">
        <f>SUMIFS(fSales[Sale],fSales[Date],"&gt;"&amp;EOMONTH(Z33,-1),fSales[Date],"&lt;="&amp;Z33,fSales[Product],AA33)</f>
        <v>0</v>
      </c>
    </row>
    <row r="34" spans="4:28">
      <c r="D34" s="8">
        <v>45107</v>
      </c>
      <c r="E34" s="7">
        <f>SUMIFS(fSales[Sale],fSales[Date],"&gt;"&amp;EOMONTH(D34,-1),fSales[Date],"&lt;="&amp;D34,fSales[Product],D$2)</f>
        <v>0</v>
      </c>
      <c r="I34" s="8">
        <v>45107</v>
      </c>
      <c r="J34" s="7">
        <f>SUMIFS(fSales[Sale],fSales[Date],"&gt;"&amp;EOMONTH(I34,-1),fSales[Date],"&lt;="&amp;I34,fSales[Product],I$2)</f>
        <v>5450.9</v>
      </c>
      <c r="N34" s="8">
        <v>45107</v>
      </c>
      <c r="O34" s="7">
        <f>SUMIFS(fSales[Sale],fSales[Date],"&gt;"&amp;EOMONTH(N34,-1),fSales[Date],"&lt;="&amp;N34,fSales[Product],N$2)</f>
        <v>439.50000000000006</v>
      </c>
      <c r="T34" s="8">
        <v>45107</v>
      </c>
      <c r="U34" s="7">
        <f>SUMIFS(fSales[Sale],fSales[Date],"&gt;"&amp;EOMONTH(T34,-1),fSales[Date],"&lt;="&amp;T34,fSales[Product],T$2)</f>
        <v>23.95</v>
      </c>
      <c r="Z34" s="8">
        <v>45107</v>
      </c>
      <c r="AA34" s="2" t="s">
        <v>31</v>
      </c>
      <c r="AB34" s="7">
        <f>SUMIFS(fSales[Sale],fSales[Date],"&gt;"&amp;EOMONTH(Z34,-1),fSales[Date],"&lt;="&amp;Z34,fSales[Product],AA34)</f>
        <v>0</v>
      </c>
    </row>
    <row r="35" spans="4:28">
      <c r="D35" s="8">
        <v>45138</v>
      </c>
      <c r="E35" s="7">
        <f>SUMIFS(fSales[Sale],fSales[Date],"&gt;"&amp;EOMONTH(D35,-1),fSales[Date],"&lt;="&amp;D35,fSales[Product],D$2)</f>
        <v>6098.25</v>
      </c>
      <c r="I35" s="8">
        <v>45138</v>
      </c>
      <c r="J35" s="7">
        <f>SUMIFS(fSales[Sale],fSales[Date],"&gt;"&amp;EOMONTH(I35,-1),fSales[Date],"&lt;="&amp;I35,fSales[Product],I$2)</f>
        <v>18688.8</v>
      </c>
      <c r="N35" s="8">
        <v>45138</v>
      </c>
      <c r="O35" s="7">
        <f>SUMIFS(fSales[Sale],fSales[Date],"&gt;"&amp;EOMONTH(N35,-1),fSales[Date],"&lt;="&amp;N35,fSales[Product],N$2)</f>
        <v>0</v>
      </c>
      <c r="T35" s="8">
        <v>45138</v>
      </c>
      <c r="U35" s="7">
        <f>SUMIFS(fSales[Sale],fSales[Date],"&gt;"&amp;EOMONTH(T35,-1),fSales[Date],"&lt;="&amp;T35,fSales[Product],T$2)</f>
        <v>6825.75</v>
      </c>
      <c r="Z35" s="8">
        <v>45138</v>
      </c>
      <c r="AA35" s="2" t="s">
        <v>31</v>
      </c>
      <c r="AB35" s="7">
        <f>SUMIFS(fSales[Sale],fSales[Date],"&gt;"&amp;EOMONTH(Z35,-1),fSales[Date],"&lt;="&amp;Z35,fSales[Product],AA35)</f>
        <v>6098.25</v>
      </c>
    </row>
    <row r="36" spans="4:28">
      <c r="D36" s="8">
        <v>45169</v>
      </c>
      <c r="E36" s="7">
        <f>SUMIFS(fSales[Sale],fSales[Date],"&gt;"&amp;EOMONTH(D36,-1),fSales[Date],"&lt;="&amp;D36,fSales[Product],D$2)</f>
        <v>5579.25</v>
      </c>
      <c r="I36" s="8">
        <v>45169</v>
      </c>
      <c r="J36" s="7">
        <f>SUMIFS(fSales[Sale],fSales[Date],"&gt;"&amp;EOMONTH(I36,-1),fSales[Date],"&lt;="&amp;I36,fSales[Product],I$2)</f>
        <v>30489.100000000002</v>
      </c>
      <c r="N36" s="8">
        <v>45169</v>
      </c>
      <c r="O36" s="7">
        <f>SUMIFS(fSales[Sale],fSales[Date],"&gt;"&amp;EOMONTH(N36,-1),fSales[Date],"&lt;="&amp;N36,fSales[Product],N$2)</f>
        <v>263.70000000000005</v>
      </c>
      <c r="T36" s="8">
        <v>45169</v>
      </c>
      <c r="U36" s="7">
        <f>SUMIFS(fSales[Sale],fSales[Date],"&gt;"&amp;EOMONTH(T36,-1),fSales[Date],"&lt;="&amp;T36,fSales[Product],T$2)</f>
        <v>550.84999999999991</v>
      </c>
      <c r="Z36" s="8">
        <v>45169</v>
      </c>
      <c r="AA36" s="2" t="s">
        <v>31</v>
      </c>
      <c r="AB36" s="7">
        <f>SUMIFS(fSales[Sale],fSales[Date],"&gt;"&amp;EOMONTH(Z36,-1),fSales[Date],"&lt;="&amp;Z36,fSales[Product],AA36)</f>
        <v>5579.25</v>
      </c>
    </row>
    <row r="37" spans="4:28">
      <c r="D37" s="8">
        <v>45199</v>
      </c>
      <c r="E37" s="7">
        <f>SUMIFS(fSales[Sale],fSales[Date],"&gt;"&amp;EOMONTH(D37,-1),fSales[Date],"&lt;="&amp;D37,fSales[Product],D$2)</f>
        <v>0</v>
      </c>
      <c r="I37" s="8">
        <v>45199</v>
      </c>
      <c r="J37" s="7">
        <f>SUMIFS(fSales[Sale],fSales[Date],"&gt;"&amp;EOMONTH(I37,-1),fSales[Date],"&lt;="&amp;I37,fSales[Product],I$2)</f>
        <v>39533.999999999993</v>
      </c>
      <c r="N37" s="8">
        <v>45199</v>
      </c>
      <c r="O37" s="7">
        <f>SUMIFS(fSales[Sale],fSales[Date],"&gt;"&amp;EOMONTH(N37,-1),fSales[Date],"&lt;="&amp;N37,fSales[Product],N$2)</f>
        <v>0</v>
      </c>
      <c r="T37" s="8">
        <v>45199</v>
      </c>
      <c r="U37" s="7">
        <f>SUMIFS(fSales[Sale],fSales[Date],"&gt;"&amp;EOMONTH(T37,-1),fSales[Date],"&lt;="&amp;T37,fSales[Product],T$2)</f>
        <v>9915.2999999999993</v>
      </c>
      <c r="Z37" s="8">
        <v>45199</v>
      </c>
      <c r="AA37" s="2" t="s">
        <v>31</v>
      </c>
      <c r="AB37" s="7">
        <f>SUMIFS(fSales[Sale],fSales[Date],"&gt;"&amp;EOMONTH(Z37,-1),fSales[Date],"&lt;="&amp;Z37,fSales[Product],AA37)</f>
        <v>0</v>
      </c>
    </row>
    <row r="38" spans="4:28">
      <c r="D38" s="8">
        <v>45230</v>
      </c>
      <c r="E38" s="7">
        <f>SUMIFS(fSales[Sale],fSales[Date],"&gt;"&amp;EOMONTH(D38,-1),fSales[Date],"&lt;="&amp;D38,fSales[Product],D$2)</f>
        <v>8537.5499999999993</v>
      </c>
      <c r="I38" s="8">
        <v>45230</v>
      </c>
      <c r="J38" s="7">
        <f>SUMIFS(fSales[Sale],fSales[Date],"&gt;"&amp;EOMONTH(I38,-1),fSales[Date],"&lt;="&amp;I38,fSales[Product],I$2)</f>
        <v>53700.350000000006</v>
      </c>
      <c r="N38" s="8">
        <v>45230</v>
      </c>
      <c r="O38" s="7">
        <f>SUMIFS(fSales[Sale],fSales[Date],"&gt;"&amp;EOMONTH(N38,-1),fSales[Date],"&lt;="&amp;N38,fSales[Product],N$2)</f>
        <v>16657.050000000003</v>
      </c>
      <c r="T38" s="8">
        <v>45230</v>
      </c>
      <c r="U38" s="7">
        <f>SUMIFS(fSales[Sale],fSales[Date],"&gt;"&amp;EOMONTH(T38,-1),fSales[Date],"&lt;="&amp;T38,fSales[Product],T$2)</f>
        <v>1484.8999999999999</v>
      </c>
      <c r="Z38" s="8">
        <v>45230</v>
      </c>
      <c r="AA38" s="2" t="s">
        <v>31</v>
      </c>
      <c r="AB38" s="7">
        <f>SUMIFS(fSales[Sale],fSales[Date],"&gt;"&amp;EOMONTH(Z38,-1),fSales[Date],"&lt;="&amp;Z38,fSales[Product],AA38)</f>
        <v>8537.5499999999993</v>
      </c>
    </row>
    <row r="39" spans="4:28">
      <c r="D39" s="8">
        <v>45260</v>
      </c>
      <c r="E39" s="7">
        <f>SUMIFS(fSales[Sale],fSales[Date],"&gt;"&amp;EOMONTH(D39,-1),fSales[Date],"&lt;="&amp;D39,fSales[Product],D$2)</f>
        <v>6695.1</v>
      </c>
      <c r="I39" s="8">
        <v>45260</v>
      </c>
      <c r="J39" s="7">
        <f>SUMIFS(fSales[Sale],fSales[Date],"&gt;"&amp;EOMONTH(I39,-1),fSales[Date],"&lt;="&amp;I39,fSales[Product],I$2)</f>
        <v>65410.799999999981</v>
      </c>
      <c r="N39" s="8">
        <v>45260</v>
      </c>
      <c r="O39" s="7">
        <f>SUMIFS(fSales[Sale],fSales[Date],"&gt;"&amp;EOMONTH(N39,-1),fSales[Date],"&lt;="&amp;N39,fSales[Product],N$2)</f>
        <v>41313</v>
      </c>
      <c r="T39" s="8">
        <v>45260</v>
      </c>
      <c r="U39" s="7">
        <f>SUMIFS(fSales[Sale],fSales[Date],"&gt;"&amp;EOMONTH(T39,-1),fSales[Date],"&lt;="&amp;T39,fSales[Product],T$2)</f>
        <v>10633.8</v>
      </c>
      <c r="Z39" s="8">
        <v>45260</v>
      </c>
      <c r="AA39" s="2" t="s">
        <v>31</v>
      </c>
      <c r="AB39" s="7">
        <f>SUMIFS(fSales[Sale],fSales[Date],"&gt;"&amp;EOMONTH(Z39,-1),fSales[Date],"&lt;="&amp;Z39,fSales[Product],AA39)</f>
        <v>6695.1</v>
      </c>
    </row>
    <row r="40" spans="4:28">
      <c r="D40" s="8">
        <v>45291</v>
      </c>
      <c r="E40" s="7">
        <f>SUMIFS(fSales[Sale],fSales[Date],"&gt;"&amp;EOMONTH(D40,-1),fSales[Date],"&lt;="&amp;D40,fSales[Product],D$2)</f>
        <v>15336.449999999999</v>
      </c>
      <c r="I40" s="8">
        <v>45291</v>
      </c>
      <c r="J40" s="7">
        <f>SUMIFS(fSales[Sale],fSales[Date],"&gt;"&amp;EOMONTH(I40,-1),fSales[Date],"&lt;="&amp;I40,fSales[Product],I$2)</f>
        <v>86315.900000000009</v>
      </c>
      <c r="N40" s="8">
        <v>45291</v>
      </c>
      <c r="O40" s="7">
        <f>SUMIFS(fSales[Sale],fSales[Date],"&gt;"&amp;EOMONTH(N40,-1),fSales[Date],"&lt;="&amp;N40,fSales[Product],N$2)</f>
        <v>11031.45</v>
      </c>
      <c r="T40" s="8">
        <v>45291</v>
      </c>
      <c r="U40" s="7">
        <f>SUMIFS(fSales[Sale],fSales[Date],"&gt;"&amp;EOMONTH(T40,-1),fSales[Date],"&lt;="&amp;T40,fSales[Product],T$2)</f>
        <v>4622.3500000000004</v>
      </c>
      <c r="Z40" s="8">
        <v>45291</v>
      </c>
      <c r="AA40" s="2" t="s">
        <v>31</v>
      </c>
      <c r="AB40" s="7">
        <f>SUMIFS(fSales[Sale],fSales[Date],"&gt;"&amp;EOMONTH(Z40,-1),fSales[Date],"&lt;="&amp;Z40,fSales[Product],AA40)</f>
        <v>15336.449999999999</v>
      </c>
    </row>
    <row r="41" spans="4:28">
      <c r="E41" s="10"/>
      <c r="J41" s="10"/>
      <c r="O41" s="10"/>
      <c r="U41" s="10"/>
      <c r="Z41" s="8">
        <v>44227</v>
      </c>
      <c r="AA41" s="2" t="s">
        <v>29</v>
      </c>
      <c r="AB41" s="7">
        <f>SUMIFS(fSales[Sale],fSales[Date],"&gt;"&amp;EOMONTH(Z41,-1),fSales[Date],"&lt;="&amp;Z41,fSales[Product],AA41)</f>
        <v>5990</v>
      </c>
    </row>
    <row r="42" spans="4:28">
      <c r="Z42" s="8">
        <v>44255</v>
      </c>
      <c r="AA42" s="2" t="s">
        <v>29</v>
      </c>
      <c r="AB42" s="7">
        <f>SUMIFS(fSales[Sale],fSales[Date],"&gt;"&amp;EOMONTH(Z42,-1),fSales[Date],"&lt;="&amp;Z42,fSales[Product],AA42)</f>
        <v>29.95</v>
      </c>
    </row>
    <row r="43" spans="4:28">
      <c r="Z43" s="8">
        <v>44286</v>
      </c>
      <c r="AA43" s="2" t="s">
        <v>29</v>
      </c>
      <c r="AB43" s="7">
        <f>SUMIFS(fSales[Sale],fSales[Date],"&gt;"&amp;EOMONTH(Z43,-1),fSales[Date],"&lt;="&amp;Z43,fSales[Product],AA43)</f>
        <v>5091.5</v>
      </c>
    </row>
    <row r="44" spans="4:28">
      <c r="Z44" s="8">
        <v>44316</v>
      </c>
      <c r="AA44" s="2" t="s">
        <v>29</v>
      </c>
      <c r="AB44" s="7">
        <f>SUMIFS(fSales[Sale],fSales[Date],"&gt;"&amp;EOMONTH(Z44,-1),fSales[Date],"&lt;="&amp;Z44,fSales[Product],AA44)</f>
        <v>22073.15</v>
      </c>
    </row>
    <row r="45" spans="4:28">
      <c r="Z45" s="8">
        <v>44347</v>
      </c>
      <c r="AA45" s="2" t="s">
        <v>29</v>
      </c>
      <c r="AB45" s="7">
        <f>SUMIFS(fSales[Sale],fSales[Date],"&gt;"&amp;EOMONTH(Z45,-1),fSales[Date],"&lt;="&amp;Z45,fSales[Product],AA45)</f>
        <v>10003.299999999999</v>
      </c>
    </row>
    <row r="46" spans="4:28">
      <c r="Z46" s="8">
        <v>44377</v>
      </c>
      <c r="AA46" s="2" t="s">
        <v>29</v>
      </c>
      <c r="AB46" s="7">
        <f>SUMIFS(fSales[Sale],fSales[Date],"&gt;"&amp;EOMONTH(Z46,-1),fSales[Date],"&lt;="&amp;Z46,fSales[Product],AA46)</f>
        <v>16861.849999999999</v>
      </c>
    </row>
    <row r="47" spans="4:28">
      <c r="Z47" s="8">
        <v>44408</v>
      </c>
      <c r="AA47" s="2" t="s">
        <v>29</v>
      </c>
      <c r="AB47" s="7">
        <f>SUMIFS(fSales[Sale],fSales[Date],"&gt;"&amp;EOMONTH(Z47,-1),fSales[Date],"&lt;="&amp;Z47,fSales[Product],AA47)</f>
        <v>17341.05</v>
      </c>
    </row>
    <row r="48" spans="4:28">
      <c r="Z48" s="8">
        <v>44439</v>
      </c>
      <c r="AA48" s="2" t="s">
        <v>29</v>
      </c>
      <c r="AB48" s="7">
        <f>SUMIFS(fSales[Sale],fSales[Date],"&gt;"&amp;EOMONTH(Z48,-1),fSales[Date],"&lt;="&amp;Z48,fSales[Product],AA48)</f>
        <v>13088.15</v>
      </c>
    </row>
    <row r="49" spans="26:28">
      <c r="Z49" s="8">
        <v>44469</v>
      </c>
      <c r="AA49" s="2" t="s">
        <v>29</v>
      </c>
      <c r="AB49" s="7">
        <f>SUMIFS(fSales[Sale],fSales[Date],"&gt;"&amp;EOMONTH(Z49,-1),fSales[Date],"&lt;="&amp;Z49,fSales[Product],AA49)</f>
        <v>12668.849999999999</v>
      </c>
    </row>
    <row r="50" spans="26:28">
      <c r="Z50" s="8">
        <v>44500</v>
      </c>
      <c r="AA50" s="2" t="s">
        <v>29</v>
      </c>
      <c r="AB50" s="7">
        <f>SUMIFS(fSales[Sale],fSales[Date],"&gt;"&amp;EOMONTH(Z50,-1),fSales[Date],"&lt;="&amp;Z50,fSales[Product],AA50)</f>
        <v>25757.000000000004</v>
      </c>
    </row>
    <row r="51" spans="26:28">
      <c r="Z51" s="8">
        <v>44530</v>
      </c>
      <c r="AA51" s="2" t="s">
        <v>29</v>
      </c>
      <c r="AB51" s="7">
        <f>SUMIFS(fSales[Sale],fSales[Date],"&gt;"&amp;EOMONTH(Z51,-1),fSales[Date],"&lt;="&amp;Z51,fSales[Product],AA51)</f>
        <v>69963.199999999997</v>
      </c>
    </row>
    <row r="52" spans="26:28">
      <c r="Z52" s="8">
        <v>44561</v>
      </c>
      <c r="AA52" s="2" t="s">
        <v>29</v>
      </c>
      <c r="AB52" s="7">
        <f>SUMIFS(fSales[Sale],fSales[Date],"&gt;"&amp;EOMONTH(Z52,-1),fSales[Date],"&lt;="&amp;Z52,fSales[Product],AA52)</f>
        <v>64602.150000000009</v>
      </c>
    </row>
    <row r="53" spans="26:28">
      <c r="Z53" s="8">
        <v>44592</v>
      </c>
      <c r="AA53" s="2" t="s">
        <v>29</v>
      </c>
      <c r="AB53" s="7">
        <f>SUMIFS(fSales[Sale],fSales[Date],"&gt;"&amp;EOMONTH(Z53,-1),fSales[Date],"&lt;="&amp;Z53,fSales[Product],AA53)</f>
        <v>17550.7</v>
      </c>
    </row>
    <row r="54" spans="26:28">
      <c r="Z54" s="8">
        <v>44620</v>
      </c>
      <c r="AA54" s="2" t="s">
        <v>29</v>
      </c>
      <c r="AB54" s="7">
        <f>SUMIFS(fSales[Sale],fSales[Date],"&gt;"&amp;EOMONTH(Z54,-1),fSales[Date],"&lt;="&amp;Z54,fSales[Product],AA54)</f>
        <v>14675.5</v>
      </c>
    </row>
    <row r="55" spans="26:28">
      <c r="Z55" s="8">
        <v>44651</v>
      </c>
      <c r="AA55" s="2" t="s">
        <v>29</v>
      </c>
      <c r="AB55" s="7">
        <f>SUMIFS(fSales[Sale],fSales[Date],"&gt;"&amp;EOMONTH(Z55,-1),fSales[Date],"&lt;="&amp;Z55,fSales[Product],AA55)</f>
        <v>13327.75</v>
      </c>
    </row>
    <row r="56" spans="26:28">
      <c r="Z56" s="8">
        <v>44681</v>
      </c>
      <c r="AA56" s="2" t="s">
        <v>29</v>
      </c>
      <c r="AB56" s="7">
        <f>SUMIFS(fSales[Sale],fSales[Date],"&gt;"&amp;EOMONTH(Z56,-1),fSales[Date],"&lt;="&amp;Z56,fSales[Product],AA56)</f>
        <v>6978.3499999999995</v>
      </c>
    </row>
    <row r="57" spans="26:28">
      <c r="Z57" s="8">
        <v>44712</v>
      </c>
      <c r="AA57" s="2" t="s">
        <v>29</v>
      </c>
      <c r="AB57" s="7">
        <f>SUMIFS(fSales[Sale],fSales[Date],"&gt;"&amp;EOMONTH(Z57,-1),fSales[Date],"&lt;="&amp;Z57,fSales[Product],AA57)</f>
        <v>25756.999999999996</v>
      </c>
    </row>
    <row r="58" spans="26:28">
      <c r="Z58" s="8">
        <v>44742</v>
      </c>
      <c r="AA58" s="2" t="s">
        <v>29</v>
      </c>
      <c r="AB58" s="7">
        <f>SUMIFS(fSales[Sale],fSales[Date],"&gt;"&amp;EOMONTH(Z58,-1),fSales[Date],"&lt;="&amp;Z58,fSales[Product],AA58)</f>
        <v>25577.3</v>
      </c>
    </row>
    <row r="59" spans="26:28">
      <c r="Z59" s="8">
        <v>44773</v>
      </c>
      <c r="AA59" s="2" t="s">
        <v>29</v>
      </c>
      <c r="AB59" s="7">
        <f>SUMIFS(fSales[Sale],fSales[Date],"&gt;"&amp;EOMONTH(Z59,-1),fSales[Date],"&lt;="&amp;Z59,fSales[Product],AA59)</f>
        <v>14346.05</v>
      </c>
    </row>
    <row r="60" spans="26:28">
      <c r="Z60" s="8">
        <v>44804</v>
      </c>
      <c r="AA60" s="2" t="s">
        <v>29</v>
      </c>
      <c r="AB60" s="7">
        <f>SUMIFS(fSales[Sale],fSales[Date],"&gt;"&amp;EOMONTH(Z60,-1),fSales[Date],"&lt;="&amp;Z60,fSales[Product],AA60)</f>
        <v>23780.3</v>
      </c>
    </row>
    <row r="61" spans="26:28">
      <c r="Z61" s="8">
        <v>44834</v>
      </c>
      <c r="AA61" s="2" t="s">
        <v>29</v>
      </c>
      <c r="AB61" s="7">
        <f>SUMIFS(fSales[Sale],fSales[Date],"&gt;"&amp;EOMONTH(Z61,-1),fSales[Date],"&lt;="&amp;Z61,fSales[Product],AA61)</f>
        <v>18778.649999999998</v>
      </c>
    </row>
    <row r="62" spans="26:28">
      <c r="Z62" s="8">
        <v>44865</v>
      </c>
      <c r="AA62" s="2" t="s">
        <v>29</v>
      </c>
      <c r="AB62" s="7">
        <f>SUMIFS(fSales[Sale],fSales[Date],"&gt;"&amp;EOMONTH(Z62,-1),fSales[Date],"&lt;="&amp;Z62,fSales[Product],AA62)</f>
        <v>9434.2499999999982</v>
      </c>
    </row>
    <row r="63" spans="26:28">
      <c r="Z63" s="8">
        <v>44895</v>
      </c>
      <c r="AA63" s="2" t="s">
        <v>29</v>
      </c>
      <c r="AB63" s="7">
        <f>SUMIFS(fSales[Sale],fSales[Date],"&gt;"&amp;EOMONTH(Z63,-1),fSales[Date],"&lt;="&amp;Z63,fSales[Product],AA63)</f>
        <v>50615.500000000007</v>
      </c>
    </row>
    <row r="64" spans="26:28">
      <c r="Z64" s="8">
        <v>44926</v>
      </c>
      <c r="AA64" s="2" t="s">
        <v>29</v>
      </c>
      <c r="AB64" s="7">
        <f>SUMIFS(fSales[Sale],fSales[Date],"&gt;"&amp;EOMONTH(Z64,-1),fSales[Date],"&lt;="&amp;Z64,fSales[Product],AA64)</f>
        <v>56455.75</v>
      </c>
    </row>
    <row r="65" spans="26:28">
      <c r="Z65" s="8">
        <v>44957</v>
      </c>
      <c r="AA65" s="2" t="s">
        <v>29</v>
      </c>
      <c r="AB65" s="7">
        <f>SUMIFS(fSales[Sale],fSales[Date],"&gt;"&amp;EOMONTH(Z65,-1),fSales[Date],"&lt;="&amp;Z65,fSales[Product],AA65)</f>
        <v>14675.5</v>
      </c>
    </row>
    <row r="66" spans="26:28">
      <c r="Z66" s="8">
        <v>44985</v>
      </c>
      <c r="AA66" s="2" t="s">
        <v>29</v>
      </c>
      <c r="AB66" s="7">
        <f>SUMIFS(fSales[Sale],fSales[Date],"&gt;"&amp;EOMONTH(Z66,-1),fSales[Date],"&lt;="&amp;Z66,fSales[Product],AA66)</f>
        <v>9733.75</v>
      </c>
    </row>
    <row r="67" spans="26:28">
      <c r="Z67" s="8">
        <v>45016</v>
      </c>
      <c r="AA67" s="2" t="s">
        <v>29</v>
      </c>
      <c r="AB67" s="7">
        <f>SUMIFS(fSales[Sale],fSales[Date],"&gt;"&amp;EOMONTH(Z67,-1),fSales[Date],"&lt;="&amp;Z67,fSales[Product],AA67)</f>
        <v>11740.4</v>
      </c>
    </row>
    <row r="68" spans="26:28">
      <c r="Z68" s="8">
        <v>45046</v>
      </c>
      <c r="AA68" s="2" t="s">
        <v>29</v>
      </c>
      <c r="AB68" s="7">
        <f>SUMIFS(fSales[Sale],fSales[Date],"&gt;"&amp;EOMONTH(Z68,-1),fSales[Date],"&lt;="&amp;Z68,fSales[Product],AA68)</f>
        <v>27763.65</v>
      </c>
    </row>
    <row r="69" spans="26:28">
      <c r="Z69" s="8">
        <v>45077</v>
      </c>
      <c r="AA69" s="2" t="s">
        <v>29</v>
      </c>
      <c r="AB69" s="7">
        <f>SUMIFS(fSales[Sale],fSales[Date],"&gt;"&amp;EOMONTH(Z69,-1),fSales[Date],"&lt;="&amp;Z69,fSales[Product],AA69)</f>
        <v>11261.2</v>
      </c>
    </row>
    <row r="70" spans="26:28">
      <c r="Z70" s="8">
        <v>45107</v>
      </c>
      <c r="AA70" s="2" t="s">
        <v>29</v>
      </c>
      <c r="AB70" s="7">
        <f>SUMIFS(fSales[Sale],fSales[Date],"&gt;"&amp;EOMONTH(Z70,-1),fSales[Date],"&lt;="&amp;Z70,fSales[Product],AA70)</f>
        <v>5450.9</v>
      </c>
    </row>
    <row r="71" spans="26:28">
      <c r="Z71" s="8">
        <v>45138</v>
      </c>
      <c r="AA71" s="2" t="s">
        <v>29</v>
      </c>
      <c r="AB71" s="7">
        <f>SUMIFS(fSales[Sale],fSales[Date],"&gt;"&amp;EOMONTH(Z71,-1),fSales[Date],"&lt;="&amp;Z71,fSales[Product],AA71)</f>
        <v>18688.8</v>
      </c>
    </row>
    <row r="72" spans="26:28">
      <c r="Z72" s="8">
        <v>45169</v>
      </c>
      <c r="AA72" s="2" t="s">
        <v>29</v>
      </c>
      <c r="AB72" s="7">
        <f>SUMIFS(fSales[Sale],fSales[Date],"&gt;"&amp;EOMONTH(Z72,-1),fSales[Date],"&lt;="&amp;Z72,fSales[Product],AA72)</f>
        <v>30489.100000000002</v>
      </c>
    </row>
    <row r="73" spans="26:28">
      <c r="Z73" s="8">
        <v>45199</v>
      </c>
      <c r="AA73" s="2" t="s">
        <v>29</v>
      </c>
      <c r="AB73" s="7">
        <f>SUMIFS(fSales[Sale],fSales[Date],"&gt;"&amp;EOMONTH(Z73,-1),fSales[Date],"&lt;="&amp;Z73,fSales[Product],AA73)</f>
        <v>39533.999999999993</v>
      </c>
    </row>
    <row r="74" spans="26:28">
      <c r="Z74" s="8">
        <v>45230</v>
      </c>
      <c r="AA74" s="2" t="s">
        <v>29</v>
      </c>
      <c r="AB74" s="7">
        <f>SUMIFS(fSales[Sale],fSales[Date],"&gt;"&amp;EOMONTH(Z74,-1),fSales[Date],"&lt;="&amp;Z74,fSales[Product],AA74)</f>
        <v>53700.350000000006</v>
      </c>
    </row>
    <row r="75" spans="26:28">
      <c r="Z75" s="8">
        <v>45260</v>
      </c>
      <c r="AA75" s="2" t="s">
        <v>29</v>
      </c>
      <c r="AB75" s="7">
        <f>SUMIFS(fSales[Sale],fSales[Date],"&gt;"&amp;EOMONTH(Z75,-1),fSales[Date],"&lt;="&amp;Z75,fSales[Product],AA75)</f>
        <v>65410.799999999981</v>
      </c>
    </row>
    <row r="76" spans="26:28">
      <c r="Z76" s="8">
        <v>45291</v>
      </c>
      <c r="AA76" s="2" t="s">
        <v>29</v>
      </c>
      <c r="AB76" s="7">
        <f>SUMIFS(fSales[Sale],fSales[Date],"&gt;"&amp;EOMONTH(Z76,-1),fSales[Date],"&lt;="&amp;Z76,fSales[Product],AA76)</f>
        <v>86315.900000000009</v>
      </c>
    </row>
    <row r="77" spans="26:28">
      <c r="Z77" s="8">
        <v>44227</v>
      </c>
      <c r="AA77" s="2" t="s">
        <v>25</v>
      </c>
      <c r="AB77" s="7">
        <f>SUMIFS(fSales[Sale],fSales[Date],"&gt;"&amp;EOMONTH(Z77,-1),fSales[Date],"&lt;="&amp;Z77,fSales[Product],AA77)</f>
        <v>4746.6000000000004</v>
      </c>
    </row>
    <row r="78" spans="26:28">
      <c r="Z78" s="8">
        <v>44255</v>
      </c>
      <c r="AA78" s="2" t="s">
        <v>25</v>
      </c>
      <c r="AB78" s="7">
        <f>SUMIFS(fSales[Sale],fSales[Date],"&gt;"&amp;EOMONTH(Z78,-1),fSales[Date],"&lt;="&amp;Z78,fSales[Product],AA78)</f>
        <v>0</v>
      </c>
    </row>
    <row r="79" spans="26:28">
      <c r="Z79" s="8">
        <v>44286</v>
      </c>
      <c r="AA79" s="2" t="s">
        <v>25</v>
      </c>
      <c r="AB79" s="7">
        <f>SUMIFS(fSales[Sale],fSales[Date],"&gt;"&amp;EOMONTH(Z79,-1),fSales[Date],"&lt;="&amp;Z79,fSales[Product],AA79)</f>
        <v>0</v>
      </c>
    </row>
    <row r="80" spans="26:28">
      <c r="Z80" s="8">
        <v>44316</v>
      </c>
      <c r="AA80" s="2" t="s">
        <v>25</v>
      </c>
      <c r="AB80" s="7">
        <f>SUMIFS(fSales[Sale],fSales[Date],"&gt;"&amp;EOMONTH(Z80,-1),fSales[Date],"&lt;="&amp;Z80,fSales[Product],AA80)</f>
        <v>1933.8000000000002</v>
      </c>
    </row>
    <row r="81" spans="26:28">
      <c r="Z81" s="8">
        <v>44347</v>
      </c>
      <c r="AA81" s="2" t="s">
        <v>25</v>
      </c>
      <c r="AB81" s="7">
        <f>SUMIFS(fSales[Sale],fSales[Date],"&gt;"&amp;EOMONTH(Z81,-1),fSales[Date],"&lt;="&amp;Z81,fSales[Product],AA81)</f>
        <v>483.45000000000005</v>
      </c>
    </row>
    <row r="82" spans="26:28">
      <c r="Z82" s="8">
        <v>44377</v>
      </c>
      <c r="AA82" s="2" t="s">
        <v>25</v>
      </c>
      <c r="AB82" s="7">
        <f>SUMIFS(fSales[Sale],fSales[Date],"&gt;"&amp;EOMONTH(Z82,-1),fSales[Date],"&lt;="&amp;Z82,fSales[Product],AA82)</f>
        <v>0</v>
      </c>
    </row>
    <row r="83" spans="26:28">
      <c r="Z83" s="8">
        <v>44408</v>
      </c>
      <c r="AA83" s="2" t="s">
        <v>25</v>
      </c>
      <c r="AB83" s="7">
        <f>SUMIFS(fSales[Sale],fSales[Date],"&gt;"&amp;EOMONTH(Z83,-1),fSales[Date],"&lt;="&amp;Z83,fSales[Product],AA83)</f>
        <v>5142.1499999999996</v>
      </c>
    </row>
    <row r="84" spans="26:28">
      <c r="Z84" s="8">
        <v>44439</v>
      </c>
      <c r="AA84" s="2" t="s">
        <v>25</v>
      </c>
      <c r="AB84" s="7">
        <f>SUMIFS(fSales[Sale],fSales[Date],"&gt;"&amp;EOMONTH(Z84,-1),fSales[Date],"&lt;="&amp;Z84,fSales[Product],AA84)</f>
        <v>3076.5</v>
      </c>
    </row>
    <row r="85" spans="26:28">
      <c r="Z85" s="8">
        <v>44469</v>
      </c>
      <c r="AA85" s="2" t="s">
        <v>25</v>
      </c>
      <c r="AB85" s="7">
        <f>SUMIFS(fSales[Sale],fSales[Date],"&gt;"&amp;EOMONTH(Z85,-1),fSales[Date],"&lt;="&amp;Z85,fSales[Product],AA85)</f>
        <v>8877.9000000000015</v>
      </c>
    </row>
    <row r="86" spans="26:28">
      <c r="Z86" s="8">
        <v>44500</v>
      </c>
      <c r="AA86" s="2" t="s">
        <v>25</v>
      </c>
      <c r="AB86" s="7">
        <f>SUMIFS(fSales[Sale],fSales[Date],"&gt;"&amp;EOMONTH(Z86,-1),fSales[Date],"&lt;="&amp;Z86,fSales[Product],AA86)</f>
        <v>307.65000000000003</v>
      </c>
    </row>
    <row r="87" spans="26:28">
      <c r="Z87" s="8">
        <v>44530</v>
      </c>
      <c r="AA87" s="2" t="s">
        <v>25</v>
      </c>
      <c r="AB87" s="7">
        <f>SUMIFS(fSales[Sale],fSales[Date],"&gt;"&amp;EOMONTH(Z87,-1),fSales[Date],"&lt;="&amp;Z87,fSales[Product],AA87)</f>
        <v>7163.8500000000013</v>
      </c>
    </row>
    <row r="88" spans="26:28">
      <c r="Z88" s="8">
        <v>44561</v>
      </c>
      <c r="AA88" s="2" t="s">
        <v>25</v>
      </c>
      <c r="AB88" s="7">
        <f>SUMIFS(fSales[Sale],fSales[Date],"&gt;"&amp;EOMONTH(Z88,-1),fSales[Date],"&lt;="&amp;Z88,fSales[Product],AA88)</f>
        <v>24040.649999999998</v>
      </c>
    </row>
    <row r="89" spans="26:28">
      <c r="Z89" s="8">
        <v>44592</v>
      </c>
      <c r="AA89" s="2" t="s">
        <v>25</v>
      </c>
      <c r="AB89" s="7">
        <f>SUMIFS(fSales[Sale],fSales[Date],"&gt;"&amp;EOMONTH(Z89,-1),fSales[Date],"&lt;="&amp;Z89,fSales[Product],AA89)</f>
        <v>8218.65</v>
      </c>
    </row>
    <row r="90" spans="26:28">
      <c r="Z90" s="8">
        <v>44620</v>
      </c>
      <c r="AA90" s="2" t="s">
        <v>25</v>
      </c>
      <c r="AB90" s="7">
        <f>SUMIFS(fSales[Sale],fSales[Date],"&gt;"&amp;EOMONTH(Z90,-1),fSales[Date],"&lt;="&amp;Z90,fSales[Product],AA90)</f>
        <v>0</v>
      </c>
    </row>
    <row r="91" spans="26:28">
      <c r="Z91" s="8">
        <v>44651</v>
      </c>
      <c r="AA91" s="2" t="s">
        <v>25</v>
      </c>
      <c r="AB91" s="7">
        <f>SUMIFS(fSales[Sale],fSales[Date],"&gt;"&amp;EOMONTH(Z91,-1),fSales[Date],"&lt;="&amp;Z91,fSales[Product],AA91)</f>
        <v>43.95</v>
      </c>
    </row>
    <row r="92" spans="26:28">
      <c r="Z92" s="8">
        <v>44681</v>
      </c>
      <c r="AA92" s="2" t="s">
        <v>25</v>
      </c>
      <c r="AB92" s="7">
        <f>SUMIFS(fSales[Sale],fSales[Date],"&gt;"&amp;EOMONTH(Z92,-1),fSales[Date],"&lt;="&amp;Z92,fSales[Product],AA92)</f>
        <v>4526.8500000000004</v>
      </c>
    </row>
    <row r="93" spans="26:28">
      <c r="Z93" s="8">
        <v>44712</v>
      </c>
      <c r="AA93" s="2" t="s">
        <v>25</v>
      </c>
      <c r="AB93" s="7">
        <f>SUMIFS(fSales[Sale],fSales[Date],"&gt;"&amp;EOMONTH(Z93,-1),fSales[Date],"&lt;="&amp;Z93,fSales[Product],AA93)</f>
        <v>7691.2500000000009</v>
      </c>
    </row>
    <row r="94" spans="26:28">
      <c r="Z94" s="8">
        <v>44742</v>
      </c>
      <c r="AA94" s="2" t="s">
        <v>25</v>
      </c>
      <c r="AB94" s="7">
        <f>SUMIFS(fSales[Sale],fSales[Date],"&gt;"&amp;EOMONTH(Z94,-1),fSales[Date],"&lt;="&amp;Z94,fSales[Product],AA94)</f>
        <v>7691.25</v>
      </c>
    </row>
    <row r="95" spans="26:28">
      <c r="Z95" s="8">
        <v>44773</v>
      </c>
      <c r="AA95" s="2" t="s">
        <v>25</v>
      </c>
      <c r="AB95" s="7">
        <f>SUMIFS(fSales[Sale],fSales[Date],"&gt;"&amp;EOMONTH(Z95,-1),fSales[Date],"&lt;="&amp;Z95,fSales[Product],AA95)</f>
        <v>7119.9000000000015</v>
      </c>
    </row>
    <row r="96" spans="26:28">
      <c r="Z96" s="8">
        <v>44804</v>
      </c>
      <c r="AA96" s="2" t="s">
        <v>25</v>
      </c>
      <c r="AB96" s="7">
        <f>SUMIFS(fSales[Sale],fSales[Date],"&gt;"&amp;EOMONTH(Z96,-1),fSales[Date],"&lt;="&amp;Z96,fSales[Product],AA96)</f>
        <v>0</v>
      </c>
    </row>
    <row r="97" spans="26:28">
      <c r="Z97" s="8">
        <v>44834</v>
      </c>
      <c r="AA97" s="2" t="s">
        <v>25</v>
      </c>
      <c r="AB97" s="7">
        <f>SUMIFS(fSales[Sale],fSales[Date],"&gt;"&amp;EOMONTH(Z97,-1),fSales[Date],"&lt;="&amp;Z97,fSales[Product],AA97)</f>
        <v>10855.650000000001</v>
      </c>
    </row>
    <row r="98" spans="26:28">
      <c r="Z98" s="8">
        <v>44865</v>
      </c>
      <c r="AA98" s="2" t="s">
        <v>25</v>
      </c>
      <c r="AB98" s="7">
        <f>SUMIFS(fSales[Sale],fSales[Date],"&gt;"&amp;EOMONTH(Z98,-1),fSales[Date],"&lt;="&amp;Z98,fSales[Product],AA98)</f>
        <v>439.50000000000006</v>
      </c>
    </row>
    <row r="99" spans="26:28">
      <c r="Z99" s="8">
        <v>44895</v>
      </c>
      <c r="AA99" s="2" t="s">
        <v>25</v>
      </c>
      <c r="AB99" s="7">
        <f>SUMIFS(fSales[Sale],fSales[Date],"&gt;"&amp;EOMONTH(Z99,-1),fSales[Date],"&lt;="&amp;Z99,fSales[Product],AA99)</f>
        <v>27732.45</v>
      </c>
    </row>
    <row r="100" spans="26:28">
      <c r="Z100" s="8">
        <v>44926</v>
      </c>
      <c r="AA100" s="2" t="s">
        <v>25</v>
      </c>
      <c r="AB100" s="7">
        <f>SUMIFS(fSales[Sale],fSales[Date],"&gt;"&amp;EOMONTH(Z100,-1),fSales[Date],"&lt;="&amp;Z100,fSales[Product],AA100)</f>
        <v>18634.800000000003</v>
      </c>
    </row>
    <row r="101" spans="26:28">
      <c r="Z101" s="8">
        <v>44957</v>
      </c>
      <c r="AA101" s="2" t="s">
        <v>25</v>
      </c>
      <c r="AB101" s="7">
        <f>SUMIFS(fSales[Sale],fSales[Date],"&gt;"&amp;EOMONTH(Z101,-1),fSales[Date],"&lt;="&amp;Z101,fSales[Product],AA101)</f>
        <v>0</v>
      </c>
    </row>
    <row r="102" spans="26:28">
      <c r="Z102" s="8">
        <v>44985</v>
      </c>
      <c r="AA102" s="2" t="s">
        <v>25</v>
      </c>
      <c r="AB102" s="7">
        <f>SUMIFS(fSales[Sale],fSales[Date],"&gt;"&amp;EOMONTH(Z102,-1),fSales[Date],"&lt;="&amp;Z102,fSales[Product],AA102)</f>
        <v>0</v>
      </c>
    </row>
    <row r="103" spans="26:28">
      <c r="Z103" s="8">
        <v>45016</v>
      </c>
      <c r="AA103" s="2" t="s">
        <v>25</v>
      </c>
      <c r="AB103" s="7">
        <f>SUMIFS(fSales[Sale],fSales[Date],"&gt;"&amp;EOMONTH(Z103,-1),fSales[Date],"&lt;="&amp;Z103,fSales[Product],AA103)</f>
        <v>3032.55</v>
      </c>
    </row>
    <row r="104" spans="26:28">
      <c r="Z104" s="8">
        <v>45046</v>
      </c>
      <c r="AA104" s="2" t="s">
        <v>25</v>
      </c>
      <c r="AB104" s="7">
        <f>SUMIFS(fSales[Sale],fSales[Date],"&gt;"&amp;EOMONTH(Z104,-1),fSales[Date],"&lt;="&amp;Z104,fSales[Product],AA104)</f>
        <v>8306.5500000000011</v>
      </c>
    </row>
    <row r="105" spans="26:28">
      <c r="Z105" s="8">
        <v>45077</v>
      </c>
      <c r="AA105" s="2" t="s">
        <v>25</v>
      </c>
      <c r="AB105" s="7">
        <f>SUMIFS(fSales[Sale],fSales[Date],"&gt;"&amp;EOMONTH(Z105,-1),fSales[Date],"&lt;="&amp;Z105,fSales[Product],AA105)</f>
        <v>5449.8</v>
      </c>
    </row>
    <row r="106" spans="26:28">
      <c r="Z106" s="8">
        <v>45107</v>
      </c>
      <c r="AA106" s="2" t="s">
        <v>25</v>
      </c>
      <c r="AB106" s="7">
        <f>SUMIFS(fSales[Sale],fSales[Date],"&gt;"&amp;EOMONTH(Z106,-1),fSales[Date],"&lt;="&amp;Z106,fSales[Product],AA106)</f>
        <v>439.50000000000006</v>
      </c>
    </row>
    <row r="107" spans="26:28">
      <c r="Z107" s="8">
        <v>45138</v>
      </c>
      <c r="AA107" s="2" t="s">
        <v>25</v>
      </c>
      <c r="AB107" s="7">
        <f>SUMIFS(fSales[Sale],fSales[Date],"&gt;"&amp;EOMONTH(Z107,-1),fSales[Date],"&lt;="&amp;Z107,fSales[Product],AA107)</f>
        <v>0</v>
      </c>
    </row>
    <row r="108" spans="26:28">
      <c r="Z108" s="8">
        <v>45169</v>
      </c>
      <c r="AA108" s="2" t="s">
        <v>25</v>
      </c>
      <c r="AB108" s="7">
        <f>SUMIFS(fSales[Sale],fSales[Date],"&gt;"&amp;EOMONTH(Z108,-1),fSales[Date],"&lt;="&amp;Z108,fSales[Product],AA108)</f>
        <v>263.70000000000005</v>
      </c>
    </row>
    <row r="109" spans="26:28">
      <c r="Z109" s="8">
        <v>45199</v>
      </c>
      <c r="AA109" s="2" t="s">
        <v>25</v>
      </c>
      <c r="AB109" s="7">
        <f>SUMIFS(fSales[Sale],fSales[Date],"&gt;"&amp;EOMONTH(Z109,-1),fSales[Date],"&lt;="&amp;Z109,fSales[Product],AA109)</f>
        <v>0</v>
      </c>
    </row>
    <row r="110" spans="26:28">
      <c r="Z110" s="8">
        <v>45230</v>
      </c>
      <c r="AA110" s="2" t="s">
        <v>25</v>
      </c>
      <c r="AB110" s="7">
        <f>SUMIFS(fSales[Sale],fSales[Date],"&gt;"&amp;EOMONTH(Z110,-1),fSales[Date],"&lt;="&amp;Z110,fSales[Product],AA110)</f>
        <v>16657.050000000003</v>
      </c>
    </row>
    <row r="111" spans="26:28">
      <c r="Z111" s="8">
        <v>45260</v>
      </c>
      <c r="AA111" s="2" t="s">
        <v>25</v>
      </c>
      <c r="AB111" s="7">
        <f>SUMIFS(fSales[Sale],fSales[Date],"&gt;"&amp;EOMONTH(Z111,-1),fSales[Date],"&lt;="&amp;Z111,fSales[Product],AA111)</f>
        <v>41313</v>
      </c>
    </row>
    <row r="112" spans="26:28">
      <c r="Z112" s="8">
        <v>45291</v>
      </c>
      <c r="AA112" s="2" t="s">
        <v>25</v>
      </c>
      <c r="AB112" s="7">
        <f>SUMIFS(fSales[Sale],fSales[Date],"&gt;"&amp;EOMONTH(Z112,-1),fSales[Date],"&lt;="&amp;Z112,fSales[Product],AA112)</f>
        <v>11031.45</v>
      </c>
    </row>
    <row r="113" spans="26:28">
      <c r="Z113" s="8">
        <v>44227</v>
      </c>
      <c r="AA113" s="2" t="s">
        <v>35</v>
      </c>
      <c r="AB113" s="7">
        <f>SUMIFS(fSales[Sale],fSales[Date],"&gt;"&amp;EOMONTH(Z113,-1),fSales[Date],"&lt;="&amp;Z113,fSales[Product],AA113)</f>
        <v>1508.85</v>
      </c>
    </row>
    <row r="114" spans="26:28">
      <c r="Z114" s="8">
        <v>44255</v>
      </c>
      <c r="AA114" s="2" t="s">
        <v>35</v>
      </c>
      <c r="AB114" s="7">
        <f>SUMIFS(fSales[Sale],fSales[Date],"&gt;"&amp;EOMONTH(Z114,-1),fSales[Date],"&lt;="&amp;Z114,fSales[Product],AA114)</f>
        <v>0</v>
      </c>
    </row>
    <row r="115" spans="26:28">
      <c r="Z115" s="8">
        <v>44286</v>
      </c>
      <c r="AA115" s="2" t="s">
        <v>35</v>
      </c>
      <c r="AB115" s="7">
        <f>SUMIFS(fSales[Sale],fSales[Date],"&gt;"&amp;EOMONTH(Z115,-1),fSales[Date],"&lt;="&amp;Z115,fSales[Product],AA115)</f>
        <v>0</v>
      </c>
    </row>
    <row r="116" spans="26:28">
      <c r="Z116" s="8">
        <v>44316</v>
      </c>
      <c r="AA116" s="2" t="s">
        <v>35</v>
      </c>
      <c r="AB116" s="7">
        <f>SUMIFS(fSales[Sale],fSales[Date],"&gt;"&amp;EOMONTH(Z116,-1),fSales[Date],"&lt;="&amp;Z116,fSales[Product],AA116)</f>
        <v>0</v>
      </c>
    </row>
    <row r="117" spans="26:28">
      <c r="Z117" s="8">
        <v>44347</v>
      </c>
      <c r="AA117" s="2" t="s">
        <v>35</v>
      </c>
      <c r="AB117" s="7">
        <f>SUMIFS(fSales[Sale],fSales[Date],"&gt;"&amp;EOMONTH(Z117,-1),fSales[Date],"&lt;="&amp;Z117,fSales[Product],AA117)</f>
        <v>5867.75</v>
      </c>
    </row>
    <row r="118" spans="26:28">
      <c r="Z118" s="8">
        <v>44377</v>
      </c>
      <c r="AA118" s="2" t="s">
        <v>35</v>
      </c>
      <c r="AB118" s="7">
        <f>SUMIFS(fSales[Sale],fSales[Date],"&gt;"&amp;EOMONTH(Z118,-1),fSales[Date],"&lt;="&amp;Z118,fSales[Product],AA118)</f>
        <v>0</v>
      </c>
    </row>
    <row r="119" spans="26:28">
      <c r="Z119" s="8">
        <v>44408</v>
      </c>
      <c r="AA119" s="2" t="s">
        <v>35</v>
      </c>
      <c r="AB119" s="7">
        <f>SUMIFS(fSales[Sale],fSales[Date],"&gt;"&amp;EOMONTH(Z119,-1),fSales[Date],"&lt;="&amp;Z119,fSales[Product],AA119)</f>
        <v>1820.2</v>
      </c>
    </row>
    <row r="120" spans="26:28">
      <c r="Z120" s="8">
        <v>44439</v>
      </c>
      <c r="AA120" s="2" t="s">
        <v>35</v>
      </c>
      <c r="AB120" s="7">
        <f>SUMIFS(fSales[Sale],fSales[Date],"&gt;"&amp;EOMONTH(Z120,-1),fSales[Date],"&lt;="&amp;Z120,fSales[Product],AA120)</f>
        <v>5891.6999999999989</v>
      </c>
    </row>
    <row r="121" spans="26:28">
      <c r="Z121" s="8">
        <v>44469</v>
      </c>
      <c r="AA121" s="2" t="s">
        <v>35</v>
      </c>
      <c r="AB121" s="7">
        <f>SUMIFS(fSales[Sale],fSales[Date],"&gt;"&amp;EOMONTH(Z121,-1),fSales[Date],"&lt;="&amp;Z121,fSales[Product],AA121)</f>
        <v>742.44999999999993</v>
      </c>
    </row>
    <row r="122" spans="26:28">
      <c r="Z122" s="8">
        <v>44500</v>
      </c>
      <c r="AA122" s="2" t="s">
        <v>35</v>
      </c>
      <c r="AB122" s="7">
        <f>SUMIFS(fSales[Sale],fSales[Date],"&gt;"&amp;EOMONTH(Z122,-1),fSales[Date],"&lt;="&amp;Z122,fSales[Product],AA122)</f>
        <v>2131.5499999999997</v>
      </c>
    </row>
    <row r="123" spans="26:28">
      <c r="Z123" s="8">
        <v>44530</v>
      </c>
      <c r="AA123" s="2" t="s">
        <v>35</v>
      </c>
      <c r="AB123" s="7">
        <f>SUMIFS(fSales[Sale],fSales[Date],"&gt;"&amp;EOMONTH(Z123,-1),fSales[Date],"&lt;="&amp;Z123,fSales[Product],AA123)</f>
        <v>4813.95</v>
      </c>
    </row>
    <row r="124" spans="26:28">
      <c r="Z124" s="8">
        <v>44561</v>
      </c>
      <c r="AA124" s="2" t="s">
        <v>35</v>
      </c>
      <c r="AB124" s="7">
        <f>SUMIFS(fSales[Sale],fSales[Date],"&gt;"&amp;EOMONTH(Z124,-1),fSales[Date],"&lt;="&amp;Z124,fSales[Product],AA124)</f>
        <v>21962.149999999998</v>
      </c>
    </row>
    <row r="125" spans="26:28">
      <c r="Z125" s="8">
        <v>44592</v>
      </c>
      <c r="AA125" s="2" t="s">
        <v>35</v>
      </c>
      <c r="AB125" s="7">
        <f>SUMIFS(fSales[Sale],fSales[Date],"&gt;"&amp;EOMONTH(Z125,-1),fSales[Date],"&lt;="&amp;Z125,fSales[Product],AA125)</f>
        <v>0</v>
      </c>
    </row>
    <row r="126" spans="26:28">
      <c r="Z126" s="8">
        <v>44620</v>
      </c>
      <c r="AA126" s="2" t="s">
        <v>35</v>
      </c>
      <c r="AB126" s="7">
        <f>SUMIFS(fSales[Sale],fSales[Date],"&gt;"&amp;EOMONTH(Z126,-1),fSales[Date],"&lt;="&amp;Z126,fSales[Product],AA126)</f>
        <v>0</v>
      </c>
    </row>
    <row r="127" spans="26:28">
      <c r="Z127" s="8">
        <v>44651</v>
      </c>
      <c r="AA127" s="2" t="s">
        <v>35</v>
      </c>
      <c r="AB127" s="7">
        <f>SUMIFS(fSales[Sale],fSales[Date],"&gt;"&amp;EOMONTH(Z127,-1),fSales[Date],"&lt;="&amp;Z127,fSales[Product],AA127)</f>
        <v>0</v>
      </c>
    </row>
    <row r="128" spans="26:28">
      <c r="Z128" s="8">
        <v>44681</v>
      </c>
      <c r="AA128" s="2" t="s">
        <v>35</v>
      </c>
      <c r="AB128" s="7">
        <f>SUMIFS(fSales[Sale],fSales[Date],"&gt;"&amp;EOMONTH(Z128,-1),fSales[Date],"&lt;="&amp;Z128,fSales[Product],AA128)</f>
        <v>3496.7</v>
      </c>
    </row>
    <row r="129" spans="26:28">
      <c r="Z129" s="8">
        <v>44712</v>
      </c>
      <c r="AA129" s="2" t="s">
        <v>35</v>
      </c>
      <c r="AB129" s="7">
        <f>SUMIFS(fSales[Sale],fSales[Date],"&gt;"&amp;EOMONTH(Z129,-1),fSales[Date],"&lt;="&amp;Z129,fSales[Product],AA129)</f>
        <v>6849.7</v>
      </c>
    </row>
    <row r="130" spans="26:28">
      <c r="Z130" s="8">
        <v>44742</v>
      </c>
      <c r="AA130" s="2" t="s">
        <v>35</v>
      </c>
      <c r="AB130" s="7">
        <f>SUMIFS(fSales[Sale],fSales[Date],"&gt;"&amp;EOMONTH(Z130,-1),fSales[Date],"&lt;="&amp;Z130,fSales[Product],AA130)</f>
        <v>0</v>
      </c>
    </row>
    <row r="131" spans="26:28">
      <c r="Z131" s="8">
        <v>44773</v>
      </c>
      <c r="AA131" s="2" t="s">
        <v>35</v>
      </c>
      <c r="AB131" s="7">
        <f>SUMIFS(fSales[Sale],fSales[Date],"&gt;"&amp;EOMONTH(Z131,-1),fSales[Date],"&lt;="&amp;Z131,fSales[Product],AA131)</f>
        <v>598.75</v>
      </c>
    </row>
    <row r="132" spans="26:28">
      <c r="Z132" s="8">
        <v>44804</v>
      </c>
      <c r="AA132" s="2" t="s">
        <v>35</v>
      </c>
      <c r="AB132" s="7">
        <f>SUMIFS(fSales[Sale],fSales[Date],"&gt;"&amp;EOMONTH(Z132,-1),fSales[Date],"&lt;="&amp;Z132,fSales[Product],AA132)</f>
        <v>8909.4</v>
      </c>
    </row>
    <row r="133" spans="26:28">
      <c r="Z133" s="8">
        <v>44834</v>
      </c>
      <c r="AA133" s="2" t="s">
        <v>35</v>
      </c>
      <c r="AB133" s="7">
        <f>SUMIFS(fSales[Sale],fSales[Date],"&gt;"&amp;EOMONTH(Z133,-1),fSales[Date],"&lt;="&amp;Z133,fSales[Product],AA133)</f>
        <v>3712.25</v>
      </c>
    </row>
    <row r="134" spans="26:28">
      <c r="Z134" s="8">
        <v>44865</v>
      </c>
      <c r="AA134" s="2" t="s">
        <v>35</v>
      </c>
      <c r="AB134" s="7">
        <f>SUMIFS(fSales[Sale],fSales[Date],"&gt;"&amp;EOMONTH(Z134,-1),fSales[Date],"&lt;="&amp;Z134,fSales[Product],AA134)</f>
        <v>0</v>
      </c>
    </row>
    <row r="135" spans="26:28">
      <c r="Z135" s="8">
        <v>44895</v>
      </c>
      <c r="AA135" s="2" t="s">
        <v>35</v>
      </c>
      <c r="AB135" s="7">
        <f>SUMIFS(fSales[Sale],fSales[Date],"&gt;"&amp;EOMONTH(Z135,-1),fSales[Date],"&lt;="&amp;Z135,fSales[Product],AA135)</f>
        <v>15807</v>
      </c>
    </row>
    <row r="136" spans="26:28">
      <c r="Z136" s="8">
        <v>44926</v>
      </c>
      <c r="AA136" s="2" t="s">
        <v>35</v>
      </c>
      <c r="AB136" s="7">
        <f>SUMIFS(fSales[Sale],fSales[Date],"&gt;"&amp;EOMONTH(Z136,-1),fSales[Date],"&lt;="&amp;Z136,fSales[Product],AA136)</f>
        <v>14369.999999999998</v>
      </c>
    </row>
    <row r="137" spans="26:28">
      <c r="Z137" s="8">
        <v>44957</v>
      </c>
      <c r="AA137" s="2" t="s">
        <v>35</v>
      </c>
      <c r="AB137" s="7">
        <f>SUMIFS(fSales[Sale],fSales[Date],"&gt;"&amp;EOMONTH(Z137,-1),fSales[Date],"&lt;="&amp;Z137,fSales[Product],AA137)</f>
        <v>2418.9499999999998</v>
      </c>
    </row>
    <row r="138" spans="26:28">
      <c r="Z138" s="8">
        <v>44985</v>
      </c>
      <c r="AA138" s="2" t="s">
        <v>35</v>
      </c>
      <c r="AB138" s="7">
        <f>SUMIFS(fSales[Sale],fSales[Date],"&gt;"&amp;EOMONTH(Z138,-1),fSales[Date],"&lt;="&amp;Z138,fSales[Product],AA138)</f>
        <v>7951.4</v>
      </c>
    </row>
    <row r="139" spans="26:28">
      <c r="Z139" s="8">
        <v>45016</v>
      </c>
      <c r="AA139" s="2" t="s">
        <v>35</v>
      </c>
      <c r="AB139" s="7">
        <f>SUMIFS(fSales[Sale],fSales[Date],"&gt;"&amp;EOMONTH(Z139,-1),fSales[Date],"&lt;="&amp;Z139,fSales[Product],AA139)</f>
        <v>0</v>
      </c>
    </row>
    <row r="140" spans="26:28">
      <c r="Z140" s="8">
        <v>45046</v>
      </c>
      <c r="AA140" s="2" t="s">
        <v>35</v>
      </c>
      <c r="AB140" s="7">
        <f>SUMIFS(fSales[Sale],fSales[Date],"&gt;"&amp;EOMONTH(Z140,-1),fSales[Date],"&lt;="&amp;Z140,fSales[Product],AA140)</f>
        <v>8622</v>
      </c>
    </row>
    <row r="141" spans="26:28">
      <c r="Z141" s="8">
        <v>45077</v>
      </c>
      <c r="AA141" s="2" t="s">
        <v>35</v>
      </c>
      <c r="AB141" s="7">
        <f>SUMIFS(fSales[Sale],fSales[Date],"&gt;"&amp;EOMONTH(Z141,-1),fSales[Date],"&lt;="&amp;Z141,fSales[Product],AA141)</f>
        <v>2874</v>
      </c>
    </row>
    <row r="142" spans="26:28">
      <c r="Z142" s="8">
        <v>45107</v>
      </c>
      <c r="AA142" s="2" t="s">
        <v>35</v>
      </c>
      <c r="AB142" s="7">
        <f>SUMIFS(fSales[Sale],fSales[Date],"&gt;"&amp;EOMONTH(Z142,-1),fSales[Date],"&lt;="&amp;Z142,fSales[Product],AA142)</f>
        <v>23.95</v>
      </c>
    </row>
    <row r="143" spans="26:28">
      <c r="Z143" s="8">
        <v>45138</v>
      </c>
      <c r="AA143" s="2" t="s">
        <v>35</v>
      </c>
      <c r="AB143" s="7">
        <f>SUMIFS(fSales[Sale],fSales[Date],"&gt;"&amp;EOMONTH(Z143,-1),fSales[Date],"&lt;="&amp;Z143,fSales[Product],AA143)</f>
        <v>6825.75</v>
      </c>
    </row>
    <row r="144" spans="26:28">
      <c r="Z144" s="8">
        <v>45169</v>
      </c>
      <c r="AA144" s="2" t="s">
        <v>35</v>
      </c>
      <c r="AB144" s="7">
        <f>SUMIFS(fSales[Sale],fSales[Date],"&gt;"&amp;EOMONTH(Z144,-1),fSales[Date],"&lt;="&amp;Z144,fSales[Product],AA144)</f>
        <v>550.84999999999991</v>
      </c>
    </row>
    <row r="145" spans="26:28">
      <c r="Z145" s="8">
        <v>45199</v>
      </c>
      <c r="AA145" s="2" t="s">
        <v>35</v>
      </c>
      <c r="AB145" s="7">
        <f>SUMIFS(fSales[Sale],fSales[Date],"&gt;"&amp;EOMONTH(Z145,-1),fSales[Date],"&lt;="&amp;Z145,fSales[Product],AA145)</f>
        <v>9915.2999999999993</v>
      </c>
    </row>
    <row r="146" spans="26:28">
      <c r="Z146" s="8">
        <v>45230</v>
      </c>
      <c r="AA146" s="2" t="s">
        <v>35</v>
      </c>
      <c r="AB146" s="7">
        <f>SUMIFS(fSales[Sale],fSales[Date],"&gt;"&amp;EOMONTH(Z146,-1),fSales[Date],"&lt;="&amp;Z146,fSales[Product],AA146)</f>
        <v>1484.8999999999999</v>
      </c>
    </row>
    <row r="147" spans="26:28">
      <c r="Z147" s="8">
        <v>45260</v>
      </c>
      <c r="AA147" s="2" t="s">
        <v>35</v>
      </c>
      <c r="AB147" s="7">
        <f>SUMIFS(fSales[Sale],fSales[Date],"&gt;"&amp;EOMONTH(Z147,-1),fSales[Date],"&lt;="&amp;Z147,fSales[Product],AA147)</f>
        <v>10633.8</v>
      </c>
    </row>
    <row r="148" spans="26:28">
      <c r="Z148" s="8">
        <v>45291</v>
      </c>
      <c r="AA148" s="2" t="s">
        <v>35</v>
      </c>
      <c r="AB148" s="7">
        <f>SUMIFS(fSales[Sale],fSales[Date],"&gt;"&amp;EOMONTH(Z148,-1),fSales[Date],"&lt;="&amp;Z148,fSales[Product],AA148)</f>
        <v>4622.3500000000004</v>
      </c>
    </row>
  </sheetData>
  <phoneticPr fontId="4" type="noConversion"/>
  <dataValidations count="1">
    <dataValidation type="list" allowBlank="1" showInputMessage="1" showErrorMessage="1" sqref="D2 I2 N2 T2 AA5:AA148" xr:uid="{7B6140E5-2FE8-41CE-BD8D-88D578F7346B}">
      <formula1>_xlfn.ANCHORARRAY($B$5)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D2D15-5B29-45B4-8ADA-BF89DBD2E460}">
  <sheetPr>
    <tabColor rgb="FFC00000"/>
  </sheetPr>
  <dimension ref="B3:E9"/>
  <sheetViews>
    <sheetView topLeftCell="A11" zoomScale="160" zoomScaleNormal="160" workbookViewId="0">
      <selection activeCell="D6" sqref="D6"/>
    </sheetView>
  </sheetViews>
  <sheetFormatPr defaultRowHeight="15"/>
  <cols>
    <col min="1" max="1" width="15.140625" bestFit="1" customWidth="1"/>
    <col min="2" max="2" width="14.28515625" customWidth="1"/>
    <col min="3" max="4" width="15.5703125" bestFit="1" customWidth="1"/>
    <col min="5" max="5" width="12.140625" bestFit="1" customWidth="1"/>
    <col min="6" max="6" width="11.28515625" bestFit="1" customWidth="1"/>
  </cols>
  <sheetData>
    <row r="3" spans="2:5">
      <c r="B3" s="11" t="s">
        <v>39</v>
      </c>
      <c r="C3" s="11" t="s">
        <v>20</v>
      </c>
    </row>
    <row r="4" spans="2:5">
      <c r="B4" s="11" t="s">
        <v>37</v>
      </c>
      <c r="C4" t="s">
        <v>32</v>
      </c>
      <c r="D4" t="s">
        <v>26</v>
      </c>
      <c r="E4" t="s">
        <v>60</v>
      </c>
    </row>
    <row r="5" spans="2:5">
      <c r="B5" t="s">
        <v>40</v>
      </c>
      <c r="C5" s="12">
        <v>85272.500000000015</v>
      </c>
      <c r="D5" s="12">
        <v>319242.7</v>
      </c>
      <c r="E5" s="12">
        <v>404515.2</v>
      </c>
    </row>
    <row r="6" spans="2:5">
      <c r="B6" t="s">
        <v>54</v>
      </c>
      <c r="C6" s="12">
        <v>115945.94999999998</v>
      </c>
      <c r="D6" s="12">
        <v>370231.35</v>
      </c>
      <c r="E6" s="12">
        <v>486177.29999999993</v>
      </c>
    </row>
    <row r="7" spans="2:5">
      <c r="B7" t="s">
        <v>56</v>
      </c>
      <c r="C7" s="12">
        <v>119189.34999999998</v>
      </c>
      <c r="D7" s="12">
        <v>461257.95000000013</v>
      </c>
      <c r="E7" s="12">
        <v>580447.30000000005</v>
      </c>
    </row>
    <row r="8" spans="2:5">
      <c r="B8" t="s">
        <v>58</v>
      </c>
      <c r="C8" s="12">
        <v>149177.40000000002</v>
      </c>
      <c r="D8" s="12">
        <v>456504.85000000009</v>
      </c>
      <c r="E8" s="12">
        <v>605682.25000000012</v>
      </c>
    </row>
    <row r="9" spans="2:5">
      <c r="B9" t="s">
        <v>60</v>
      </c>
      <c r="C9" s="12">
        <v>469585.2</v>
      </c>
      <c r="D9" s="12">
        <v>1607236.8500000003</v>
      </c>
      <c r="E9" s="12">
        <v>2076822.0500000003</v>
      </c>
    </row>
  </sheetData>
  <pageMargins left="0.7" right="0.7" top="0.75" bottom="0.75" header="0.3" footer="0.3"/>
  <pageSetup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EC6321-8832-40E8-9635-D500C19F2CC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Girvin, Michael</dc:creator>
  <cp:keywords/>
  <dc:description/>
  <cp:lastModifiedBy/>
  <cp:revision/>
  <dcterms:created xsi:type="dcterms:W3CDTF">2021-03-30T22:42:54Z</dcterms:created>
  <dcterms:modified xsi:type="dcterms:W3CDTF">2023-10-08T11:29:44Z</dcterms:modified>
  <cp:category/>
  <cp:contentStatus/>
</cp:coreProperties>
</file>