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nist results\"/>
    </mc:Choice>
  </mc:AlternateContent>
  <bookViews>
    <workbookView xWindow="0" yWindow="0" windowWidth="15360" windowHeight="559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גיליון1!$A$3:$M$4</definedName>
    <definedName name="OLE_LINK3" localSheetId="0">גיליון1!#REF!</definedName>
    <definedName name="_xlnm.Print_Titles" localSheetId="0">גיליון1!$1:$3</definedName>
  </definedNames>
  <calcPr calcId="152511"/>
</workbook>
</file>

<file path=xl/calcChain.xml><?xml version="1.0" encoding="utf-8"?>
<calcChain xmlns="http://schemas.openxmlformats.org/spreadsheetml/2006/main">
  <c r="G13" i="2" l="1"/>
  <c r="G14" i="2"/>
  <c r="G15" i="2"/>
  <c r="C14" i="2" s="1"/>
  <c r="G12" i="2"/>
  <c r="C12" i="2" s="1"/>
  <c r="D12" i="2" s="1"/>
  <c r="G11" i="2"/>
  <c r="C11" i="2" s="1"/>
  <c r="D11" i="2" s="1"/>
  <c r="C8" i="2"/>
  <c r="D8" i="2" s="1"/>
  <c r="C7" i="2"/>
  <c r="D7" i="2" s="1"/>
  <c r="G16" i="2" l="1"/>
  <c r="C13" i="2"/>
  <c r="D13" i="2" s="1"/>
  <c r="C9" i="2"/>
  <c r="D9" i="2" s="1"/>
  <c r="D14" i="2"/>
</calcChain>
</file>

<file path=xl/sharedStrings.xml><?xml version="1.0" encoding="utf-8"?>
<sst xmlns="http://schemas.openxmlformats.org/spreadsheetml/2006/main" count="76" uniqueCount="66">
  <si>
    <t>אחוז מענק</t>
  </si>
  <si>
    <t>מספר פרוייקט</t>
  </si>
  <si>
    <t>אלי</t>
  </si>
  <si>
    <t>אנטיסטרוק</t>
  </si>
  <si>
    <t>שם  המגיש</t>
  </si>
  <si>
    <t>שם  חברה או היזם</t>
  </si>
  <si>
    <t xml:space="preserve">משרדי ממשלה. הערכה בלבדמומלץ לשאול את המפתח ולוודא העדפתו. </t>
  </si>
  <si>
    <t>אורה</t>
  </si>
  <si>
    <t>בריאות</t>
  </si>
  <si>
    <t>קדם</t>
  </si>
  <si>
    <t>רגילה</t>
  </si>
  <si>
    <t>אדורם</t>
  </si>
  <si>
    <t>זאב</t>
  </si>
  <si>
    <t>לא ברור</t>
  </si>
  <si>
    <t>ברגידה</t>
  </si>
  <si>
    <t>ברן</t>
  </si>
  <si>
    <t>סטטיסטיקת הגשות - ישראל דיגיטלית 1</t>
  </si>
  <si>
    <t>סה"כ בקשות</t>
  </si>
  <si>
    <t>סה"כ הגשות</t>
  </si>
  <si>
    <t>נושא</t>
  </si>
  <si>
    <t>קריטריון</t>
  </si>
  <si>
    <t>כמות</t>
  </si>
  <si>
    <t>אחוז</t>
  </si>
  <si>
    <t>מסלול</t>
  </si>
  <si>
    <t>תחום</t>
  </si>
  <si>
    <t>תוכנה</t>
  </si>
  <si>
    <t>מערכות</t>
  </si>
  <si>
    <t>תקשורת ואלקט'</t>
  </si>
  <si>
    <t>מדעי החיים</t>
  </si>
  <si>
    <t>משרד</t>
  </si>
  <si>
    <t>סה"כ</t>
  </si>
  <si>
    <t>בודק משרדי</t>
  </si>
  <si>
    <t>מספר תיק רשות לחדשנות</t>
  </si>
  <si>
    <t>בודק של הרשות לחדשנות</t>
  </si>
  <si>
    <t>גובה במענק המבוקש</t>
  </si>
  <si>
    <t>תאור קצר של הפרויקט</t>
  </si>
  <si>
    <t>בקשה אושרה כן/לא</t>
  </si>
  <si>
    <t>סטטוס התיק - נקלט/בבדיקה/ הוגשו חוו"ד/</t>
  </si>
  <si>
    <t xml:space="preserve">רשימת תיקים  </t>
  </si>
  <si>
    <t xml:space="preserve">ניר ינובסקי </t>
  </si>
  <si>
    <t>חווד דעת בודק משרדי הוגשה בתאריך</t>
  </si>
  <si>
    <t>בזק</t>
  </si>
  <si>
    <t>אהרון</t>
  </si>
  <si>
    <t>נחמן למד</t>
  </si>
  <si>
    <t>intel</t>
  </si>
  <si>
    <t>נקלט</t>
  </si>
  <si>
    <t>מוטי</t>
  </si>
  <si>
    <t>רווחה</t>
  </si>
  <si>
    <t>טומי</t>
  </si>
  <si>
    <t>amd</t>
  </si>
  <si>
    <t>יחזקל</t>
  </si>
  <si>
    <t>microsoft</t>
  </si>
  <si>
    <t>רומן</t>
  </si>
  <si>
    <t>רותם גלבוע</t>
  </si>
  <si>
    <t>בבדיקה</t>
  </si>
  <si>
    <t>הוגשו חוו"ד</t>
  </si>
  <si>
    <t>כן</t>
  </si>
  <si>
    <t>אפליקציה לניטור פסיבי והתרעה מוקדמת על הופעת סיכון לשבץ מוחי</t>
  </si>
  <si>
    <t>ניטור חדש של האינטרנט</t>
  </si>
  <si>
    <t>לא</t>
  </si>
  <si>
    <t>גובה מענק שאושר</t>
  </si>
  <si>
    <t>22/3/15</t>
  </si>
  <si>
    <t>טבע</t>
  </si>
  <si>
    <t>תמיר</t>
  </si>
  <si>
    <t>16/4/16</t>
  </si>
  <si>
    <t>מסנן מים מלוחים חדש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</si>
</sst>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3" borderId="2" xfId="0" applyFill="1" applyBorder="1"/>
    <xf numFmtId="9" fontId="0" fillId="0" borderId="2" xfId="1" applyFont="1" applyBorder="1"/>
    <xf numFmtId="9" fontId="0" fillId="3" borderId="2" xfId="1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r.yanovsky@moh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rightToLeft="1" tabSelected="1" topLeftCell="H1" zoomScale="130" zoomScaleNormal="130" workbookViewId="0">
      <pane ySplit="3" topLeftCell="A4" activePane="bottomLeft" state="frozen"/>
      <selection pane="bottomLeft" activeCell="M12" sqref="M12"/>
    </sheetView>
  </sheetViews>
  <sheetFormatPr defaultRowHeight="15" x14ac:dyDescent="0.25"/>
  <cols>
    <col min="1" max="1" width="8.28515625" customWidth="1"/>
    <col min="2" max="2" width="24.7109375" bestFit="1" customWidth="1"/>
    <col min="3" max="3" width="14.28515625" customWidth="1"/>
    <col min="4" max="4" width="16.42578125" customWidth="1"/>
    <col min="5" max="5" width="9.85546875" customWidth="1"/>
    <col min="6" max="6" width="10.42578125" bestFit="1" customWidth="1"/>
    <col min="7" max="7" width="25" customWidth="1"/>
    <col min="8" max="8" width="25.5703125" customWidth="1"/>
    <col min="9" max="9" width="16.42578125" customWidth="1"/>
    <col min="10" max="10" width="8.7109375" customWidth="1"/>
    <col min="11" max="11" width="14" customWidth="1"/>
    <col min="12" max="12" width="8.28515625" customWidth="1"/>
    <col min="13" max="13" width="50.7109375" style="15" bestFit="1" customWidth="1"/>
    <col min="14" max="14" width="6.140625" customWidth="1"/>
  </cols>
  <sheetData>
    <row r="1" spans="1:14" x14ac:dyDescent="0.25">
      <c r="B1" s="1" t="s">
        <v>38</v>
      </c>
    </row>
    <row r="2" spans="1:14" ht="15.75" thickBot="1" x14ac:dyDescent="0.3"/>
    <row r="3" spans="1:14" ht="75.75" thickBot="1" x14ac:dyDescent="0.3">
      <c r="A3" s="7" t="s">
        <v>32</v>
      </c>
      <c r="B3" s="2" t="s">
        <v>5</v>
      </c>
      <c r="C3" s="2" t="s">
        <v>37</v>
      </c>
      <c r="D3" s="2" t="s">
        <v>4</v>
      </c>
      <c r="E3" s="5" t="s">
        <v>33</v>
      </c>
      <c r="F3" s="7" t="s">
        <v>34</v>
      </c>
      <c r="G3" s="4" t="s">
        <v>6</v>
      </c>
      <c r="H3" s="2" t="s">
        <v>31</v>
      </c>
      <c r="I3" s="2" t="s">
        <v>40</v>
      </c>
      <c r="J3" s="2" t="s">
        <v>36</v>
      </c>
      <c r="K3" s="2" t="s">
        <v>60</v>
      </c>
      <c r="L3" s="2" t="s">
        <v>0</v>
      </c>
      <c r="M3" s="2" t="s">
        <v>35</v>
      </c>
      <c r="N3" s="2" t="s">
        <v>1</v>
      </c>
    </row>
    <row r="4" spans="1:14" ht="15.75" thickBot="1" x14ac:dyDescent="0.3">
      <c r="A4" s="8">
        <v>58068</v>
      </c>
      <c r="B4" s="3" t="s">
        <v>2</v>
      </c>
      <c r="C4" s="3" t="s">
        <v>54</v>
      </c>
      <c r="D4" s="3" t="s">
        <v>2</v>
      </c>
      <c r="E4" s="6" t="s">
        <v>12</v>
      </c>
      <c r="F4" s="8">
        <v>300000</v>
      </c>
      <c r="G4" s="3" t="s">
        <v>8</v>
      </c>
      <c r="H4" s="16" t="s">
        <v>39</v>
      </c>
      <c r="I4" s="16"/>
      <c r="J4" s="3">
        <v>0</v>
      </c>
      <c r="K4" s="3">
        <v>0</v>
      </c>
      <c r="L4" s="3"/>
      <c r="M4" s="16" t="s">
        <v>3</v>
      </c>
      <c r="N4" s="14"/>
    </row>
    <row r="5" spans="1:14" ht="30.75" thickBot="1" x14ac:dyDescent="0.3">
      <c r="A5" s="8">
        <v>59782</v>
      </c>
      <c r="B5" t="s">
        <v>41</v>
      </c>
      <c r="C5" t="s">
        <v>55</v>
      </c>
      <c r="D5" t="s">
        <v>43</v>
      </c>
      <c r="E5" t="s">
        <v>42</v>
      </c>
      <c r="F5">
        <v>20000</v>
      </c>
      <c r="H5" t="s">
        <v>42</v>
      </c>
      <c r="I5" t="s">
        <v>61</v>
      </c>
      <c r="J5" t="s">
        <v>56</v>
      </c>
      <c r="K5">
        <v>10000</v>
      </c>
      <c r="L5" s="17">
        <v>0.5</v>
      </c>
      <c r="M5" s="15" t="s">
        <v>57</v>
      </c>
    </row>
    <row r="6" spans="1:14" x14ac:dyDescent="0.25">
      <c r="A6">
        <v>57698</v>
      </c>
      <c r="B6" t="s">
        <v>44</v>
      </c>
      <c r="C6" t="s">
        <v>45</v>
      </c>
      <c r="D6" t="s">
        <v>46</v>
      </c>
      <c r="F6">
        <v>55000</v>
      </c>
      <c r="G6" t="s">
        <v>47</v>
      </c>
      <c r="H6" t="s">
        <v>48</v>
      </c>
      <c r="M6" s="15" t="s">
        <v>58</v>
      </c>
    </row>
    <row r="7" spans="1:14" x14ac:dyDescent="0.25">
      <c r="A7">
        <v>48726</v>
      </c>
      <c r="B7" t="s">
        <v>49</v>
      </c>
      <c r="C7" t="s">
        <v>45</v>
      </c>
      <c r="D7" t="s">
        <v>50</v>
      </c>
      <c r="F7">
        <v>9999</v>
      </c>
      <c r="G7" t="s">
        <v>8</v>
      </c>
      <c r="H7" t="s">
        <v>48</v>
      </c>
    </row>
    <row r="8" spans="1:14" x14ac:dyDescent="0.25">
      <c r="A8">
        <v>44888</v>
      </c>
      <c r="B8" t="s">
        <v>51</v>
      </c>
      <c r="C8" t="s">
        <v>45</v>
      </c>
      <c r="D8" t="s">
        <v>52</v>
      </c>
      <c r="F8">
        <v>700000</v>
      </c>
      <c r="H8" t="s">
        <v>53</v>
      </c>
      <c r="J8" t="s">
        <v>59</v>
      </c>
    </row>
    <row r="9" spans="1:14" x14ac:dyDescent="0.25">
      <c r="A9">
        <v>65488</v>
      </c>
      <c r="B9" t="s">
        <v>62</v>
      </c>
      <c r="C9" t="s">
        <v>54</v>
      </c>
      <c r="D9" t="s">
        <v>63</v>
      </c>
      <c r="F9">
        <v>100000</v>
      </c>
      <c r="H9" t="s">
        <v>53</v>
      </c>
      <c r="I9" t="s">
        <v>64</v>
      </c>
      <c r="J9" t="s">
        <v>59</v>
      </c>
      <c r="K9">
        <v>0</v>
      </c>
      <c r="L9" s="17">
        <v>0</v>
      </c>
      <c r="M9" s="15" t="s">
        <v>65</v>
      </c>
    </row>
  </sheetData>
  <autoFilter ref="A3:M4">
    <sortState ref="A4:AA105">
      <sortCondition ref="A4:A105"/>
    </sortState>
  </autoFilter>
  <sortState ref="A4:Z105">
    <sortCondition ref="A4:A105"/>
  </sortState>
  <hyperlinks>
    <hyperlink ref="H4" r:id="rId1" display="mailto:nir.yanovsky@moh.gov.il"/>
  </hyperlinks>
  <pageMargins left="0.511811023622047" right="0.511811023622047" top="0.39370078740157499" bottom="0.78740157480314998" header="0.3" footer="0.3"/>
  <pageSetup paperSize="9" scale="43" fitToHeight="0" pageOrder="overThenDown" orientation="landscape" r:id="rId2"/>
  <headerFooter>
    <oddFooter>&amp;Cעמוד &amp;P מתוך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workbookViewId="0">
      <selection sqref="A1:D14"/>
    </sheetView>
  </sheetViews>
  <sheetFormatPr defaultRowHeight="15" x14ac:dyDescent="0.25"/>
  <cols>
    <col min="2" max="2" width="14" customWidth="1"/>
  </cols>
  <sheetData>
    <row r="1" spans="1:7" x14ac:dyDescent="0.25">
      <c r="A1" t="s">
        <v>16</v>
      </c>
    </row>
    <row r="3" spans="1:7" x14ac:dyDescent="0.25">
      <c r="A3" t="s">
        <v>17</v>
      </c>
      <c r="B3" s="9"/>
      <c r="C3">
        <v>102</v>
      </c>
    </row>
    <row r="4" spans="1:7" x14ac:dyDescent="0.25">
      <c r="F4" t="s">
        <v>18</v>
      </c>
      <c r="G4">
        <v>102</v>
      </c>
    </row>
    <row r="5" spans="1:7" x14ac:dyDescent="0.25">
      <c r="A5" s="10" t="s">
        <v>19</v>
      </c>
      <c r="B5" s="10" t="s">
        <v>20</v>
      </c>
      <c r="C5" s="10" t="s">
        <v>21</v>
      </c>
      <c r="D5" s="10" t="s">
        <v>22</v>
      </c>
    </row>
    <row r="6" spans="1:7" x14ac:dyDescent="0.25">
      <c r="A6" s="11" t="s">
        <v>23</v>
      </c>
      <c r="B6" s="11"/>
      <c r="C6" s="11"/>
      <c r="D6" s="11"/>
    </row>
    <row r="7" spans="1:7" x14ac:dyDescent="0.25">
      <c r="A7" s="4"/>
      <c r="B7" s="4" t="s">
        <v>9</v>
      </c>
      <c r="C7" s="4" t="e">
        <f>COUNTIF(גיליון1!#REF!,B7)</f>
        <v>#REF!</v>
      </c>
      <c r="D7" s="12" t="e">
        <f>C7/$G$4</f>
        <v>#REF!</v>
      </c>
    </row>
    <row r="8" spans="1:7" x14ac:dyDescent="0.25">
      <c r="A8" s="4"/>
      <c r="B8" s="4" t="s">
        <v>10</v>
      </c>
      <c r="C8" s="4" t="e">
        <f>COUNTIF(גיליון1!#REF!,B8)</f>
        <v>#REF!</v>
      </c>
      <c r="D8" s="12" t="e">
        <f>C8/$G$4</f>
        <v>#REF!</v>
      </c>
    </row>
    <row r="9" spans="1:7" x14ac:dyDescent="0.25">
      <c r="A9" s="4"/>
      <c r="B9" s="4" t="s">
        <v>13</v>
      </c>
      <c r="C9" s="4" t="e">
        <f>102-C8-C7</f>
        <v>#REF!</v>
      </c>
      <c r="D9" s="12" t="e">
        <f>C9/$G$4</f>
        <v>#REF!</v>
      </c>
    </row>
    <row r="10" spans="1:7" x14ac:dyDescent="0.25">
      <c r="A10" s="11" t="s">
        <v>24</v>
      </c>
      <c r="B10" s="11"/>
      <c r="C10" s="11"/>
      <c r="D10" s="13"/>
    </row>
    <row r="11" spans="1:7" x14ac:dyDescent="0.25">
      <c r="A11" s="4"/>
      <c r="B11" s="4" t="s">
        <v>25</v>
      </c>
      <c r="C11" s="4">
        <f>G11</f>
        <v>1</v>
      </c>
      <c r="D11" s="12">
        <f>C11/$G$4</f>
        <v>9.8039215686274508E-3</v>
      </c>
      <c r="F11" t="s">
        <v>12</v>
      </c>
      <c r="G11">
        <f>COUNTIF(גיליון1!E$4:E$4,F11)</f>
        <v>1</v>
      </c>
    </row>
    <row r="12" spans="1:7" x14ac:dyDescent="0.25">
      <c r="A12" s="4"/>
      <c r="B12" s="4" t="s">
        <v>26</v>
      </c>
      <c r="C12" s="4">
        <f>G12</f>
        <v>0</v>
      </c>
      <c r="D12" s="12">
        <f>C12/$G$4</f>
        <v>0</v>
      </c>
      <c r="F12" t="s">
        <v>11</v>
      </c>
      <c r="G12">
        <f>COUNTIF(גיליון1!E$4:E$4,F12)</f>
        <v>0</v>
      </c>
    </row>
    <row r="13" spans="1:7" x14ac:dyDescent="0.25">
      <c r="A13" s="4"/>
      <c r="B13" s="4" t="s">
        <v>27</v>
      </c>
      <c r="C13" s="4">
        <f>G13+G14</f>
        <v>0</v>
      </c>
      <c r="D13" s="12">
        <f>C13/$G$4</f>
        <v>0</v>
      </c>
      <c r="F13" t="s">
        <v>15</v>
      </c>
      <c r="G13">
        <f>COUNTIF(גיליון1!E$4:E$4,F13)</f>
        <v>0</v>
      </c>
    </row>
    <row r="14" spans="1:7" x14ac:dyDescent="0.25">
      <c r="A14" s="4"/>
      <c r="B14" s="4" t="s">
        <v>28</v>
      </c>
      <c r="C14" s="4">
        <f>G15</f>
        <v>0</v>
      </c>
      <c r="D14" s="12">
        <f>C14/$G$4</f>
        <v>0</v>
      </c>
      <c r="F14" t="s">
        <v>14</v>
      </c>
      <c r="G14">
        <f>COUNTIF(גיליון1!E$4:E$4,F14)</f>
        <v>0</v>
      </c>
    </row>
    <row r="15" spans="1:7" x14ac:dyDescent="0.25">
      <c r="A15" s="11" t="s">
        <v>29</v>
      </c>
      <c r="B15" s="11"/>
      <c r="C15" s="11"/>
      <c r="D15" s="13"/>
      <c r="F15" t="s">
        <v>7</v>
      </c>
      <c r="G15">
        <f>COUNTIF(גיליון1!E$4:E$4,F15)</f>
        <v>0</v>
      </c>
    </row>
    <row r="16" spans="1:7" x14ac:dyDescent="0.25">
      <c r="A16" s="4"/>
      <c r="B16" s="4"/>
      <c r="C16" s="4"/>
      <c r="D16" s="12"/>
      <c r="F16" t="s">
        <v>30</v>
      </c>
      <c r="G16">
        <f>SUM(G11:G15)</f>
        <v>1</v>
      </c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גיליון2</vt:lpstr>
      <vt:lpstr>גיליון3</vt:lpstr>
      <vt:lpstr>גיליון1!WPrint_TitlesW</vt:lpstr>
    </vt:vector>
  </TitlesOfParts>
  <Company>משרד התעשייה, המסחר והתעסוקה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משרד התעשייה, המסחר והתעסוקה</dc:creator>
  <cp:lastModifiedBy>user</cp:lastModifiedBy>
  <cp:lastPrinted>2016-06-09T09:45:34Z</cp:lastPrinted>
  <dcterms:created xsi:type="dcterms:W3CDTF">2016-05-29T11:54:22Z</dcterms:created>
  <dcterms:modified xsi:type="dcterms:W3CDTF">2017-06-28T19:37:43Z</dcterms:modified>
</cp:coreProperties>
</file>