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BNP Trade Ideas\"/>
    </mc:Choice>
  </mc:AlternateContent>
  <xr:revisionPtr revIDLastSave="0" documentId="13_ncr:1_{EA67770C-6E6B-402A-B147-8810F3212F0F}" xr6:coauthVersionLast="47" xr6:coauthVersionMax="47" xr10:uidLastSave="{00000000-0000-0000-0000-000000000000}"/>
  <bookViews>
    <workbookView xWindow="2385" yWindow="24630" windowWidth="19755" windowHeight="16545" tabRatio="916" firstSheet="2" activeTab="26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3a" sheetId="53" r:id="rId27"/>
    <sheet name="24" sheetId="45" r:id="rId28"/>
    <sheet name="25" sheetId="50" r:id="rId29"/>
    <sheet name="26" sheetId="49" r:id="rId30"/>
    <sheet name="27" sheetId="5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3" l="1" a="1"/>
  <c r="J3" i="44" a="1"/>
  <c r="L3" i="45" a="1"/>
  <c r="L3" i="34" a="1"/>
  <c r="O3" i="17" a="1"/>
  <c r="J3" i="53" a="1"/>
  <c r="L3" i="19" a="1"/>
  <c r="L3" i="44" a="1"/>
  <c r="J3" i="43" a="1"/>
  <c r="L3" i="43" a="1"/>
  <c r="J3" i="34" a="1"/>
  <c r="M3" i="17" a="1"/>
  <c r="J3" i="19" a="1"/>
  <c r="J3" i="45" a="1"/>
  <c r="Q3" i="17" a="1"/>
  <c r="C10" i="53" a="1"/>
  <c r="Q3" i="17" l="1"/>
  <c r="J3" i="45"/>
  <c r="J3" i="19"/>
  <c r="M3" i="17"/>
  <c r="J3" i="34"/>
  <c r="L3" i="43"/>
  <c r="J3" i="43"/>
  <c r="L3" i="44"/>
  <c r="L3" i="19"/>
  <c r="J3" i="53"/>
  <c r="O3" i="17"/>
  <c r="L3" i="34"/>
  <c r="L3" i="45"/>
  <c r="J3" i="44"/>
  <c r="L3" i="53"/>
  <c r="C10" i="53"/>
  <c r="B10" i="53" a="1"/>
  <c r="B10" i="53" l="1"/>
  <c r="N38" i="53" l="1"/>
  <c r="O38" i="53" s="1"/>
  <c r="N10" i="53"/>
  <c r="O10" i="53" s="1"/>
  <c r="N52" i="53"/>
  <c r="O52" i="53" s="1"/>
  <c r="N20" i="53"/>
  <c r="O20" i="53" s="1"/>
  <c r="N34" i="53"/>
  <c r="O34" i="53" s="1"/>
  <c r="N48" i="53"/>
  <c r="O48" i="53" s="1"/>
  <c r="N16" i="53"/>
  <c r="O16" i="53" s="1"/>
  <c r="N62" i="53"/>
  <c r="O62" i="53" s="1"/>
  <c r="N30" i="53"/>
  <c r="O30" i="53" s="1"/>
  <c r="N54" i="53"/>
  <c r="O54" i="53" s="1"/>
  <c r="N37" i="53"/>
  <c r="O37" i="53" s="1"/>
  <c r="N58" i="53"/>
  <c r="O58" i="53" s="1"/>
  <c r="N41" i="53"/>
  <c r="O41" i="53" s="1"/>
  <c r="N45" i="53"/>
  <c r="O45" i="53" s="1"/>
  <c r="N24" i="53"/>
  <c r="O24" i="53" s="1"/>
  <c r="N49" i="53"/>
  <c r="O49" i="53" s="1"/>
  <c r="N32" i="53"/>
  <c r="O32" i="53" s="1"/>
  <c r="N15" i="53"/>
  <c r="O15" i="53" s="1"/>
  <c r="N53" i="53"/>
  <c r="O53" i="53" s="1"/>
  <c r="N36" i="53"/>
  <c r="O36" i="53" s="1"/>
  <c r="N19" i="53"/>
  <c r="O19" i="53" s="1"/>
  <c r="N57" i="53"/>
  <c r="O57" i="53" s="1"/>
  <c r="N40" i="53"/>
  <c r="O40" i="53" s="1"/>
  <c r="N31" i="53"/>
  <c r="O31" i="53" s="1"/>
  <c r="N35" i="53"/>
  <c r="O35" i="53" s="1"/>
  <c r="N18" i="53"/>
  <c r="O18" i="53" s="1"/>
  <c r="N39" i="53"/>
  <c r="O39" i="53" s="1"/>
  <c r="N22" i="53"/>
  <c r="O22" i="53" s="1"/>
  <c r="N13" i="53"/>
  <c r="O13" i="53" s="1"/>
  <c r="N56" i="53"/>
  <c r="O56" i="53" s="1"/>
  <c r="N46" i="53"/>
  <c r="O46" i="53" s="1"/>
  <c r="N27" i="53"/>
  <c r="O27" i="53" s="1"/>
  <c r="N59" i="53"/>
  <c r="O59" i="53" s="1"/>
  <c r="N12" i="53"/>
  <c r="O12" i="53" s="1"/>
  <c r="N64" i="53"/>
  <c r="O64" i="53" s="1"/>
  <c r="N65" i="53"/>
  <c r="O65" i="53" s="1"/>
  <c r="N11" i="53"/>
  <c r="O11" i="53" s="1"/>
  <c r="N51" i="53"/>
  <c r="O51" i="53" s="1"/>
  <c r="N25" i="53"/>
  <c r="O25" i="53" s="1"/>
  <c r="N21" i="53"/>
  <c r="O21" i="53" s="1"/>
  <c r="N44" i="53"/>
  <c r="O44" i="53" s="1"/>
  <c r="N43" i="53"/>
  <c r="O43" i="53" s="1"/>
  <c r="N26" i="53"/>
  <c r="O26" i="53" s="1"/>
  <c r="N50" i="53"/>
  <c r="O50" i="53" s="1"/>
  <c r="N23" i="53"/>
  <c r="O23" i="53" s="1"/>
  <c r="N14" i="53"/>
  <c r="O14" i="53" s="1"/>
  <c r="N63" i="53"/>
  <c r="O63" i="53" s="1"/>
  <c r="N17" i="53"/>
  <c r="O17" i="53" s="1"/>
  <c r="N33" i="53"/>
  <c r="O33" i="53" s="1"/>
  <c r="N29" i="53"/>
  <c r="O29" i="53" s="1"/>
  <c r="N60" i="53"/>
  <c r="O60" i="53" s="1"/>
  <c r="N42" i="53"/>
  <c r="O42" i="53" s="1"/>
  <c r="N55" i="53"/>
  <c r="O55" i="53" s="1"/>
  <c r="N61" i="53"/>
  <c r="O61" i="53" s="1"/>
  <c r="N47" i="53"/>
  <c r="O47" i="53" s="1"/>
  <c r="N28" i="53"/>
  <c r="O28" i="53" s="1"/>
  <c r="N9" i="53"/>
  <c r="O9" i="53" s="1"/>
  <c r="N8" i="53"/>
  <c r="O8" i="53" s="1"/>
  <c r="N6" i="53"/>
  <c r="O6" i="53" s="1"/>
  <c r="N5" i="53"/>
  <c r="O5" i="53" s="1"/>
  <c r="N4" i="53"/>
  <c r="O4" i="53" s="1"/>
  <c r="N7" i="53"/>
  <c r="O7" i="53" s="1"/>
  <c r="N3" i="53"/>
  <c r="O3" i="53" s="1"/>
  <c r="N102" i="53"/>
  <c r="O102" i="53" s="1"/>
  <c r="N70" i="53"/>
  <c r="O70" i="53" s="1"/>
  <c r="N865" i="53"/>
  <c r="O865" i="53" s="1"/>
  <c r="N945" i="53"/>
  <c r="O945" i="53" s="1"/>
  <c r="N929" i="53"/>
  <c r="O929" i="53" s="1"/>
  <c r="N913" i="53"/>
  <c r="O913" i="53" s="1"/>
  <c r="N897" i="53"/>
  <c r="O897" i="53" s="1"/>
  <c r="N881" i="53"/>
  <c r="O881" i="53" s="1"/>
  <c r="N849" i="53"/>
  <c r="O849" i="53" s="1"/>
  <c r="N833" i="53"/>
  <c r="O833" i="53" s="1"/>
  <c r="N116" i="53"/>
  <c r="O116" i="53" s="1"/>
  <c r="N84" i="53"/>
  <c r="O84" i="53" s="1"/>
  <c r="N880" i="53"/>
  <c r="O880" i="53" s="1"/>
  <c r="N832" i="53"/>
  <c r="O832" i="53" s="1"/>
  <c r="N816" i="53"/>
  <c r="O816" i="53" s="1"/>
  <c r="N784" i="53"/>
  <c r="O784" i="53" s="1"/>
  <c r="N944" i="53"/>
  <c r="O944" i="53" s="1"/>
  <c r="N928" i="53"/>
  <c r="O928" i="53" s="1"/>
  <c r="N912" i="53"/>
  <c r="O912" i="53" s="1"/>
  <c r="N896" i="53"/>
  <c r="O896" i="53" s="1"/>
  <c r="N864" i="53"/>
  <c r="O864" i="53" s="1"/>
  <c r="N848" i="53"/>
  <c r="O848" i="53" s="1"/>
  <c r="N800" i="53"/>
  <c r="O800" i="53" s="1"/>
  <c r="N98" i="53"/>
  <c r="O98" i="53" s="1"/>
  <c r="N66" i="53"/>
  <c r="O66" i="53" s="1"/>
  <c r="N879" i="53"/>
  <c r="O879" i="53" s="1"/>
  <c r="N943" i="53"/>
  <c r="O943" i="53" s="1"/>
  <c r="N927" i="53"/>
  <c r="O927" i="53" s="1"/>
  <c r="N911" i="53"/>
  <c r="O911" i="53" s="1"/>
  <c r="N895" i="53"/>
  <c r="O895" i="53" s="1"/>
  <c r="N863" i="53"/>
  <c r="O863" i="53" s="1"/>
  <c r="N847" i="53"/>
  <c r="O847" i="53" s="1"/>
  <c r="N831" i="53"/>
  <c r="O831" i="53" s="1"/>
  <c r="N112" i="53"/>
  <c r="O112" i="53" s="1"/>
  <c r="N80" i="53"/>
  <c r="O80" i="53" s="1"/>
  <c r="N878" i="53"/>
  <c r="O878" i="53" s="1"/>
  <c r="N846" i="53"/>
  <c r="O846" i="53" s="1"/>
  <c r="N830" i="53"/>
  <c r="O830" i="53" s="1"/>
  <c r="N798" i="53"/>
  <c r="O798" i="53" s="1"/>
  <c r="N942" i="53"/>
  <c r="O942" i="53" s="1"/>
  <c r="N926" i="53"/>
  <c r="O926" i="53" s="1"/>
  <c r="N910" i="53"/>
  <c r="O910" i="53" s="1"/>
  <c r="N894" i="53"/>
  <c r="O894" i="53" s="1"/>
  <c r="N862" i="53"/>
  <c r="O862" i="53" s="1"/>
  <c r="N814" i="53"/>
  <c r="O814" i="53" s="1"/>
  <c r="N94" i="53"/>
  <c r="O94" i="53" s="1"/>
  <c r="N925" i="53"/>
  <c r="O925" i="53" s="1"/>
  <c r="N939" i="53"/>
  <c r="O939" i="53" s="1"/>
  <c r="N923" i="53"/>
  <c r="O923" i="53" s="1"/>
  <c r="N907" i="53"/>
  <c r="O907" i="53" s="1"/>
  <c r="N891" i="53"/>
  <c r="O891" i="53" s="1"/>
  <c r="N941" i="53"/>
  <c r="O941" i="53" s="1"/>
  <c r="N917" i="53"/>
  <c r="O917" i="53" s="1"/>
  <c r="N869" i="53"/>
  <c r="O869" i="53" s="1"/>
  <c r="N823" i="53"/>
  <c r="O823" i="53" s="1"/>
  <c r="N781" i="53"/>
  <c r="O781" i="53" s="1"/>
  <c r="N744" i="53"/>
  <c r="O744" i="53" s="1"/>
  <c r="N707" i="53"/>
  <c r="O707" i="53" s="1"/>
  <c r="N687" i="53"/>
  <c r="O687" i="53" s="1"/>
  <c r="N649" i="53"/>
  <c r="O649" i="53" s="1"/>
  <c r="N612" i="53"/>
  <c r="O612" i="53" s="1"/>
  <c r="N593" i="53"/>
  <c r="O593" i="53" s="1"/>
  <c r="N554" i="53"/>
  <c r="O554" i="53" s="1"/>
  <c r="N517" i="53"/>
  <c r="O517" i="53" s="1"/>
  <c r="N478" i="53"/>
  <c r="O478" i="53" s="1"/>
  <c r="N459" i="53"/>
  <c r="O459" i="53" s="1"/>
  <c r="N422" i="53"/>
  <c r="O422" i="53" s="1"/>
  <c r="N384" i="53"/>
  <c r="O384" i="53" s="1"/>
  <c r="N364" i="53"/>
  <c r="O364" i="53" s="1"/>
  <c r="N327" i="53"/>
  <c r="O327" i="53" s="1"/>
  <c r="N290" i="53"/>
  <c r="O290" i="53" s="1"/>
  <c r="N269" i="53"/>
  <c r="O269" i="53" s="1"/>
  <c r="N232" i="53"/>
  <c r="O232" i="53" s="1"/>
  <c r="N195" i="53"/>
  <c r="O195" i="53" s="1"/>
  <c r="N175" i="53"/>
  <c r="O175" i="53" s="1"/>
  <c r="N137" i="53"/>
  <c r="O137" i="53" s="1"/>
  <c r="N109" i="53"/>
  <c r="O109" i="53" s="1"/>
  <c r="N88" i="53"/>
  <c r="O88" i="53" s="1"/>
  <c r="N71" i="53"/>
  <c r="O71" i="53" s="1"/>
  <c r="N286" i="53"/>
  <c r="O286" i="53" s="1"/>
  <c r="N940" i="53"/>
  <c r="O940" i="53" s="1"/>
  <c r="N890" i="53"/>
  <c r="O890" i="53" s="1"/>
  <c r="N843" i="53"/>
  <c r="O843" i="53" s="1"/>
  <c r="N803" i="53"/>
  <c r="O803" i="53" s="1"/>
  <c r="N762" i="53"/>
  <c r="O762" i="53" s="1"/>
  <c r="N725" i="53"/>
  <c r="O725" i="53" s="1"/>
  <c r="N686" i="53"/>
  <c r="O686" i="53" s="1"/>
  <c r="N667" i="53"/>
  <c r="O667" i="53" s="1"/>
  <c r="N630" i="53"/>
  <c r="O630" i="53" s="1"/>
  <c r="N592" i="53"/>
  <c r="O592" i="53" s="1"/>
  <c r="N572" i="53"/>
  <c r="O572" i="53" s="1"/>
  <c r="N535" i="53"/>
  <c r="O535" i="53" s="1"/>
  <c r="N498" i="53"/>
  <c r="O498" i="53" s="1"/>
  <c r="N477" i="53"/>
  <c r="O477" i="53" s="1"/>
  <c r="N440" i="53"/>
  <c r="O440" i="53" s="1"/>
  <c r="N403" i="53"/>
  <c r="O403" i="53" s="1"/>
  <c r="N383" i="53"/>
  <c r="O383" i="53" s="1"/>
  <c r="N345" i="53"/>
  <c r="O345" i="53" s="1"/>
  <c r="N308" i="53"/>
  <c r="O308" i="53" s="1"/>
  <c r="N289" i="53"/>
  <c r="O289" i="53" s="1"/>
  <c r="N250" i="53"/>
  <c r="O250" i="53" s="1"/>
  <c r="N213" i="53"/>
  <c r="O213" i="53" s="1"/>
  <c r="N174" i="53"/>
  <c r="O174" i="53" s="1"/>
  <c r="N155" i="53"/>
  <c r="O155" i="53" s="1"/>
  <c r="N118" i="53"/>
  <c r="O118" i="53" s="1"/>
  <c r="N92" i="53"/>
  <c r="O92" i="53" s="1"/>
  <c r="N75" i="53"/>
  <c r="O75" i="53" s="1"/>
  <c r="N79" i="53"/>
  <c r="O79" i="53" s="1"/>
  <c r="N401" i="53"/>
  <c r="O401" i="53" s="1"/>
  <c r="N267" i="53"/>
  <c r="O267" i="53" s="1"/>
  <c r="N172" i="53"/>
  <c r="O172" i="53" s="1"/>
  <c r="N916" i="53"/>
  <c r="O916" i="53" s="1"/>
  <c r="N889" i="53"/>
  <c r="O889" i="53" s="1"/>
  <c r="N868" i="53"/>
  <c r="O868" i="53" s="1"/>
  <c r="N822" i="53"/>
  <c r="O822" i="53" s="1"/>
  <c r="N780" i="53"/>
  <c r="O780" i="53" s="1"/>
  <c r="N743" i="53"/>
  <c r="O743" i="53" s="1"/>
  <c r="N706" i="53"/>
  <c r="O706" i="53" s="1"/>
  <c r="N685" i="53"/>
  <c r="O685" i="53" s="1"/>
  <c r="N648" i="53"/>
  <c r="O648" i="53" s="1"/>
  <c r="N611" i="53"/>
  <c r="O611" i="53" s="1"/>
  <c r="N591" i="53"/>
  <c r="O591" i="53" s="1"/>
  <c r="N553" i="53"/>
  <c r="O553" i="53" s="1"/>
  <c r="N516" i="53"/>
  <c r="O516" i="53" s="1"/>
  <c r="N497" i="53"/>
  <c r="O497" i="53" s="1"/>
  <c r="N458" i="53"/>
  <c r="O458" i="53" s="1"/>
  <c r="N421" i="53"/>
  <c r="O421" i="53" s="1"/>
  <c r="N382" i="53"/>
  <c r="O382" i="53" s="1"/>
  <c r="N363" i="53"/>
  <c r="O363" i="53" s="1"/>
  <c r="N326" i="53"/>
  <c r="O326" i="53" s="1"/>
  <c r="N288" i="53"/>
  <c r="O288" i="53" s="1"/>
  <c r="N268" i="53"/>
  <c r="O268" i="53" s="1"/>
  <c r="N231" i="53"/>
  <c r="O231" i="53" s="1"/>
  <c r="N194" i="53"/>
  <c r="O194" i="53" s="1"/>
  <c r="N173" i="53"/>
  <c r="O173" i="53" s="1"/>
  <c r="N136" i="53"/>
  <c r="O136" i="53" s="1"/>
  <c r="N113" i="53"/>
  <c r="O113" i="53" s="1"/>
  <c r="N96" i="53"/>
  <c r="O96" i="53" s="1"/>
  <c r="N457" i="53"/>
  <c r="O457" i="53" s="1"/>
  <c r="N325" i="53"/>
  <c r="O325" i="53" s="1"/>
  <c r="N230" i="53"/>
  <c r="O230" i="53" s="1"/>
  <c r="N135" i="53"/>
  <c r="O135" i="53" s="1"/>
  <c r="N842" i="53"/>
  <c r="O842" i="53" s="1"/>
  <c r="N802" i="53"/>
  <c r="O802" i="53" s="1"/>
  <c r="N761" i="53"/>
  <c r="O761" i="53" s="1"/>
  <c r="N724" i="53"/>
  <c r="O724" i="53" s="1"/>
  <c r="N705" i="53"/>
  <c r="O705" i="53" s="1"/>
  <c r="N666" i="53"/>
  <c r="O666" i="53" s="1"/>
  <c r="N629" i="53"/>
  <c r="O629" i="53" s="1"/>
  <c r="N590" i="53"/>
  <c r="O590" i="53" s="1"/>
  <c r="N571" i="53"/>
  <c r="O571" i="53" s="1"/>
  <c r="N534" i="53"/>
  <c r="O534" i="53" s="1"/>
  <c r="N496" i="53"/>
  <c r="O496" i="53" s="1"/>
  <c r="N476" i="53"/>
  <c r="O476" i="53" s="1"/>
  <c r="N439" i="53"/>
  <c r="O439" i="53" s="1"/>
  <c r="N402" i="53"/>
  <c r="O402" i="53" s="1"/>
  <c r="N381" i="53"/>
  <c r="O381" i="53" s="1"/>
  <c r="N344" i="53"/>
  <c r="O344" i="53" s="1"/>
  <c r="N307" i="53"/>
  <c r="O307" i="53" s="1"/>
  <c r="N287" i="53"/>
  <c r="O287" i="53" s="1"/>
  <c r="N249" i="53"/>
  <c r="O249" i="53" s="1"/>
  <c r="N212" i="53"/>
  <c r="O212" i="53" s="1"/>
  <c r="N193" i="53"/>
  <c r="O193" i="53" s="1"/>
  <c r="N154" i="53"/>
  <c r="O154" i="53" s="1"/>
  <c r="N117" i="53"/>
  <c r="O117" i="53" s="1"/>
  <c r="N100" i="53"/>
  <c r="O100" i="53" s="1"/>
  <c r="N83" i="53"/>
  <c r="O83" i="53" s="1"/>
  <c r="N420" i="53"/>
  <c r="O420" i="53" s="1"/>
  <c r="N362" i="53"/>
  <c r="O362" i="53" s="1"/>
  <c r="N192" i="53"/>
  <c r="O192" i="53" s="1"/>
  <c r="N104" i="53"/>
  <c r="O104" i="53" s="1"/>
  <c r="N938" i="53"/>
  <c r="O938" i="53" s="1"/>
  <c r="N915" i="53"/>
  <c r="O915" i="53" s="1"/>
  <c r="N888" i="53"/>
  <c r="O888" i="53" s="1"/>
  <c r="N867" i="53"/>
  <c r="O867" i="53" s="1"/>
  <c r="N821" i="53"/>
  <c r="O821" i="53" s="1"/>
  <c r="N801" i="53"/>
  <c r="O801" i="53" s="1"/>
  <c r="N779" i="53"/>
  <c r="O779" i="53" s="1"/>
  <c r="N742" i="53"/>
  <c r="O742" i="53" s="1"/>
  <c r="N704" i="53"/>
  <c r="O704" i="53" s="1"/>
  <c r="N684" i="53"/>
  <c r="O684" i="53" s="1"/>
  <c r="N647" i="53"/>
  <c r="O647" i="53" s="1"/>
  <c r="N610" i="53"/>
  <c r="O610" i="53" s="1"/>
  <c r="N589" i="53"/>
  <c r="O589" i="53" s="1"/>
  <c r="N552" i="53"/>
  <c r="O552" i="53" s="1"/>
  <c r="N515" i="53"/>
  <c r="O515" i="53" s="1"/>
  <c r="N495" i="53"/>
  <c r="O495" i="53" s="1"/>
  <c r="N937" i="53"/>
  <c r="O937" i="53" s="1"/>
  <c r="N841" i="53"/>
  <c r="O841" i="53" s="1"/>
  <c r="N799" i="53"/>
  <c r="O799" i="53" s="1"/>
  <c r="N760" i="53"/>
  <c r="O760" i="53" s="1"/>
  <c r="N723" i="53"/>
  <c r="O723" i="53" s="1"/>
  <c r="N703" i="53"/>
  <c r="O703" i="53" s="1"/>
  <c r="N665" i="53"/>
  <c r="O665" i="53" s="1"/>
  <c r="N628" i="53"/>
  <c r="O628" i="53" s="1"/>
  <c r="N609" i="53"/>
  <c r="O609" i="53" s="1"/>
  <c r="N570" i="53"/>
  <c r="O570" i="53" s="1"/>
  <c r="N533" i="53"/>
  <c r="O533" i="53" s="1"/>
  <c r="N494" i="53"/>
  <c r="O494" i="53" s="1"/>
  <c r="N475" i="53"/>
  <c r="O475" i="53" s="1"/>
  <c r="N438" i="53"/>
  <c r="O438" i="53" s="1"/>
  <c r="N400" i="53"/>
  <c r="O400" i="53" s="1"/>
  <c r="N380" i="53"/>
  <c r="O380" i="53" s="1"/>
  <c r="N343" i="53"/>
  <c r="O343" i="53" s="1"/>
  <c r="N306" i="53"/>
  <c r="O306" i="53" s="1"/>
  <c r="N285" i="53"/>
  <c r="O285" i="53" s="1"/>
  <c r="N248" i="53"/>
  <c r="O248" i="53" s="1"/>
  <c r="N211" i="53"/>
  <c r="O211" i="53" s="1"/>
  <c r="N191" i="53"/>
  <c r="O191" i="53" s="1"/>
  <c r="N153" i="53"/>
  <c r="O153" i="53" s="1"/>
  <c r="N108" i="53"/>
  <c r="O108" i="53" s="1"/>
  <c r="N87" i="53"/>
  <c r="O87" i="53" s="1"/>
  <c r="N914" i="53"/>
  <c r="O914" i="53" s="1"/>
  <c r="N887" i="53"/>
  <c r="O887" i="53" s="1"/>
  <c r="N866" i="53"/>
  <c r="O866" i="53" s="1"/>
  <c r="N820" i="53"/>
  <c r="O820" i="53" s="1"/>
  <c r="N797" i="53"/>
  <c r="O797" i="53" s="1"/>
  <c r="N778" i="53"/>
  <c r="O778" i="53" s="1"/>
  <c r="N741" i="53"/>
  <c r="O741" i="53" s="1"/>
  <c r="N702" i="53"/>
  <c r="O702" i="53" s="1"/>
  <c r="N683" i="53"/>
  <c r="O683" i="53" s="1"/>
  <c r="N646" i="53"/>
  <c r="O646" i="53" s="1"/>
  <c r="N608" i="53"/>
  <c r="O608" i="53" s="1"/>
  <c r="N588" i="53"/>
  <c r="O588" i="53" s="1"/>
  <c r="N551" i="53"/>
  <c r="O551" i="53" s="1"/>
  <c r="N514" i="53"/>
  <c r="O514" i="53" s="1"/>
  <c r="N493" i="53"/>
  <c r="O493" i="53" s="1"/>
  <c r="N456" i="53"/>
  <c r="O456" i="53" s="1"/>
  <c r="N419" i="53"/>
  <c r="O419" i="53" s="1"/>
  <c r="N399" i="53"/>
  <c r="O399" i="53" s="1"/>
  <c r="N361" i="53"/>
  <c r="O361" i="53" s="1"/>
  <c r="N324" i="53"/>
  <c r="O324" i="53" s="1"/>
  <c r="N305" i="53"/>
  <c r="O305" i="53" s="1"/>
  <c r="N266" i="53"/>
  <c r="O266" i="53" s="1"/>
  <c r="N229" i="53"/>
  <c r="O229" i="53" s="1"/>
  <c r="N190" i="53"/>
  <c r="O190" i="53" s="1"/>
  <c r="N171" i="53"/>
  <c r="O171" i="53" s="1"/>
  <c r="N134" i="53"/>
  <c r="O134" i="53" s="1"/>
  <c r="N437" i="53"/>
  <c r="O437" i="53" s="1"/>
  <c r="N379" i="53"/>
  <c r="O379" i="53" s="1"/>
  <c r="N936" i="53"/>
  <c r="O936" i="53" s="1"/>
  <c r="N909" i="53"/>
  <c r="O909" i="53" s="1"/>
  <c r="N861" i="53"/>
  <c r="O861" i="53" s="1"/>
  <c r="N840" i="53"/>
  <c r="O840" i="53" s="1"/>
  <c r="N759" i="53"/>
  <c r="O759" i="53" s="1"/>
  <c r="N722" i="53"/>
  <c r="O722" i="53" s="1"/>
  <c r="N701" i="53"/>
  <c r="O701" i="53" s="1"/>
  <c r="N664" i="53"/>
  <c r="O664" i="53" s="1"/>
  <c r="N627" i="53"/>
  <c r="O627" i="53" s="1"/>
  <c r="N607" i="53"/>
  <c r="O607" i="53" s="1"/>
  <c r="N569" i="53"/>
  <c r="O569" i="53" s="1"/>
  <c r="N532" i="53"/>
  <c r="O532" i="53" s="1"/>
  <c r="N513" i="53"/>
  <c r="O513" i="53" s="1"/>
  <c r="N474" i="53"/>
  <c r="O474" i="53" s="1"/>
  <c r="N398" i="53"/>
  <c r="O398" i="53" s="1"/>
  <c r="N342" i="53"/>
  <c r="O342" i="53" s="1"/>
  <c r="N886" i="53"/>
  <c r="O886" i="53" s="1"/>
  <c r="N819" i="53"/>
  <c r="O819" i="53" s="1"/>
  <c r="N796" i="53"/>
  <c r="O796" i="53" s="1"/>
  <c r="N777" i="53"/>
  <c r="O777" i="53" s="1"/>
  <c r="N740" i="53"/>
  <c r="O740" i="53" s="1"/>
  <c r="N721" i="53"/>
  <c r="O721" i="53" s="1"/>
  <c r="N682" i="53"/>
  <c r="O682" i="53" s="1"/>
  <c r="N645" i="53"/>
  <c r="O645" i="53" s="1"/>
  <c r="N606" i="53"/>
  <c r="O606" i="53" s="1"/>
  <c r="N587" i="53"/>
  <c r="O587" i="53" s="1"/>
  <c r="N550" i="53"/>
  <c r="O550" i="53" s="1"/>
  <c r="N512" i="53"/>
  <c r="O512" i="53" s="1"/>
  <c r="N492" i="53"/>
  <c r="O492" i="53" s="1"/>
  <c r="N455" i="53"/>
  <c r="O455" i="53" s="1"/>
  <c r="N418" i="53"/>
  <c r="O418" i="53" s="1"/>
  <c r="N397" i="53"/>
  <c r="O397" i="53" s="1"/>
  <c r="N360" i="53"/>
  <c r="O360" i="53" s="1"/>
  <c r="N323" i="53"/>
  <c r="O323" i="53" s="1"/>
  <c r="N303" i="53"/>
  <c r="O303" i="53" s="1"/>
  <c r="N265" i="53"/>
  <c r="O265" i="53" s="1"/>
  <c r="N228" i="53"/>
  <c r="O228" i="53" s="1"/>
  <c r="N209" i="53"/>
  <c r="O209" i="53" s="1"/>
  <c r="N170" i="53"/>
  <c r="O170" i="53" s="1"/>
  <c r="N133" i="53"/>
  <c r="O133" i="53" s="1"/>
  <c r="N91" i="53"/>
  <c r="O91" i="53" s="1"/>
  <c r="N567" i="53"/>
  <c r="O567" i="53" s="1"/>
  <c r="N472" i="53"/>
  <c r="O472" i="53" s="1"/>
  <c r="N935" i="53"/>
  <c r="O935" i="53" s="1"/>
  <c r="N908" i="53"/>
  <c r="O908" i="53" s="1"/>
  <c r="N860" i="53"/>
  <c r="O860" i="53" s="1"/>
  <c r="N839" i="53"/>
  <c r="O839" i="53" s="1"/>
  <c r="N758" i="53"/>
  <c r="O758" i="53" s="1"/>
  <c r="N720" i="53"/>
  <c r="O720" i="53" s="1"/>
  <c r="N700" i="53"/>
  <c r="O700" i="53" s="1"/>
  <c r="N663" i="53"/>
  <c r="O663" i="53" s="1"/>
  <c r="N626" i="53"/>
  <c r="O626" i="53" s="1"/>
  <c r="N605" i="53"/>
  <c r="O605" i="53" s="1"/>
  <c r="N568" i="53"/>
  <c r="O568" i="53" s="1"/>
  <c r="N531" i="53"/>
  <c r="O531" i="53" s="1"/>
  <c r="N511" i="53"/>
  <c r="O511" i="53" s="1"/>
  <c r="N473" i="53"/>
  <c r="O473" i="53" s="1"/>
  <c r="N436" i="53"/>
  <c r="O436" i="53" s="1"/>
  <c r="N417" i="53"/>
  <c r="O417" i="53" s="1"/>
  <c r="N378" i="53"/>
  <c r="O378" i="53" s="1"/>
  <c r="N341" i="53"/>
  <c r="O341" i="53" s="1"/>
  <c r="N302" i="53"/>
  <c r="O302" i="53" s="1"/>
  <c r="N283" i="53"/>
  <c r="O283" i="53" s="1"/>
  <c r="N246" i="53"/>
  <c r="O246" i="53" s="1"/>
  <c r="N208" i="53"/>
  <c r="O208" i="53" s="1"/>
  <c r="N188" i="53"/>
  <c r="O188" i="53" s="1"/>
  <c r="N151" i="53"/>
  <c r="O151" i="53" s="1"/>
  <c r="N509" i="53"/>
  <c r="O509" i="53" s="1"/>
  <c r="N885" i="53"/>
  <c r="O885" i="53" s="1"/>
  <c r="N818" i="53"/>
  <c r="O818" i="53" s="1"/>
  <c r="N795" i="53"/>
  <c r="O795" i="53" s="1"/>
  <c r="N776" i="53"/>
  <c r="O776" i="53" s="1"/>
  <c r="N739" i="53"/>
  <c r="O739" i="53" s="1"/>
  <c r="N719" i="53"/>
  <c r="O719" i="53" s="1"/>
  <c r="N681" i="53"/>
  <c r="O681" i="53" s="1"/>
  <c r="N644" i="53"/>
  <c r="O644" i="53" s="1"/>
  <c r="N625" i="53"/>
  <c r="O625" i="53" s="1"/>
  <c r="N586" i="53"/>
  <c r="O586" i="53" s="1"/>
  <c r="N549" i="53"/>
  <c r="O549" i="53" s="1"/>
  <c r="N510" i="53"/>
  <c r="O510" i="53" s="1"/>
  <c r="N491" i="53"/>
  <c r="O491" i="53" s="1"/>
  <c r="N454" i="53"/>
  <c r="O454" i="53" s="1"/>
  <c r="N416" i="53"/>
  <c r="O416" i="53" s="1"/>
  <c r="N396" i="53"/>
  <c r="O396" i="53" s="1"/>
  <c r="N359" i="53"/>
  <c r="O359" i="53" s="1"/>
  <c r="N322" i="53"/>
  <c r="O322" i="53" s="1"/>
  <c r="N301" i="53"/>
  <c r="O301" i="53" s="1"/>
  <c r="N264" i="53"/>
  <c r="O264" i="53" s="1"/>
  <c r="N227" i="53"/>
  <c r="O227" i="53" s="1"/>
  <c r="N207" i="53"/>
  <c r="O207" i="53" s="1"/>
  <c r="N169" i="53"/>
  <c r="O169" i="53" s="1"/>
  <c r="N132" i="53"/>
  <c r="O132" i="53" s="1"/>
  <c r="N74" i="53"/>
  <c r="O74" i="53" s="1"/>
  <c r="N530" i="53"/>
  <c r="O530" i="53" s="1"/>
  <c r="N435" i="53"/>
  <c r="O435" i="53" s="1"/>
  <c r="N934" i="53"/>
  <c r="O934" i="53" s="1"/>
  <c r="N859" i="53"/>
  <c r="O859" i="53" s="1"/>
  <c r="N838" i="53"/>
  <c r="O838" i="53" s="1"/>
  <c r="N817" i="53"/>
  <c r="O817" i="53" s="1"/>
  <c r="N757" i="53"/>
  <c r="O757" i="53" s="1"/>
  <c r="N718" i="53"/>
  <c r="O718" i="53" s="1"/>
  <c r="N699" i="53"/>
  <c r="O699" i="53" s="1"/>
  <c r="N662" i="53"/>
  <c r="O662" i="53" s="1"/>
  <c r="N624" i="53"/>
  <c r="O624" i="53" s="1"/>
  <c r="N604" i="53"/>
  <c r="O604" i="53" s="1"/>
  <c r="N906" i="53"/>
  <c r="O906" i="53" s="1"/>
  <c r="N884" i="53"/>
  <c r="O884" i="53" s="1"/>
  <c r="N815" i="53"/>
  <c r="O815" i="53" s="1"/>
  <c r="N794" i="53"/>
  <c r="O794" i="53" s="1"/>
  <c r="N775" i="53"/>
  <c r="O775" i="53" s="1"/>
  <c r="N738" i="53"/>
  <c r="O738" i="53" s="1"/>
  <c r="N717" i="53"/>
  <c r="O717" i="53" s="1"/>
  <c r="N680" i="53"/>
  <c r="O680" i="53" s="1"/>
  <c r="N643" i="53"/>
  <c r="O643" i="53" s="1"/>
  <c r="N623" i="53"/>
  <c r="O623" i="53" s="1"/>
  <c r="N585" i="53"/>
  <c r="O585" i="53" s="1"/>
  <c r="N548" i="53"/>
  <c r="O548" i="53" s="1"/>
  <c r="N529" i="53"/>
  <c r="O529" i="53" s="1"/>
  <c r="N490" i="53"/>
  <c r="O490" i="53" s="1"/>
  <c r="N453" i="53"/>
  <c r="O453" i="53" s="1"/>
  <c r="N414" i="53"/>
  <c r="O414" i="53" s="1"/>
  <c r="N395" i="53"/>
  <c r="O395" i="53" s="1"/>
  <c r="N933" i="53"/>
  <c r="O933" i="53" s="1"/>
  <c r="N905" i="53"/>
  <c r="O905" i="53" s="1"/>
  <c r="N858" i="53"/>
  <c r="O858" i="53" s="1"/>
  <c r="N837" i="53"/>
  <c r="O837" i="53" s="1"/>
  <c r="N813" i="53"/>
  <c r="O813" i="53" s="1"/>
  <c r="N756" i="53"/>
  <c r="O756" i="53" s="1"/>
  <c r="N737" i="53"/>
  <c r="O737" i="53" s="1"/>
  <c r="N698" i="53"/>
  <c r="O698" i="53" s="1"/>
  <c r="N661" i="53"/>
  <c r="O661" i="53" s="1"/>
  <c r="N622" i="53"/>
  <c r="O622" i="53" s="1"/>
  <c r="N603" i="53"/>
  <c r="O603" i="53" s="1"/>
  <c r="N566" i="53"/>
  <c r="O566" i="53" s="1"/>
  <c r="N528" i="53"/>
  <c r="O528" i="53" s="1"/>
  <c r="N508" i="53"/>
  <c r="O508" i="53" s="1"/>
  <c r="N471" i="53"/>
  <c r="O471" i="53" s="1"/>
  <c r="N434" i="53"/>
  <c r="O434" i="53" s="1"/>
  <c r="N413" i="53"/>
  <c r="O413" i="53" s="1"/>
  <c r="N376" i="53"/>
  <c r="O376" i="53" s="1"/>
  <c r="N339" i="53"/>
  <c r="O339" i="53" s="1"/>
  <c r="N319" i="53"/>
  <c r="O319" i="53" s="1"/>
  <c r="N281" i="53"/>
  <c r="O281" i="53" s="1"/>
  <c r="N244" i="53"/>
  <c r="O244" i="53" s="1"/>
  <c r="N225" i="53"/>
  <c r="O225" i="53" s="1"/>
  <c r="N883" i="53"/>
  <c r="O883" i="53" s="1"/>
  <c r="N857" i="53"/>
  <c r="O857" i="53" s="1"/>
  <c r="N793" i="53"/>
  <c r="O793" i="53" s="1"/>
  <c r="N774" i="53"/>
  <c r="O774" i="53" s="1"/>
  <c r="N736" i="53"/>
  <c r="O736" i="53" s="1"/>
  <c r="N716" i="53"/>
  <c r="O716" i="53" s="1"/>
  <c r="N679" i="53"/>
  <c r="O679" i="53" s="1"/>
  <c r="N642" i="53"/>
  <c r="O642" i="53" s="1"/>
  <c r="N621" i="53"/>
  <c r="O621" i="53" s="1"/>
  <c r="N584" i="53"/>
  <c r="O584" i="53" s="1"/>
  <c r="N547" i="53"/>
  <c r="O547" i="53" s="1"/>
  <c r="N527" i="53"/>
  <c r="O527" i="53" s="1"/>
  <c r="N489" i="53"/>
  <c r="O489" i="53" s="1"/>
  <c r="N452" i="53"/>
  <c r="O452" i="53" s="1"/>
  <c r="N433" i="53"/>
  <c r="O433" i="53" s="1"/>
  <c r="N394" i="53"/>
  <c r="O394" i="53" s="1"/>
  <c r="N357" i="53"/>
  <c r="O357" i="53" s="1"/>
  <c r="N318" i="53"/>
  <c r="O318" i="53" s="1"/>
  <c r="N299" i="53"/>
  <c r="O299" i="53" s="1"/>
  <c r="N262" i="53"/>
  <c r="O262" i="53" s="1"/>
  <c r="N224" i="53"/>
  <c r="O224" i="53" s="1"/>
  <c r="N204" i="53"/>
  <c r="O204" i="53" s="1"/>
  <c r="N167" i="53"/>
  <c r="O167" i="53" s="1"/>
  <c r="N130" i="53"/>
  <c r="O130" i="53" s="1"/>
  <c r="N107" i="53"/>
  <c r="O107" i="53" s="1"/>
  <c r="N90" i="53"/>
  <c r="O90" i="53" s="1"/>
  <c r="N932" i="53"/>
  <c r="O932" i="53" s="1"/>
  <c r="N904" i="53"/>
  <c r="O904" i="53" s="1"/>
  <c r="N836" i="53"/>
  <c r="O836" i="53" s="1"/>
  <c r="N812" i="53"/>
  <c r="O812" i="53" s="1"/>
  <c r="N755" i="53"/>
  <c r="O755" i="53" s="1"/>
  <c r="N735" i="53"/>
  <c r="O735" i="53" s="1"/>
  <c r="N882" i="53"/>
  <c r="O882" i="53" s="1"/>
  <c r="N856" i="53"/>
  <c r="O856" i="53" s="1"/>
  <c r="N792" i="53"/>
  <c r="O792" i="53" s="1"/>
  <c r="N773" i="53"/>
  <c r="O773" i="53" s="1"/>
  <c r="N734" i="53"/>
  <c r="O734" i="53" s="1"/>
  <c r="N715" i="53"/>
  <c r="O715" i="53" s="1"/>
  <c r="N678" i="53"/>
  <c r="O678" i="53" s="1"/>
  <c r="N640" i="53"/>
  <c r="O640" i="53" s="1"/>
  <c r="N620" i="53"/>
  <c r="O620" i="53" s="1"/>
  <c r="N583" i="53"/>
  <c r="O583" i="53" s="1"/>
  <c r="N546" i="53"/>
  <c r="O546" i="53" s="1"/>
  <c r="N525" i="53"/>
  <c r="O525" i="53" s="1"/>
  <c r="N488" i="53"/>
  <c r="O488" i="53" s="1"/>
  <c r="N451" i="53"/>
  <c r="O451" i="53" s="1"/>
  <c r="N431" i="53"/>
  <c r="O431" i="53" s="1"/>
  <c r="N393" i="53"/>
  <c r="O393" i="53" s="1"/>
  <c r="N356" i="53"/>
  <c r="O356" i="53" s="1"/>
  <c r="N337" i="53"/>
  <c r="O337" i="53" s="1"/>
  <c r="N298" i="53"/>
  <c r="O298" i="53" s="1"/>
  <c r="N261" i="53"/>
  <c r="O261" i="53" s="1"/>
  <c r="N222" i="53"/>
  <c r="O222" i="53" s="1"/>
  <c r="N203" i="53"/>
  <c r="O203" i="53" s="1"/>
  <c r="N931" i="53"/>
  <c r="O931" i="53" s="1"/>
  <c r="N903" i="53"/>
  <c r="O903" i="53" s="1"/>
  <c r="N877" i="53"/>
  <c r="O877" i="53" s="1"/>
  <c r="N835" i="53"/>
  <c r="O835" i="53" s="1"/>
  <c r="N811" i="53"/>
  <c r="O811" i="53" s="1"/>
  <c r="N754" i="53"/>
  <c r="O754" i="53" s="1"/>
  <c r="N733" i="53"/>
  <c r="O733" i="53" s="1"/>
  <c r="N696" i="53"/>
  <c r="O696" i="53" s="1"/>
  <c r="N659" i="53"/>
  <c r="O659" i="53" s="1"/>
  <c r="N639" i="53"/>
  <c r="O639" i="53" s="1"/>
  <c r="N601" i="53"/>
  <c r="O601" i="53" s="1"/>
  <c r="N564" i="53"/>
  <c r="O564" i="53" s="1"/>
  <c r="N545" i="53"/>
  <c r="O545" i="53" s="1"/>
  <c r="N506" i="53"/>
  <c r="O506" i="53" s="1"/>
  <c r="N469" i="53"/>
  <c r="O469" i="53" s="1"/>
  <c r="N430" i="53"/>
  <c r="O430" i="53" s="1"/>
  <c r="N411" i="53"/>
  <c r="O411" i="53" s="1"/>
  <c r="N374" i="53"/>
  <c r="O374" i="53" s="1"/>
  <c r="N336" i="53"/>
  <c r="O336" i="53" s="1"/>
  <c r="N316" i="53"/>
  <c r="O316" i="53" s="1"/>
  <c r="N279" i="53"/>
  <c r="O279" i="53" s="1"/>
  <c r="N242" i="53"/>
  <c r="O242" i="53" s="1"/>
  <c r="N221" i="53"/>
  <c r="O221" i="53" s="1"/>
  <c r="N184" i="53"/>
  <c r="O184" i="53" s="1"/>
  <c r="N147" i="53"/>
  <c r="O147" i="53" s="1"/>
  <c r="N127" i="53"/>
  <c r="O127" i="53" s="1"/>
  <c r="N855" i="53"/>
  <c r="O855" i="53" s="1"/>
  <c r="N791" i="53"/>
  <c r="O791" i="53" s="1"/>
  <c r="N772" i="53"/>
  <c r="O772" i="53" s="1"/>
  <c r="N753" i="53"/>
  <c r="O753" i="53" s="1"/>
  <c r="N714" i="53"/>
  <c r="O714" i="53" s="1"/>
  <c r="N677" i="53"/>
  <c r="O677" i="53" s="1"/>
  <c r="N638" i="53"/>
  <c r="O638" i="53" s="1"/>
  <c r="N619" i="53"/>
  <c r="O619" i="53" s="1"/>
  <c r="N582" i="53"/>
  <c r="O582" i="53" s="1"/>
  <c r="N544" i="53"/>
  <c r="O544" i="53" s="1"/>
  <c r="N524" i="53"/>
  <c r="O524" i="53" s="1"/>
  <c r="N487" i="53"/>
  <c r="O487" i="53" s="1"/>
  <c r="N450" i="53"/>
  <c r="O450" i="53" s="1"/>
  <c r="N429" i="53"/>
  <c r="O429" i="53" s="1"/>
  <c r="N392" i="53"/>
  <c r="O392" i="53" s="1"/>
  <c r="N355" i="53"/>
  <c r="O355" i="53" s="1"/>
  <c r="N335" i="53"/>
  <c r="O335" i="53" s="1"/>
  <c r="N297" i="53"/>
  <c r="O297" i="53" s="1"/>
  <c r="N260" i="53"/>
  <c r="O260" i="53" s="1"/>
  <c r="N241" i="53"/>
  <c r="O241" i="53" s="1"/>
  <c r="N202" i="53"/>
  <c r="O202" i="53" s="1"/>
  <c r="N165" i="53"/>
  <c r="O165" i="53" s="1"/>
  <c r="N126" i="53"/>
  <c r="O126" i="53" s="1"/>
  <c r="N220" i="53"/>
  <c r="O220" i="53" s="1"/>
  <c r="N146" i="53"/>
  <c r="O146" i="53" s="1"/>
  <c r="N77" i="53"/>
  <c r="O77" i="53" s="1"/>
  <c r="N201" i="53"/>
  <c r="O201" i="53" s="1"/>
  <c r="N930" i="53"/>
  <c r="O930" i="53" s="1"/>
  <c r="N902" i="53"/>
  <c r="O902" i="53" s="1"/>
  <c r="N876" i="53"/>
  <c r="O876" i="53" s="1"/>
  <c r="N834" i="53"/>
  <c r="O834" i="53" s="1"/>
  <c r="N810" i="53"/>
  <c r="O810" i="53" s="1"/>
  <c r="N752" i="53"/>
  <c r="O752" i="53" s="1"/>
  <c r="N732" i="53"/>
  <c r="O732" i="53" s="1"/>
  <c r="N695" i="53"/>
  <c r="O695" i="53" s="1"/>
  <c r="N658" i="53"/>
  <c r="O658" i="53" s="1"/>
  <c r="N637" i="53"/>
  <c r="O637" i="53" s="1"/>
  <c r="N600" i="53"/>
  <c r="O600" i="53" s="1"/>
  <c r="N563" i="53"/>
  <c r="O563" i="53" s="1"/>
  <c r="N543" i="53"/>
  <c r="O543" i="53" s="1"/>
  <c r="N505" i="53"/>
  <c r="O505" i="53" s="1"/>
  <c r="N468" i="53"/>
  <c r="O468" i="53" s="1"/>
  <c r="N449" i="53"/>
  <c r="O449" i="53" s="1"/>
  <c r="N410" i="53"/>
  <c r="O410" i="53" s="1"/>
  <c r="N373" i="53"/>
  <c r="O373" i="53" s="1"/>
  <c r="N334" i="53"/>
  <c r="O334" i="53" s="1"/>
  <c r="N315" i="53"/>
  <c r="O315" i="53" s="1"/>
  <c r="N278" i="53"/>
  <c r="O278" i="53" s="1"/>
  <c r="N240" i="53"/>
  <c r="O240" i="53" s="1"/>
  <c r="N183" i="53"/>
  <c r="O183" i="53" s="1"/>
  <c r="N125" i="53"/>
  <c r="O125" i="53" s="1"/>
  <c r="N145" i="53"/>
  <c r="O145" i="53" s="1"/>
  <c r="N924" i="53"/>
  <c r="O924" i="53" s="1"/>
  <c r="N854" i="53"/>
  <c r="O854" i="53" s="1"/>
  <c r="N829" i="53"/>
  <c r="O829" i="53" s="1"/>
  <c r="N790" i="53"/>
  <c r="O790" i="53" s="1"/>
  <c r="N771" i="53"/>
  <c r="O771" i="53" s="1"/>
  <c r="N751" i="53"/>
  <c r="O751" i="53" s="1"/>
  <c r="N713" i="53"/>
  <c r="O713" i="53" s="1"/>
  <c r="N676" i="53"/>
  <c r="O676" i="53" s="1"/>
  <c r="N657" i="53"/>
  <c r="O657" i="53" s="1"/>
  <c r="N618" i="53"/>
  <c r="O618" i="53" s="1"/>
  <c r="N581" i="53"/>
  <c r="O581" i="53" s="1"/>
  <c r="N542" i="53"/>
  <c r="O542" i="53" s="1"/>
  <c r="N523" i="53"/>
  <c r="O523" i="53" s="1"/>
  <c r="N486" i="53"/>
  <c r="O486" i="53" s="1"/>
  <c r="N448" i="53"/>
  <c r="O448" i="53" s="1"/>
  <c r="N428" i="53"/>
  <c r="O428" i="53" s="1"/>
  <c r="N391" i="53"/>
  <c r="O391" i="53" s="1"/>
  <c r="N354" i="53"/>
  <c r="O354" i="53" s="1"/>
  <c r="N333" i="53"/>
  <c r="O333" i="53" s="1"/>
  <c r="N296" i="53"/>
  <c r="O296" i="53" s="1"/>
  <c r="N259" i="53"/>
  <c r="O259" i="53" s="1"/>
  <c r="N239" i="53"/>
  <c r="O239" i="53" s="1"/>
  <c r="N164" i="53"/>
  <c r="O164" i="53" s="1"/>
  <c r="N901" i="53"/>
  <c r="O901" i="53" s="1"/>
  <c r="N875" i="53"/>
  <c r="O875" i="53" s="1"/>
  <c r="N809" i="53"/>
  <c r="O809" i="53" s="1"/>
  <c r="N750" i="53"/>
  <c r="O750" i="53" s="1"/>
  <c r="N731" i="53"/>
  <c r="O731" i="53" s="1"/>
  <c r="N694" i="53"/>
  <c r="O694" i="53" s="1"/>
  <c r="N853" i="53"/>
  <c r="O853" i="53" s="1"/>
  <c r="N828" i="53"/>
  <c r="O828" i="53" s="1"/>
  <c r="N789" i="53"/>
  <c r="O789" i="53" s="1"/>
  <c r="N770" i="53"/>
  <c r="O770" i="53" s="1"/>
  <c r="N749" i="53"/>
  <c r="O749" i="53" s="1"/>
  <c r="N712" i="53"/>
  <c r="O712" i="53" s="1"/>
  <c r="N675" i="53"/>
  <c r="O675" i="53" s="1"/>
  <c r="N655" i="53"/>
  <c r="O655" i="53" s="1"/>
  <c r="N617" i="53"/>
  <c r="O617" i="53" s="1"/>
  <c r="N580" i="53"/>
  <c r="O580" i="53" s="1"/>
  <c r="N561" i="53"/>
  <c r="O561" i="53" s="1"/>
  <c r="N522" i="53"/>
  <c r="O522" i="53" s="1"/>
  <c r="N485" i="53"/>
  <c r="O485" i="53" s="1"/>
  <c r="N446" i="53"/>
  <c r="O446" i="53" s="1"/>
  <c r="N427" i="53"/>
  <c r="O427" i="53" s="1"/>
  <c r="N390" i="53"/>
  <c r="O390" i="53" s="1"/>
  <c r="N352" i="53"/>
  <c r="O352" i="53" s="1"/>
  <c r="N332" i="53"/>
  <c r="O332" i="53" s="1"/>
  <c r="N295" i="53"/>
  <c r="O295" i="53" s="1"/>
  <c r="N258" i="53"/>
  <c r="O258" i="53" s="1"/>
  <c r="N237" i="53"/>
  <c r="O237" i="53" s="1"/>
  <c r="N200" i="53"/>
  <c r="O200" i="53" s="1"/>
  <c r="N163" i="53"/>
  <c r="O163" i="53" s="1"/>
  <c r="N143" i="53"/>
  <c r="O143" i="53" s="1"/>
  <c r="N922" i="53"/>
  <c r="O922" i="53" s="1"/>
  <c r="N900" i="53"/>
  <c r="O900" i="53" s="1"/>
  <c r="N874" i="53"/>
  <c r="O874" i="53" s="1"/>
  <c r="N808" i="53"/>
  <c r="O808" i="53" s="1"/>
  <c r="N769" i="53"/>
  <c r="O769" i="53" s="1"/>
  <c r="N730" i="53"/>
  <c r="O730" i="53" s="1"/>
  <c r="N693" i="53"/>
  <c r="O693" i="53" s="1"/>
  <c r="N654" i="53"/>
  <c r="O654" i="53" s="1"/>
  <c r="N635" i="53"/>
  <c r="O635" i="53" s="1"/>
  <c r="N598" i="53"/>
  <c r="O598" i="53" s="1"/>
  <c r="N560" i="53"/>
  <c r="O560" i="53" s="1"/>
  <c r="N540" i="53"/>
  <c r="O540" i="53" s="1"/>
  <c r="N503" i="53"/>
  <c r="O503" i="53" s="1"/>
  <c r="N466" i="53"/>
  <c r="O466" i="53" s="1"/>
  <c r="N445" i="53"/>
  <c r="O445" i="53" s="1"/>
  <c r="N408" i="53"/>
  <c r="O408" i="53" s="1"/>
  <c r="N371" i="53"/>
  <c r="O371" i="53" s="1"/>
  <c r="N351" i="53"/>
  <c r="O351" i="53" s="1"/>
  <c r="N313" i="53"/>
  <c r="O313" i="53" s="1"/>
  <c r="N276" i="53"/>
  <c r="O276" i="53" s="1"/>
  <c r="N257" i="53"/>
  <c r="O257" i="53" s="1"/>
  <c r="N218" i="53"/>
  <c r="O218" i="53" s="1"/>
  <c r="N181" i="53"/>
  <c r="O181" i="53" s="1"/>
  <c r="N142" i="53"/>
  <c r="O142" i="53" s="1"/>
  <c r="N123" i="53"/>
  <c r="O123" i="53" s="1"/>
  <c r="N106" i="53"/>
  <c r="O106" i="53" s="1"/>
  <c r="N89" i="53"/>
  <c r="O89" i="53" s="1"/>
  <c r="N72" i="53"/>
  <c r="O72" i="53" s="1"/>
  <c r="N921" i="53"/>
  <c r="O921" i="53" s="1"/>
  <c r="N873" i="53"/>
  <c r="O873" i="53" s="1"/>
  <c r="N852" i="53"/>
  <c r="O852" i="53" s="1"/>
  <c r="N827" i="53"/>
  <c r="O827" i="53" s="1"/>
  <c r="N788" i="53"/>
  <c r="O788" i="53" s="1"/>
  <c r="N768" i="53"/>
  <c r="O768" i="53" s="1"/>
  <c r="N748" i="53"/>
  <c r="O748" i="53" s="1"/>
  <c r="N711" i="53"/>
  <c r="O711" i="53" s="1"/>
  <c r="N674" i="53"/>
  <c r="O674" i="53" s="1"/>
  <c r="N653" i="53"/>
  <c r="O653" i="53" s="1"/>
  <c r="N616" i="53"/>
  <c r="O616" i="53" s="1"/>
  <c r="N579" i="53"/>
  <c r="O579" i="53" s="1"/>
  <c r="N559" i="53"/>
  <c r="O559" i="53" s="1"/>
  <c r="N521" i="53"/>
  <c r="O521" i="53" s="1"/>
  <c r="N484" i="53"/>
  <c r="O484" i="53" s="1"/>
  <c r="N465" i="53"/>
  <c r="O465" i="53" s="1"/>
  <c r="N426" i="53"/>
  <c r="O426" i="53" s="1"/>
  <c r="N389" i="53"/>
  <c r="O389" i="53" s="1"/>
  <c r="N350" i="53"/>
  <c r="O350" i="53" s="1"/>
  <c r="N331" i="53"/>
  <c r="O331" i="53" s="1"/>
  <c r="N294" i="53"/>
  <c r="O294" i="53" s="1"/>
  <c r="N256" i="53"/>
  <c r="O256" i="53" s="1"/>
  <c r="N236" i="53"/>
  <c r="O236" i="53" s="1"/>
  <c r="N199" i="53"/>
  <c r="O199" i="53" s="1"/>
  <c r="N162" i="53"/>
  <c r="O162" i="53" s="1"/>
  <c r="N141" i="53"/>
  <c r="O141" i="53" s="1"/>
  <c r="N920" i="53"/>
  <c r="O920" i="53" s="1"/>
  <c r="N872" i="53"/>
  <c r="O872" i="53" s="1"/>
  <c r="N851" i="53"/>
  <c r="O851" i="53" s="1"/>
  <c r="N826" i="53"/>
  <c r="O826" i="53" s="1"/>
  <c r="N787" i="53"/>
  <c r="O787" i="53" s="1"/>
  <c r="N766" i="53"/>
  <c r="O766" i="53" s="1"/>
  <c r="N747" i="53"/>
  <c r="O747" i="53" s="1"/>
  <c r="N710" i="53"/>
  <c r="O710" i="53" s="1"/>
  <c r="N672" i="53"/>
  <c r="O672" i="53" s="1"/>
  <c r="N652" i="53"/>
  <c r="O652" i="53" s="1"/>
  <c r="N615" i="53"/>
  <c r="O615" i="53" s="1"/>
  <c r="N578" i="53"/>
  <c r="O578" i="53" s="1"/>
  <c r="N557" i="53"/>
  <c r="O557" i="53" s="1"/>
  <c r="N520" i="53"/>
  <c r="O520" i="53" s="1"/>
  <c r="N483" i="53"/>
  <c r="O483" i="53" s="1"/>
  <c r="N463" i="53"/>
  <c r="O463" i="53" s="1"/>
  <c r="N425" i="53"/>
  <c r="O425" i="53" s="1"/>
  <c r="N388" i="53"/>
  <c r="O388" i="53" s="1"/>
  <c r="N369" i="53"/>
  <c r="O369" i="53" s="1"/>
  <c r="N330" i="53"/>
  <c r="O330" i="53" s="1"/>
  <c r="N293" i="53"/>
  <c r="O293" i="53" s="1"/>
  <c r="N254" i="53"/>
  <c r="O254" i="53" s="1"/>
  <c r="N235" i="53"/>
  <c r="O235" i="53" s="1"/>
  <c r="N198" i="53"/>
  <c r="O198" i="53" s="1"/>
  <c r="N160" i="53"/>
  <c r="O160" i="53" s="1"/>
  <c r="N918" i="53"/>
  <c r="O918" i="53" s="1"/>
  <c r="N892" i="53"/>
  <c r="O892" i="53" s="1"/>
  <c r="N870" i="53"/>
  <c r="O870" i="53" s="1"/>
  <c r="N824" i="53"/>
  <c r="O824" i="53" s="1"/>
  <c r="N783" i="53"/>
  <c r="O783" i="53" s="1"/>
  <c r="N745" i="53"/>
  <c r="O745" i="53" s="1"/>
  <c r="N708" i="53"/>
  <c r="O708" i="53" s="1"/>
  <c r="N689" i="53"/>
  <c r="O689" i="53" s="1"/>
  <c r="N650" i="53"/>
  <c r="O650" i="53" s="1"/>
  <c r="N613" i="53"/>
  <c r="O613" i="53" s="1"/>
  <c r="N574" i="53"/>
  <c r="O574" i="53" s="1"/>
  <c r="N555" i="53"/>
  <c r="O555" i="53" s="1"/>
  <c r="N518" i="53"/>
  <c r="O518" i="53" s="1"/>
  <c r="N480" i="53"/>
  <c r="O480" i="53" s="1"/>
  <c r="N460" i="53"/>
  <c r="O460" i="53" s="1"/>
  <c r="N423" i="53"/>
  <c r="O423" i="53" s="1"/>
  <c r="N386" i="53"/>
  <c r="O386" i="53" s="1"/>
  <c r="N365" i="53"/>
  <c r="O365" i="53" s="1"/>
  <c r="N328" i="53"/>
  <c r="O328" i="53" s="1"/>
  <c r="N786" i="53"/>
  <c r="O786" i="53" s="1"/>
  <c r="N671" i="53"/>
  <c r="O671" i="53" s="1"/>
  <c r="N412" i="53"/>
  <c r="O412" i="53" s="1"/>
  <c r="N346" i="53"/>
  <c r="O346" i="53" s="1"/>
  <c r="N284" i="53"/>
  <c r="O284" i="53" s="1"/>
  <c r="N179" i="53"/>
  <c r="O179" i="53" s="1"/>
  <c r="N576" i="53"/>
  <c r="O576" i="53" s="1"/>
  <c r="N275" i="53"/>
  <c r="O275" i="53" s="1"/>
  <c r="N168" i="53"/>
  <c r="O168" i="53" s="1"/>
  <c r="N196" i="53"/>
  <c r="O196" i="53" s="1"/>
  <c r="N415" i="53"/>
  <c r="O415" i="53" s="1"/>
  <c r="N785" i="53"/>
  <c r="O785" i="53" s="1"/>
  <c r="N670" i="53"/>
  <c r="O670" i="53" s="1"/>
  <c r="N500" i="53"/>
  <c r="O500" i="53" s="1"/>
  <c r="N409" i="53"/>
  <c r="O409" i="53" s="1"/>
  <c r="N340" i="53"/>
  <c r="O340" i="53" s="1"/>
  <c r="N282" i="53"/>
  <c r="O282" i="53" s="1"/>
  <c r="N277" i="53"/>
  <c r="O277" i="53" s="1"/>
  <c r="N111" i="53"/>
  <c r="O111" i="53" s="1"/>
  <c r="N575" i="53"/>
  <c r="O575" i="53" s="1"/>
  <c r="N526" i="53"/>
  <c r="O526" i="53" s="1"/>
  <c r="N81" i="53"/>
  <c r="O81" i="53" s="1"/>
  <c r="N919" i="53"/>
  <c r="O919" i="53" s="1"/>
  <c r="N782" i="53"/>
  <c r="O782" i="53" s="1"/>
  <c r="N669" i="53"/>
  <c r="O669" i="53" s="1"/>
  <c r="N499" i="53"/>
  <c r="O499" i="53" s="1"/>
  <c r="N407" i="53"/>
  <c r="O407" i="53" s="1"/>
  <c r="N178" i="53"/>
  <c r="O178" i="53" s="1"/>
  <c r="N131" i="53"/>
  <c r="O131" i="53" s="1"/>
  <c r="N95" i="53"/>
  <c r="O95" i="53" s="1"/>
  <c r="N176" i="53"/>
  <c r="O176" i="53" s="1"/>
  <c r="N219" i="53"/>
  <c r="O219" i="53" s="1"/>
  <c r="N216" i="53"/>
  <c r="O216" i="53" s="1"/>
  <c r="N358" i="53"/>
  <c r="O358" i="53" s="1"/>
  <c r="N234" i="53"/>
  <c r="O234" i="53" s="1"/>
  <c r="N767" i="53"/>
  <c r="O767" i="53" s="1"/>
  <c r="N668" i="53"/>
  <c r="O668" i="53" s="1"/>
  <c r="N577" i="53"/>
  <c r="O577" i="53" s="1"/>
  <c r="N406" i="53"/>
  <c r="O406" i="53" s="1"/>
  <c r="N338" i="53"/>
  <c r="O338" i="53" s="1"/>
  <c r="N280" i="53"/>
  <c r="O280" i="53" s="1"/>
  <c r="N226" i="53"/>
  <c r="O226" i="53" s="1"/>
  <c r="N177" i="53"/>
  <c r="O177" i="53" s="1"/>
  <c r="N103" i="53"/>
  <c r="O103" i="53" s="1"/>
  <c r="N223" i="53"/>
  <c r="O223" i="53" s="1"/>
  <c r="N656" i="53"/>
  <c r="O656" i="53" s="1"/>
  <c r="N304" i="53"/>
  <c r="O304" i="53" s="1"/>
  <c r="N97" i="53"/>
  <c r="O97" i="53" s="1"/>
  <c r="N502" i="53"/>
  <c r="O502" i="53" s="1"/>
  <c r="N765" i="53"/>
  <c r="O765" i="53" s="1"/>
  <c r="N660" i="53"/>
  <c r="O660" i="53" s="1"/>
  <c r="N129" i="53"/>
  <c r="O129" i="53" s="1"/>
  <c r="N405" i="53"/>
  <c r="O405" i="53" s="1"/>
  <c r="N273" i="53"/>
  <c r="O273" i="53" s="1"/>
  <c r="N251" i="53"/>
  <c r="O251" i="53" s="1"/>
  <c r="N139" i="53"/>
  <c r="O139" i="53" s="1"/>
  <c r="N673" i="53"/>
  <c r="O673" i="53" s="1"/>
  <c r="N899" i="53"/>
  <c r="O899" i="53" s="1"/>
  <c r="N128" i="53"/>
  <c r="O128" i="53" s="1"/>
  <c r="N67" i="53"/>
  <c r="O67" i="53" s="1"/>
  <c r="N898" i="53"/>
  <c r="O898" i="53" s="1"/>
  <c r="N764" i="53"/>
  <c r="O764" i="53" s="1"/>
  <c r="N573" i="53"/>
  <c r="O573" i="53" s="1"/>
  <c r="N404" i="53"/>
  <c r="O404" i="53" s="1"/>
  <c r="N274" i="53"/>
  <c r="O274" i="53" s="1"/>
  <c r="N217" i="53"/>
  <c r="O217" i="53" s="1"/>
  <c r="N124" i="53"/>
  <c r="O124" i="53" s="1"/>
  <c r="N86" i="53"/>
  <c r="O86" i="53" s="1"/>
  <c r="N763" i="53"/>
  <c r="O763" i="53" s="1"/>
  <c r="N565" i="53"/>
  <c r="O565" i="53" s="1"/>
  <c r="N329" i="53"/>
  <c r="O329" i="53" s="1"/>
  <c r="N115" i="53"/>
  <c r="O115" i="53" s="1"/>
  <c r="N692" i="53"/>
  <c r="O692" i="53" s="1"/>
  <c r="N504" i="53"/>
  <c r="O504" i="53" s="1"/>
  <c r="N893" i="53"/>
  <c r="O893" i="53" s="1"/>
  <c r="N482" i="53"/>
  <c r="O482" i="53" s="1"/>
  <c r="N148" i="53"/>
  <c r="O148" i="53" s="1"/>
  <c r="N597" i="53"/>
  <c r="O597" i="53" s="1"/>
  <c r="N73" i="53"/>
  <c r="O73" i="53" s="1"/>
  <c r="N651" i="53"/>
  <c r="O651" i="53" s="1"/>
  <c r="N562" i="53"/>
  <c r="O562" i="53" s="1"/>
  <c r="N481" i="53"/>
  <c r="O481" i="53" s="1"/>
  <c r="N272" i="53"/>
  <c r="O272" i="53" s="1"/>
  <c r="N110" i="53"/>
  <c r="O110" i="53" s="1"/>
  <c r="N78" i="53"/>
  <c r="O78" i="53" s="1"/>
  <c r="N321" i="53"/>
  <c r="O321" i="53" s="1"/>
  <c r="N121" i="53"/>
  <c r="O121" i="53" s="1"/>
  <c r="N320" i="53"/>
  <c r="O320" i="53" s="1"/>
  <c r="N825" i="53"/>
  <c r="O825" i="53" s="1"/>
  <c r="N690" i="53"/>
  <c r="O690" i="53" s="1"/>
  <c r="N558" i="53"/>
  <c r="O558" i="53" s="1"/>
  <c r="N479" i="53"/>
  <c r="O479" i="53" s="1"/>
  <c r="N271" i="53"/>
  <c r="O271" i="53" s="1"/>
  <c r="N215" i="53"/>
  <c r="O215" i="53" s="1"/>
  <c r="N122" i="53"/>
  <c r="O122" i="53" s="1"/>
  <c r="N641" i="53"/>
  <c r="O641" i="53" s="1"/>
  <c r="N214" i="53"/>
  <c r="O214" i="53" s="1"/>
  <c r="N387" i="53"/>
  <c r="O387" i="53" s="1"/>
  <c r="N442" i="53"/>
  <c r="O442" i="53" s="1"/>
  <c r="N805" i="53"/>
  <c r="O805" i="53" s="1"/>
  <c r="N746" i="53"/>
  <c r="O746" i="53" s="1"/>
  <c r="N470" i="53"/>
  <c r="O470" i="53" s="1"/>
  <c r="N270" i="53"/>
  <c r="O270" i="53" s="1"/>
  <c r="N166" i="53"/>
  <c r="O166" i="53" s="1"/>
  <c r="N101" i="53"/>
  <c r="O101" i="53" s="1"/>
  <c r="N93" i="53"/>
  <c r="O93" i="53" s="1"/>
  <c r="N467" i="53"/>
  <c r="O467" i="53" s="1"/>
  <c r="N85" i="53"/>
  <c r="O85" i="53" s="1"/>
  <c r="N161" i="53"/>
  <c r="O161" i="53" s="1"/>
  <c r="N247" i="53"/>
  <c r="O247" i="53" s="1"/>
  <c r="N595" i="53"/>
  <c r="O595" i="53" s="1"/>
  <c r="N556" i="53"/>
  <c r="O556" i="53" s="1"/>
  <c r="N68" i="53"/>
  <c r="O68" i="53" s="1"/>
  <c r="N602" i="53"/>
  <c r="O602" i="53" s="1"/>
  <c r="N291" i="53"/>
  <c r="O291" i="53" s="1"/>
  <c r="N871" i="53"/>
  <c r="O871" i="53" s="1"/>
  <c r="N636" i="53"/>
  <c r="O636" i="53" s="1"/>
  <c r="N464" i="53"/>
  <c r="O464" i="53" s="1"/>
  <c r="N210" i="53"/>
  <c r="O210" i="53" s="1"/>
  <c r="N180" i="53"/>
  <c r="O180" i="53" s="1"/>
  <c r="N729" i="53"/>
  <c r="O729" i="53" s="1"/>
  <c r="N634" i="53"/>
  <c r="O634" i="53" s="1"/>
  <c r="N462" i="53"/>
  <c r="O462" i="53" s="1"/>
  <c r="N317" i="53"/>
  <c r="O317" i="53" s="1"/>
  <c r="N263" i="53"/>
  <c r="O263" i="53" s="1"/>
  <c r="N206" i="53"/>
  <c r="O206" i="53" s="1"/>
  <c r="N159" i="53"/>
  <c r="O159" i="53" s="1"/>
  <c r="N120" i="53"/>
  <c r="O120" i="53" s="1"/>
  <c r="N368" i="53"/>
  <c r="O368" i="53" s="1"/>
  <c r="N807" i="53"/>
  <c r="O807" i="53" s="1"/>
  <c r="N105" i="53"/>
  <c r="O105" i="53" s="1"/>
  <c r="N728" i="53"/>
  <c r="O728" i="53" s="1"/>
  <c r="N633" i="53"/>
  <c r="O633" i="53" s="1"/>
  <c r="N461" i="53"/>
  <c r="O461" i="53" s="1"/>
  <c r="N385" i="53"/>
  <c r="O385" i="53" s="1"/>
  <c r="N314" i="53"/>
  <c r="O314" i="53" s="1"/>
  <c r="N205" i="53"/>
  <c r="O205" i="53" s="1"/>
  <c r="N158" i="53"/>
  <c r="O158" i="53" s="1"/>
  <c r="N541" i="53"/>
  <c r="O541" i="53" s="1"/>
  <c r="N377" i="53"/>
  <c r="O377" i="53" s="1"/>
  <c r="N157" i="53"/>
  <c r="O157" i="53" s="1"/>
  <c r="N119" i="53"/>
  <c r="O119" i="53" s="1"/>
  <c r="N69" i="53"/>
  <c r="O69" i="53" s="1"/>
  <c r="N443" i="53"/>
  <c r="O443" i="53" s="1"/>
  <c r="N353" i="53"/>
  <c r="O353" i="53" s="1"/>
  <c r="N688" i="53"/>
  <c r="O688" i="53" s="1"/>
  <c r="N312" i="53"/>
  <c r="O312" i="53" s="1"/>
  <c r="N76" i="53"/>
  <c r="O76" i="53" s="1"/>
  <c r="N309" i="53"/>
  <c r="O309" i="53" s="1"/>
  <c r="N349" i="53"/>
  <c r="O349" i="53" s="1"/>
  <c r="N727" i="53"/>
  <c r="O727" i="53" s="1"/>
  <c r="N632" i="53"/>
  <c r="O632" i="53" s="1"/>
  <c r="N539" i="53"/>
  <c r="O539" i="53" s="1"/>
  <c r="N311" i="53"/>
  <c r="O311" i="53" s="1"/>
  <c r="N255" i="53"/>
  <c r="O255" i="53" s="1"/>
  <c r="N150" i="53"/>
  <c r="O150" i="53" s="1"/>
  <c r="N149" i="53"/>
  <c r="O149" i="53" s="1"/>
  <c r="N114" i="53"/>
  <c r="O114" i="53" s="1"/>
  <c r="N292" i="53"/>
  <c r="O292" i="53" s="1"/>
  <c r="N594" i="53"/>
  <c r="O594" i="53" s="1"/>
  <c r="N850" i="53"/>
  <c r="O850" i="53" s="1"/>
  <c r="N726" i="53"/>
  <c r="O726" i="53" s="1"/>
  <c r="N631" i="53"/>
  <c r="O631" i="53" s="1"/>
  <c r="N538" i="53"/>
  <c r="O538" i="53" s="1"/>
  <c r="N375" i="53"/>
  <c r="O375" i="53" s="1"/>
  <c r="N253" i="53"/>
  <c r="O253" i="53" s="1"/>
  <c r="N156" i="53"/>
  <c r="O156" i="53" s="1"/>
  <c r="N367" i="53"/>
  <c r="O367" i="53" s="1"/>
  <c r="N187" i="53"/>
  <c r="O187" i="53" s="1"/>
  <c r="N596" i="53"/>
  <c r="O596" i="53" s="1"/>
  <c r="N501" i="53"/>
  <c r="O501" i="53" s="1"/>
  <c r="N845" i="53"/>
  <c r="O845" i="53" s="1"/>
  <c r="N447" i="53"/>
  <c r="O447" i="53" s="1"/>
  <c r="N372" i="53"/>
  <c r="O372" i="53" s="1"/>
  <c r="N310" i="53"/>
  <c r="O310" i="53" s="1"/>
  <c r="N152" i="53"/>
  <c r="O152" i="53" s="1"/>
  <c r="N99" i="53"/>
  <c r="O99" i="53" s="1"/>
  <c r="N519" i="53"/>
  <c r="O519" i="53" s="1"/>
  <c r="N424" i="53"/>
  <c r="O424" i="53" s="1"/>
  <c r="N138" i="53"/>
  <c r="O138" i="53" s="1"/>
  <c r="N844" i="53"/>
  <c r="O844" i="53" s="1"/>
  <c r="N537" i="53"/>
  <c r="O537" i="53" s="1"/>
  <c r="N444" i="53"/>
  <c r="O444" i="53" s="1"/>
  <c r="N370" i="53"/>
  <c r="O370" i="53" s="1"/>
  <c r="N252" i="53"/>
  <c r="O252" i="53" s="1"/>
  <c r="N197" i="53"/>
  <c r="O197" i="53" s="1"/>
  <c r="N366" i="53"/>
  <c r="O366" i="53" s="1"/>
  <c r="N507" i="53"/>
  <c r="O507" i="53" s="1"/>
  <c r="N182" i="53"/>
  <c r="O182" i="53" s="1"/>
  <c r="N536" i="53"/>
  <c r="O536" i="53" s="1"/>
  <c r="N614" i="53"/>
  <c r="O614" i="53" s="1"/>
  <c r="N233" i="53"/>
  <c r="O233" i="53" s="1"/>
  <c r="N709" i="53"/>
  <c r="O709" i="53" s="1"/>
  <c r="N186" i="53"/>
  <c r="O186" i="53" s="1"/>
  <c r="N441" i="53"/>
  <c r="O441" i="53" s="1"/>
  <c r="N300" i="53"/>
  <c r="O300" i="53" s="1"/>
  <c r="N245" i="53"/>
  <c r="O245" i="53" s="1"/>
  <c r="N82" i="53"/>
  <c r="O82" i="53" s="1"/>
  <c r="N144" i="53"/>
  <c r="O144" i="53" s="1"/>
  <c r="N243" i="53"/>
  <c r="O243" i="53" s="1"/>
  <c r="N348" i="53"/>
  <c r="O348" i="53" s="1"/>
  <c r="N697" i="53"/>
  <c r="O697" i="53" s="1"/>
  <c r="N432" i="53"/>
  <c r="O432" i="53" s="1"/>
  <c r="N189" i="53"/>
  <c r="O189" i="53" s="1"/>
  <c r="N804" i="53"/>
  <c r="O804" i="53" s="1"/>
  <c r="N806" i="53"/>
  <c r="O806" i="53" s="1"/>
  <c r="N691" i="53"/>
  <c r="O691" i="53" s="1"/>
  <c r="N599" i="53"/>
  <c r="O599" i="53" s="1"/>
  <c r="N238" i="53"/>
  <c r="O238" i="53" s="1"/>
  <c r="N140" i="53"/>
  <c r="O140" i="53" s="1"/>
  <c r="N185" i="53"/>
  <c r="O185" i="53" s="1"/>
  <c r="N347" i="53"/>
  <c r="O347" i="53" s="1"/>
  <c r="J1" i="53"/>
  <c r="O3" i="52" a="1"/>
  <c r="M3" i="52" a="1"/>
  <c r="Q3" i="52" a="1"/>
  <c r="B9" i="52" a="1"/>
  <c r="P2" i="53" l="1" a="1"/>
  <c r="P2" i="53" s="1"/>
  <c r="O3" i="52"/>
  <c r="Q3" i="52"/>
  <c r="M3" i="52"/>
  <c r="B9" i="52"/>
  <c r="C9" i="52" a="1"/>
  <c r="P1" i="53" l="1" a="1"/>
  <c r="P1" i="53" s="1"/>
  <c r="A15" i="53" s="1"/>
  <c r="A16" i="53" s="1"/>
  <c r="C9" i="52"/>
  <c r="D9" i="52" a="1"/>
  <c r="B15" i="53" l="1"/>
  <c r="E15" i="53"/>
  <c r="E16" i="53"/>
  <c r="B16" i="53"/>
  <c r="D9" i="52"/>
  <c r="C15" i="53" l="1"/>
  <c r="F15" i="53"/>
  <c r="D15" i="53"/>
  <c r="F16" i="53"/>
  <c r="D16" i="53"/>
  <c r="C16" i="53"/>
  <c r="A17" i="53" s="1"/>
  <c r="B17" i="53" s="1"/>
  <c r="D5" i="52"/>
  <c r="C5" i="52"/>
  <c r="B5" i="52"/>
  <c r="G15" i="53" l="1"/>
  <c r="E17" i="53"/>
  <c r="G16" i="53"/>
  <c r="C17" i="53"/>
  <c r="A18" i="53" s="1"/>
  <c r="D17" i="53"/>
  <c r="F17" i="53"/>
  <c r="G17" i="53"/>
  <c r="S35" i="52"/>
  <c r="T35" i="52" s="1"/>
  <c r="S51" i="52"/>
  <c r="T51" i="52" s="1"/>
  <c r="S18" i="52"/>
  <c r="T18" i="52" s="1"/>
  <c r="S23" i="52"/>
  <c r="T23" i="52" s="1"/>
  <c r="S16" i="52"/>
  <c r="T16" i="52" s="1"/>
  <c r="S48" i="52"/>
  <c r="T48" i="52" s="1"/>
  <c r="S47" i="52"/>
  <c r="T47" i="52" s="1"/>
  <c r="S44" i="52"/>
  <c r="T44" i="52" s="1"/>
  <c r="S41" i="52"/>
  <c r="T41" i="52" s="1"/>
  <c r="S50" i="52"/>
  <c r="T50" i="52" s="1"/>
  <c r="S13" i="52"/>
  <c r="T13" i="52" s="1"/>
  <c r="S12" i="52"/>
  <c r="T12" i="52" s="1"/>
  <c r="S11" i="52"/>
  <c r="T11" i="52" s="1"/>
  <c r="S40" i="52"/>
  <c r="T40" i="52" s="1"/>
  <c r="S19" i="52"/>
  <c r="T19" i="52" s="1"/>
  <c r="S36" i="52"/>
  <c r="T36" i="52" s="1"/>
  <c r="S45" i="52"/>
  <c r="T45" i="52" s="1"/>
  <c r="S32" i="52"/>
  <c r="T32" i="52" s="1"/>
  <c r="S27" i="52"/>
  <c r="T27" i="52" s="1"/>
  <c r="S49" i="52"/>
  <c r="T49" i="52" s="1"/>
  <c r="S26" i="52"/>
  <c r="T26" i="52" s="1"/>
  <c r="S14" i="52"/>
  <c r="T14" i="52" s="1"/>
  <c r="S9" i="52"/>
  <c r="T9" i="52" s="1"/>
  <c r="S39" i="52"/>
  <c r="T39" i="52" s="1"/>
  <c r="S33" i="52"/>
  <c r="T33" i="52" s="1"/>
  <c r="S46" i="52"/>
  <c r="T46" i="52" s="1"/>
  <c r="S10" i="52"/>
  <c r="T10" i="52" s="1"/>
  <c r="S20" i="52"/>
  <c r="T20" i="52" s="1"/>
  <c r="S42" i="52"/>
  <c r="T42" i="52" s="1"/>
  <c r="S31" i="52"/>
  <c r="T31" i="52" s="1"/>
  <c r="S25" i="52"/>
  <c r="T25" i="52" s="1"/>
  <c r="S38" i="52"/>
  <c r="T38" i="52" s="1"/>
  <c r="S43" i="52"/>
  <c r="T43" i="52" s="1"/>
  <c r="S30" i="52"/>
  <c r="T30" i="52" s="1"/>
  <c r="S37" i="52"/>
  <c r="T37" i="52" s="1"/>
  <c r="S24" i="52"/>
  <c r="T24" i="52" s="1"/>
  <c r="S34" i="52"/>
  <c r="T34" i="52" s="1"/>
  <c r="S29" i="52"/>
  <c r="T29" i="52" s="1"/>
  <c r="S22" i="52"/>
  <c r="T22" i="52" s="1"/>
  <c r="S21" i="52"/>
  <c r="T21" i="52" s="1"/>
  <c r="S17" i="52"/>
  <c r="T17" i="52" s="1"/>
  <c r="S28" i="52"/>
  <c r="T28" i="52" s="1"/>
  <c r="S15" i="52"/>
  <c r="T15" i="52" s="1"/>
  <c r="S8" i="52"/>
  <c r="T8" i="52" s="1"/>
  <c r="S7" i="52"/>
  <c r="T7" i="52" s="1"/>
  <c r="S6" i="52"/>
  <c r="T6" i="52" s="1"/>
  <c r="S5" i="52"/>
  <c r="T5" i="52" s="1"/>
  <c r="S4" i="52"/>
  <c r="T4" i="52" s="1"/>
  <c r="S3" i="52"/>
  <c r="T3" i="52" s="1"/>
  <c r="S99" i="52"/>
  <c r="T99" i="52" s="1"/>
  <c r="S67" i="52"/>
  <c r="T67" i="52" s="1"/>
  <c r="S377" i="52"/>
  <c r="T377" i="52" s="1"/>
  <c r="S329" i="52"/>
  <c r="T329" i="52" s="1"/>
  <c r="S281" i="52"/>
  <c r="T281" i="52" s="1"/>
  <c r="S233" i="52"/>
  <c r="T233" i="52" s="1"/>
  <c r="S201" i="52"/>
  <c r="T201" i="52" s="1"/>
  <c r="S153" i="52"/>
  <c r="T153" i="52" s="1"/>
  <c r="S569" i="52"/>
  <c r="T569" i="52" s="1"/>
  <c r="S553" i="52"/>
  <c r="T553" i="52" s="1"/>
  <c r="S537" i="52"/>
  <c r="T537" i="52" s="1"/>
  <c r="S521" i="52"/>
  <c r="T521" i="52" s="1"/>
  <c r="S505" i="52"/>
  <c r="T505" i="52" s="1"/>
  <c r="S489" i="52"/>
  <c r="T489" i="52" s="1"/>
  <c r="S473" i="52"/>
  <c r="T473" i="52" s="1"/>
  <c r="S457" i="52"/>
  <c r="T457" i="52" s="1"/>
  <c r="S441" i="52"/>
  <c r="T441" i="52" s="1"/>
  <c r="S425" i="52"/>
  <c r="T425" i="52" s="1"/>
  <c r="S409" i="52"/>
  <c r="T409" i="52" s="1"/>
  <c r="S393" i="52"/>
  <c r="T393" i="52" s="1"/>
  <c r="S361" i="52"/>
  <c r="T361" i="52" s="1"/>
  <c r="S345" i="52"/>
  <c r="T345" i="52" s="1"/>
  <c r="S313" i="52"/>
  <c r="T313" i="52" s="1"/>
  <c r="S297" i="52"/>
  <c r="T297" i="52" s="1"/>
  <c r="S265" i="52"/>
  <c r="T265" i="52" s="1"/>
  <c r="S249" i="52"/>
  <c r="T249" i="52" s="1"/>
  <c r="S217" i="52"/>
  <c r="T217" i="52" s="1"/>
  <c r="S185" i="52"/>
  <c r="T185" i="52" s="1"/>
  <c r="S169" i="52"/>
  <c r="T169" i="52" s="1"/>
  <c r="S137" i="52"/>
  <c r="T137" i="52" s="1"/>
  <c r="S121" i="52"/>
  <c r="T121" i="52" s="1"/>
  <c r="S89" i="52"/>
  <c r="T89" i="52" s="1"/>
  <c r="S567" i="52"/>
  <c r="T567" i="52" s="1"/>
  <c r="S123" i="52"/>
  <c r="T123" i="52" s="1"/>
  <c r="S91" i="52"/>
  <c r="T91" i="52" s="1"/>
  <c r="S562" i="52"/>
  <c r="T562" i="52" s="1"/>
  <c r="S546" i="52"/>
  <c r="T546" i="52" s="1"/>
  <c r="S530" i="52"/>
  <c r="T530" i="52" s="1"/>
  <c r="S514" i="52"/>
  <c r="T514" i="52" s="1"/>
  <c r="S498" i="52"/>
  <c r="T498" i="52" s="1"/>
  <c r="S482" i="52"/>
  <c r="T482" i="52" s="1"/>
  <c r="S105" i="52"/>
  <c r="T105" i="52" s="1"/>
  <c r="S568" i="52"/>
  <c r="T568" i="52" s="1"/>
  <c r="S507" i="52"/>
  <c r="T507" i="52" s="1"/>
  <c r="S486" i="52"/>
  <c r="T486" i="52" s="1"/>
  <c r="S446" i="52"/>
  <c r="T446" i="52" s="1"/>
  <c r="S427" i="52"/>
  <c r="T427" i="52" s="1"/>
  <c r="S387" i="52"/>
  <c r="T387" i="52" s="1"/>
  <c r="S367" i="52"/>
  <c r="T367" i="52" s="1"/>
  <c r="S348" i="52"/>
  <c r="T348" i="52" s="1"/>
  <c r="S308" i="52"/>
  <c r="T308" i="52" s="1"/>
  <c r="S288" i="52"/>
  <c r="T288" i="52" s="1"/>
  <c r="S269" i="52"/>
  <c r="T269" i="52" s="1"/>
  <c r="S250" i="52"/>
  <c r="T250" i="52" s="1"/>
  <c r="S229" i="52"/>
  <c r="T229" i="52" s="1"/>
  <c r="S190" i="52"/>
  <c r="T190" i="52" s="1"/>
  <c r="S171" i="52"/>
  <c r="T171" i="52" s="1"/>
  <c r="S131" i="52"/>
  <c r="T131" i="52" s="1"/>
  <c r="S122" i="52"/>
  <c r="T122" i="52" s="1"/>
  <c r="S506" i="52"/>
  <c r="T506" i="52" s="1"/>
  <c r="S445" i="52"/>
  <c r="T445" i="52" s="1"/>
  <c r="S405" i="52"/>
  <c r="T405" i="52" s="1"/>
  <c r="S307" i="52"/>
  <c r="T307" i="52" s="1"/>
  <c r="S268" i="52"/>
  <c r="T268" i="52" s="1"/>
  <c r="S208" i="52"/>
  <c r="T208" i="52" s="1"/>
  <c r="S170" i="52"/>
  <c r="T170" i="52" s="1"/>
  <c r="S90" i="52"/>
  <c r="T90" i="52" s="1"/>
  <c r="S547" i="52"/>
  <c r="T547" i="52" s="1"/>
  <c r="S526" i="52"/>
  <c r="T526" i="52" s="1"/>
  <c r="S485" i="52"/>
  <c r="T485" i="52" s="1"/>
  <c r="S465" i="52"/>
  <c r="T465" i="52" s="1"/>
  <c r="S406" i="52"/>
  <c r="T406" i="52" s="1"/>
  <c r="S386" i="52"/>
  <c r="T386" i="52" s="1"/>
  <c r="S327" i="52"/>
  <c r="T327" i="52" s="1"/>
  <c r="S248" i="52"/>
  <c r="T248" i="52" s="1"/>
  <c r="S209" i="52"/>
  <c r="T209" i="52" s="1"/>
  <c r="S150" i="52"/>
  <c r="T150" i="52" s="1"/>
  <c r="S130" i="52"/>
  <c r="T130" i="52" s="1"/>
  <c r="S119" i="52"/>
  <c r="T119" i="52" s="1"/>
  <c r="S104" i="52"/>
  <c r="T104" i="52" s="1"/>
  <c r="S77" i="52"/>
  <c r="T77" i="52" s="1"/>
  <c r="S69" i="52"/>
  <c r="T69" i="52" s="1"/>
  <c r="S56" i="52"/>
  <c r="T56" i="52" s="1"/>
  <c r="S464" i="52"/>
  <c r="T464" i="52" s="1"/>
  <c r="S426" i="52"/>
  <c r="T426" i="52" s="1"/>
  <c r="S366" i="52"/>
  <c r="T366" i="52" s="1"/>
  <c r="S347" i="52"/>
  <c r="T347" i="52" s="1"/>
  <c r="S287" i="52"/>
  <c r="T287" i="52" s="1"/>
  <c r="S228" i="52"/>
  <c r="T228" i="52" s="1"/>
  <c r="S189" i="52"/>
  <c r="T189" i="52" s="1"/>
  <c r="S149" i="52"/>
  <c r="T149" i="52" s="1"/>
  <c r="S101" i="52"/>
  <c r="T101" i="52" s="1"/>
  <c r="S560" i="52"/>
  <c r="T560" i="52" s="1"/>
  <c r="S439" i="52"/>
  <c r="T439" i="52" s="1"/>
  <c r="S360" i="52"/>
  <c r="T360" i="52" s="1"/>
  <c r="S321" i="52"/>
  <c r="T321" i="52" s="1"/>
  <c r="S262" i="52"/>
  <c r="T262" i="52" s="1"/>
  <c r="S242" i="52"/>
  <c r="T242" i="52" s="1"/>
  <c r="S183" i="52"/>
  <c r="T183" i="52" s="1"/>
  <c r="S558" i="52"/>
  <c r="T558" i="52" s="1"/>
  <c r="S517" i="52"/>
  <c r="T517" i="52" s="1"/>
  <c r="S496" i="52"/>
  <c r="T496" i="52" s="1"/>
  <c r="S456" i="52"/>
  <c r="T456" i="52" s="1"/>
  <c r="S417" i="52"/>
  <c r="T417" i="52" s="1"/>
  <c r="S358" i="52"/>
  <c r="T358" i="52" s="1"/>
  <c r="S338" i="52"/>
  <c r="T338" i="52" s="1"/>
  <c r="S279" i="52"/>
  <c r="T279" i="52" s="1"/>
  <c r="S200" i="52"/>
  <c r="T200" i="52" s="1"/>
  <c r="S161" i="52"/>
  <c r="T161" i="52" s="1"/>
  <c r="S538" i="52"/>
  <c r="T538" i="52" s="1"/>
  <c r="S476" i="52"/>
  <c r="T476" i="52" s="1"/>
  <c r="S436" i="52"/>
  <c r="T436" i="52" s="1"/>
  <c r="S416" i="52"/>
  <c r="T416" i="52" s="1"/>
  <c r="S397" i="52"/>
  <c r="T397" i="52" s="1"/>
  <c r="S378" i="52"/>
  <c r="T378" i="52" s="1"/>
  <c r="S357" i="52"/>
  <c r="T357" i="52" s="1"/>
  <c r="S318" i="52"/>
  <c r="T318" i="52" s="1"/>
  <c r="S533" i="52"/>
  <c r="T533" i="52" s="1"/>
  <c r="S512" i="52"/>
  <c r="T512" i="52" s="1"/>
  <c r="S452" i="52"/>
  <c r="T452" i="52" s="1"/>
  <c r="S432" i="52"/>
  <c r="T432" i="52" s="1"/>
  <c r="S566" i="52"/>
  <c r="T566" i="52" s="1"/>
  <c r="S540" i="52"/>
  <c r="T540" i="52" s="1"/>
  <c r="S513" i="52"/>
  <c r="T513" i="52" s="1"/>
  <c r="S412" i="52"/>
  <c r="T412" i="52" s="1"/>
  <c r="S565" i="52"/>
  <c r="T565" i="52" s="1"/>
  <c r="S487" i="52"/>
  <c r="T487" i="52" s="1"/>
  <c r="S461" i="52"/>
  <c r="T461" i="52" s="1"/>
  <c r="S435" i="52"/>
  <c r="T435" i="52" s="1"/>
  <c r="S363" i="52"/>
  <c r="T363" i="52" s="1"/>
  <c r="S337" i="52"/>
  <c r="T337" i="52" s="1"/>
  <c r="S291" i="52"/>
  <c r="T291" i="52" s="1"/>
  <c r="S267" i="52"/>
  <c r="T267" i="52" s="1"/>
  <c r="S220" i="52"/>
  <c r="T220" i="52" s="1"/>
  <c r="S539" i="52"/>
  <c r="T539" i="52" s="1"/>
  <c r="S511" i="52"/>
  <c r="T511" i="52" s="1"/>
  <c r="S434" i="52"/>
  <c r="T434" i="52" s="1"/>
  <c r="S411" i="52"/>
  <c r="T411" i="52" s="1"/>
  <c r="S385" i="52"/>
  <c r="T385" i="52" s="1"/>
  <c r="S336" i="52"/>
  <c r="T336" i="52" s="1"/>
  <c r="S314" i="52"/>
  <c r="T314" i="52" s="1"/>
  <c r="S290" i="52"/>
  <c r="T290" i="52" s="1"/>
  <c r="S243" i="52"/>
  <c r="T243" i="52" s="1"/>
  <c r="S564" i="52"/>
  <c r="T564" i="52" s="1"/>
  <c r="S536" i="52"/>
  <c r="T536" i="52" s="1"/>
  <c r="S510" i="52"/>
  <c r="T510" i="52" s="1"/>
  <c r="S459" i="52"/>
  <c r="T459" i="52" s="1"/>
  <c r="S433" i="52"/>
  <c r="T433" i="52" s="1"/>
  <c r="S410" i="52"/>
  <c r="T410" i="52" s="1"/>
  <c r="S335" i="52"/>
  <c r="T335" i="52" s="1"/>
  <c r="S289" i="52"/>
  <c r="T289" i="52" s="1"/>
  <c r="S264" i="52"/>
  <c r="T264" i="52" s="1"/>
  <c r="S241" i="52"/>
  <c r="T241" i="52" s="1"/>
  <c r="S195" i="52"/>
  <c r="T195" i="52" s="1"/>
  <c r="S148" i="52"/>
  <c r="T148" i="52" s="1"/>
  <c r="S563" i="52"/>
  <c r="T563" i="52" s="1"/>
  <c r="S509" i="52"/>
  <c r="T509" i="52" s="1"/>
  <c r="S561" i="52"/>
  <c r="T561" i="52" s="1"/>
  <c r="S534" i="52"/>
  <c r="T534" i="52" s="1"/>
  <c r="S481" i="52"/>
  <c r="T481" i="52" s="1"/>
  <c r="S455" i="52"/>
  <c r="T455" i="52" s="1"/>
  <c r="S407" i="52"/>
  <c r="T407" i="52" s="1"/>
  <c r="S382" i="52"/>
  <c r="T382" i="52" s="1"/>
  <c r="S310" i="52"/>
  <c r="T310" i="52" s="1"/>
  <c r="S193" i="52"/>
  <c r="T193" i="52" s="1"/>
  <c r="S168" i="52"/>
  <c r="T168" i="52" s="1"/>
  <c r="S146" i="52"/>
  <c r="T146" i="52" s="1"/>
  <c r="S125" i="52"/>
  <c r="T125" i="52" s="1"/>
  <c r="S92" i="52"/>
  <c r="T92" i="52" s="1"/>
  <c r="S508" i="52"/>
  <c r="T508" i="52" s="1"/>
  <c r="S480" i="52"/>
  <c r="T480" i="52" s="1"/>
  <c r="S430" i="52"/>
  <c r="T430" i="52" s="1"/>
  <c r="S356" i="52"/>
  <c r="T356" i="52" s="1"/>
  <c r="S333" i="52"/>
  <c r="T333" i="52" s="1"/>
  <c r="S309" i="52"/>
  <c r="T309" i="52" s="1"/>
  <c r="S261" i="52"/>
  <c r="T261" i="52" s="1"/>
  <c r="S238" i="52"/>
  <c r="T238" i="52" s="1"/>
  <c r="S215" i="52"/>
  <c r="T215" i="52" s="1"/>
  <c r="S192" i="52"/>
  <c r="T192" i="52" s="1"/>
  <c r="S285" i="52"/>
  <c r="T285" i="52" s="1"/>
  <c r="S559" i="52"/>
  <c r="T559" i="52" s="1"/>
  <c r="S557" i="52"/>
  <c r="T557" i="52" s="1"/>
  <c r="S531" i="52"/>
  <c r="T531" i="52" s="1"/>
  <c r="S555" i="52"/>
  <c r="T555" i="52" s="1"/>
  <c r="S528" i="52"/>
  <c r="T528" i="52" s="1"/>
  <c r="S554" i="52"/>
  <c r="T554" i="52" s="1"/>
  <c r="S501" i="52"/>
  <c r="T501" i="52" s="1"/>
  <c r="S475" i="52"/>
  <c r="T475" i="52" s="1"/>
  <c r="S400" i="52"/>
  <c r="T400" i="52" s="1"/>
  <c r="S375" i="52"/>
  <c r="T375" i="52" s="1"/>
  <c r="S328" i="52"/>
  <c r="T328" i="52" s="1"/>
  <c r="S303" i="52"/>
  <c r="T303" i="52" s="1"/>
  <c r="S256" i="52"/>
  <c r="T256" i="52" s="1"/>
  <c r="S211" i="52"/>
  <c r="T211" i="52" s="1"/>
  <c r="S187" i="52"/>
  <c r="T187" i="52" s="1"/>
  <c r="S120" i="52"/>
  <c r="T120" i="52" s="1"/>
  <c r="S68" i="52"/>
  <c r="T68" i="52" s="1"/>
  <c r="S474" i="52"/>
  <c r="T474" i="52" s="1"/>
  <c r="S278" i="52"/>
  <c r="T278" i="52" s="1"/>
  <c r="S552" i="52"/>
  <c r="T552" i="52" s="1"/>
  <c r="S527" i="52"/>
  <c r="T527" i="52" s="1"/>
  <c r="S449" i="52"/>
  <c r="T449" i="52" s="1"/>
  <c r="S423" i="52"/>
  <c r="T423" i="52" s="1"/>
  <c r="S399" i="52"/>
  <c r="T399" i="52" s="1"/>
  <c r="S351" i="52"/>
  <c r="T351" i="52" s="1"/>
  <c r="S326" i="52"/>
  <c r="T326" i="52" s="1"/>
  <c r="S234" i="52"/>
  <c r="T234" i="52" s="1"/>
  <c r="S210" i="52"/>
  <c r="T210" i="52" s="1"/>
  <c r="S163" i="52"/>
  <c r="T163" i="52" s="1"/>
  <c r="S141" i="52"/>
  <c r="T141" i="52" s="1"/>
  <c r="S110" i="52"/>
  <c r="T110" i="52" s="1"/>
  <c r="S448" i="52"/>
  <c r="T448" i="52" s="1"/>
  <c r="S255" i="52"/>
  <c r="T255" i="52" s="1"/>
  <c r="S525" i="52"/>
  <c r="T525" i="52" s="1"/>
  <c r="S500" i="52"/>
  <c r="T500" i="52" s="1"/>
  <c r="S374" i="52"/>
  <c r="T374" i="52" s="1"/>
  <c r="S325" i="52"/>
  <c r="T325" i="52" s="1"/>
  <c r="S302" i="52"/>
  <c r="T302" i="52" s="1"/>
  <c r="S232" i="52"/>
  <c r="T232" i="52" s="1"/>
  <c r="S186" i="52"/>
  <c r="T186" i="52" s="1"/>
  <c r="S551" i="52"/>
  <c r="T551" i="52" s="1"/>
  <c r="S499" i="52"/>
  <c r="T499" i="52" s="1"/>
  <c r="S472" i="52"/>
  <c r="T472" i="52" s="1"/>
  <c r="S422" i="52"/>
  <c r="T422" i="52" s="1"/>
  <c r="S398" i="52"/>
  <c r="T398" i="52" s="1"/>
  <c r="S373" i="52"/>
  <c r="T373" i="52" s="1"/>
  <c r="S550" i="52"/>
  <c r="T550" i="52" s="1"/>
  <c r="S469" i="52"/>
  <c r="T469" i="52" s="1"/>
  <c r="S548" i="52"/>
  <c r="T548" i="52" s="1"/>
  <c r="S522" i="52"/>
  <c r="T522" i="52" s="1"/>
  <c r="S545" i="52"/>
  <c r="T545" i="52" s="1"/>
  <c r="S544" i="52"/>
  <c r="T544" i="52" s="1"/>
  <c r="S492" i="52"/>
  <c r="T492" i="52" s="1"/>
  <c r="S467" i="52"/>
  <c r="T467" i="52" s="1"/>
  <c r="S442" i="52"/>
  <c r="T442" i="52" s="1"/>
  <c r="S415" i="52"/>
  <c r="T415" i="52" s="1"/>
  <c r="S368" i="52"/>
  <c r="T368" i="52" s="1"/>
  <c r="S343" i="52"/>
  <c r="T343" i="52" s="1"/>
  <c r="S515" i="52"/>
  <c r="T515" i="52" s="1"/>
  <c r="S490" i="52"/>
  <c r="T490" i="52" s="1"/>
  <c r="S497" i="52"/>
  <c r="T497" i="52" s="1"/>
  <c r="S454" i="52"/>
  <c r="T454" i="52" s="1"/>
  <c r="S381" i="52"/>
  <c r="T381" i="52" s="1"/>
  <c r="S283" i="52"/>
  <c r="T283" i="52" s="1"/>
  <c r="S252" i="52"/>
  <c r="T252" i="52" s="1"/>
  <c r="S191" i="52"/>
  <c r="T191" i="52" s="1"/>
  <c r="S495" i="52"/>
  <c r="T495" i="52" s="1"/>
  <c r="S453" i="52"/>
  <c r="T453" i="52" s="1"/>
  <c r="S380" i="52"/>
  <c r="T380" i="52" s="1"/>
  <c r="S346" i="52"/>
  <c r="T346" i="52" s="1"/>
  <c r="S315" i="52"/>
  <c r="T315" i="52" s="1"/>
  <c r="S282" i="52"/>
  <c r="T282" i="52" s="1"/>
  <c r="S221" i="52"/>
  <c r="T221" i="52" s="1"/>
  <c r="S160" i="52"/>
  <c r="T160" i="52" s="1"/>
  <c r="S114" i="52"/>
  <c r="T114" i="52" s="1"/>
  <c r="S95" i="52"/>
  <c r="T95" i="52" s="1"/>
  <c r="S556" i="52"/>
  <c r="T556" i="52" s="1"/>
  <c r="S494" i="52"/>
  <c r="T494" i="52" s="1"/>
  <c r="S344" i="52"/>
  <c r="T344" i="52" s="1"/>
  <c r="S312" i="52"/>
  <c r="T312" i="52" s="1"/>
  <c r="S280" i="52"/>
  <c r="T280" i="52" s="1"/>
  <c r="S219" i="52"/>
  <c r="T219" i="52" s="1"/>
  <c r="S135" i="52"/>
  <c r="T135" i="52" s="1"/>
  <c r="S85" i="52"/>
  <c r="T85" i="52" s="1"/>
  <c r="S53" i="52"/>
  <c r="T53" i="52" s="1"/>
  <c r="S277" i="52"/>
  <c r="T277" i="52" s="1"/>
  <c r="S218" i="52"/>
  <c r="T218" i="52" s="1"/>
  <c r="S159" i="52"/>
  <c r="T159" i="52" s="1"/>
  <c r="S213" i="52"/>
  <c r="T213" i="52" s="1"/>
  <c r="S251" i="52"/>
  <c r="T251" i="52" s="1"/>
  <c r="S88" i="52"/>
  <c r="T88" i="52" s="1"/>
  <c r="S414" i="52"/>
  <c r="T414" i="52" s="1"/>
  <c r="S379" i="52"/>
  <c r="T379" i="52" s="1"/>
  <c r="S311" i="52"/>
  <c r="T311" i="52" s="1"/>
  <c r="S188" i="52"/>
  <c r="T188" i="52" s="1"/>
  <c r="S549" i="52"/>
  <c r="T549" i="52" s="1"/>
  <c r="S493" i="52"/>
  <c r="T493" i="52" s="1"/>
  <c r="S451" i="52"/>
  <c r="T451" i="52" s="1"/>
  <c r="S376" i="52"/>
  <c r="T376" i="52" s="1"/>
  <c r="S247" i="52"/>
  <c r="T247" i="52" s="1"/>
  <c r="S216" i="52"/>
  <c r="T216" i="52" s="1"/>
  <c r="S134" i="52"/>
  <c r="T134" i="52" s="1"/>
  <c r="S59" i="52"/>
  <c r="T59" i="52" s="1"/>
  <c r="S491" i="52"/>
  <c r="T491" i="52" s="1"/>
  <c r="S306" i="52"/>
  <c r="T306" i="52" s="1"/>
  <c r="S214" i="52"/>
  <c r="T214" i="52" s="1"/>
  <c r="S98" i="52"/>
  <c r="T98" i="52" s="1"/>
  <c r="S340" i="52"/>
  <c r="T340" i="52" s="1"/>
  <c r="S132" i="52"/>
  <c r="T132" i="52" s="1"/>
  <c r="S543" i="52"/>
  <c r="T543" i="52" s="1"/>
  <c r="S450" i="52"/>
  <c r="T450" i="52" s="1"/>
  <c r="S413" i="52"/>
  <c r="T413" i="52" s="1"/>
  <c r="S342" i="52"/>
  <c r="T342" i="52" s="1"/>
  <c r="S276" i="52"/>
  <c r="T276" i="52" s="1"/>
  <c r="S184" i="52"/>
  <c r="T184" i="52" s="1"/>
  <c r="S158" i="52"/>
  <c r="T158" i="52" s="1"/>
  <c r="S133" i="52"/>
  <c r="T133" i="52" s="1"/>
  <c r="S102" i="52"/>
  <c r="T102" i="52" s="1"/>
  <c r="S447" i="52"/>
  <c r="T447" i="52" s="1"/>
  <c r="S341" i="52"/>
  <c r="T341" i="52" s="1"/>
  <c r="S246" i="52"/>
  <c r="T246" i="52" s="1"/>
  <c r="S72" i="52"/>
  <c r="T72" i="52" s="1"/>
  <c r="S275" i="52"/>
  <c r="T275" i="52" s="1"/>
  <c r="S157" i="52"/>
  <c r="T157" i="52" s="1"/>
  <c r="S542" i="52"/>
  <c r="T542" i="52" s="1"/>
  <c r="S372" i="52"/>
  <c r="T372" i="52" s="1"/>
  <c r="S245" i="52"/>
  <c r="T245" i="52" s="1"/>
  <c r="S541" i="52"/>
  <c r="T541" i="52" s="1"/>
  <c r="S488" i="52"/>
  <c r="T488" i="52" s="1"/>
  <c r="S408" i="52"/>
  <c r="T408" i="52" s="1"/>
  <c r="S305" i="52"/>
  <c r="T305" i="52" s="1"/>
  <c r="S535" i="52"/>
  <c r="T535" i="52" s="1"/>
  <c r="S532" i="52"/>
  <c r="T532" i="52" s="1"/>
  <c r="S483" i="52"/>
  <c r="T483" i="52" s="1"/>
  <c r="S404" i="52"/>
  <c r="T404" i="52" s="1"/>
  <c r="S370" i="52"/>
  <c r="T370" i="52" s="1"/>
  <c r="S443" i="52"/>
  <c r="T443" i="52" s="1"/>
  <c r="S301" i="52"/>
  <c r="T301" i="52" s="1"/>
  <c r="S272" i="52"/>
  <c r="T272" i="52" s="1"/>
  <c r="S240" i="52"/>
  <c r="T240" i="52" s="1"/>
  <c r="S207" i="52"/>
  <c r="T207" i="52" s="1"/>
  <c r="S155" i="52"/>
  <c r="T155" i="52" s="1"/>
  <c r="S403" i="52"/>
  <c r="T403" i="52" s="1"/>
  <c r="S524" i="52"/>
  <c r="T524" i="52" s="1"/>
  <c r="S478" i="52"/>
  <c r="T478" i="52" s="1"/>
  <c r="S332" i="52"/>
  <c r="T332" i="52" s="1"/>
  <c r="S299" i="52"/>
  <c r="T299" i="52" s="1"/>
  <c r="S401" i="52"/>
  <c r="T401" i="52" s="1"/>
  <c r="S365" i="52"/>
  <c r="T365" i="52" s="1"/>
  <c r="S270" i="52"/>
  <c r="T270" i="52" s="1"/>
  <c r="S205" i="52"/>
  <c r="T205" i="52" s="1"/>
  <c r="S177" i="52"/>
  <c r="T177" i="52" s="1"/>
  <c r="S124" i="52"/>
  <c r="T124" i="52" s="1"/>
  <c r="S58" i="52"/>
  <c r="T58" i="52" s="1"/>
  <c r="S55" i="52"/>
  <c r="T55" i="52" s="1"/>
  <c r="S61" i="52"/>
  <c r="T61" i="52" s="1"/>
  <c r="S396" i="52"/>
  <c r="T396" i="52" s="1"/>
  <c r="S330" i="52"/>
  <c r="T330" i="52" s="1"/>
  <c r="S523" i="52"/>
  <c r="T523" i="52" s="1"/>
  <c r="S477" i="52"/>
  <c r="T477" i="52" s="1"/>
  <c r="S438" i="52"/>
  <c r="T438" i="52" s="1"/>
  <c r="S331" i="52"/>
  <c r="T331" i="52" s="1"/>
  <c r="S298" i="52"/>
  <c r="T298" i="52" s="1"/>
  <c r="S236" i="52"/>
  <c r="T236" i="52" s="1"/>
  <c r="S176" i="52"/>
  <c r="T176" i="52" s="1"/>
  <c r="S151" i="52"/>
  <c r="T151" i="52" s="1"/>
  <c r="S116" i="52"/>
  <c r="T116" i="52" s="1"/>
  <c r="S112" i="52"/>
  <c r="T112" i="52" s="1"/>
  <c r="S364" i="52"/>
  <c r="T364" i="52" s="1"/>
  <c r="S471" i="52"/>
  <c r="T471" i="52" s="1"/>
  <c r="S520" i="52"/>
  <c r="T520" i="52" s="1"/>
  <c r="S437" i="52"/>
  <c r="T437" i="52" s="1"/>
  <c r="S296" i="52"/>
  <c r="T296" i="52" s="1"/>
  <c r="S204" i="52"/>
  <c r="T204" i="52" s="1"/>
  <c r="S519" i="52"/>
  <c r="T519" i="52" s="1"/>
  <c r="S518" i="52"/>
  <c r="T518" i="52" s="1"/>
  <c r="S466" i="52"/>
  <c r="T466" i="52" s="1"/>
  <c r="S390" i="52"/>
  <c r="T390" i="52" s="1"/>
  <c r="S502" i="52"/>
  <c r="T502" i="52" s="1"/>
  <c r="S529" i="52"/>
  <c r="T529" i="52" s="1"/>
  <c r="S349" i="52"/>
  <c r="T349" i="52" s="1"/>
  <c r="S286" i="52"/>
  <c r="T286" i="52" s="1"/>
  <c r="S231" i="52"/>
  <c r="T231" i="52" s="1"/>
  <c r="S182" i="52"/>
  <c r="T182" i="52" s="1"/>
  <c r="S143" i="52"/>
  <c r="T143" i="52" s="1"/>
  <c r="S115" i="52"/>
  <c r="T115" i="52" s="1"/>
  <c r="S103" i="52"/>
  <c r="T103" i="52" s="1"/>
  <c r="S503" i="52"/>
  <c r="T503" i="52" s="1"/>
  <c r="S323" i="52"/>
  <c r="T323" i="52" s="1"/>
  <c r="S516" i="52"/>
  <c r="T516" i="52" s="1"/>
  <c r="S420" i="52"/>
  <c r="T420" i="52" s="1"/>
  <c r="S181" i="52"/>
  <c r="T181" i="52" s="1"/>
  <c r="S73" i="52"/>
  <c r="T73" i="52" s="1"/>
  <c r="S230" i="52"/>
  <c r="T230" i="52" s="1"/>
  <c r="S142" i="52"/>
  <c r="T142" i="52" s="1"/>
  <c r="S97" i="52"/>
  <c r="T97" i="52" s="1"/>
  <c r="S87" i="52"/>
  <c r="T87" i="52" s="1"/>
  <c r="S139" i="52"/>
  <c r="T139" i="52" s="1"/>
  <c r="S54" i="52"/>
  <c r="T54" i="52" s="1"/>
  <c r="S324" i="52"/>
  <c r="T324" i="52" s="1"/>
  <c r="S86" i="52"/>
  <c r="T86" i="52" s="1"/>
  <c r="S419" i="52"/>
  <c r="T419" i="52" s="1"/>
  <c r="S339" i="52"/>
  <c r="T339" i="52" s="1"/>
  <c r="S284" i="52"/>
  <c r="T284" i="52" s="1"/>
  <c r="S180" i="52"/>
  <c r="T180" i="52" s="1"/>
  <c r="S175" i="52"/>
  <c r="T175" i="52" s="1"/>
  <c r="S418" i="52"/>
  <c r="T418" i="52" s="1"/>
  <c r="S179" i="52"/>
  <c r="T179" i="52" s="1"/>
  <c r="S274" i="52"/>
  <c r="T274" i="52" s="1"/>
  <c r="S178" i="52"/>
  <c r="T178" i="52" s="1"/>
  <c r="S140" i="52"/>
  <c r="T140" i="52" s="1"/>
  <c r="S108" i="52"/>
  <c r="T108" i="52" s="1"/>
  <c r="S82" i="52"/>
  <c r="T82" i="52" s="1"/>
  <c r="S334" i="52"/>
  <c r="T334" i="52" s="1"/>
  <c r="S227" i="52"/>
  <c r="T227" i="52" s="1"/>
  <c r="S504" i="52"/>
  <c r="T504" i="52" s="1"/>
  <c r="S402" i="52"/>
  <c r="T402" i="52" s="1"/>
  <c r="S226" i="52"/>
  <c r="T226" i="52" s="1"/>
  <c r="S225" i="52"/>
  <c r="T225" i="52" s="1"/>
  <c r="S136" i="52"/>
  <c r="T136" i="52" s="1"/>
  <c r="S395" i="52"/>
  <c r="T395" i="52" s="1"/>
  <c r="S273" i="52"/>
  <c r="T273" i="52" s="1"/>
  <c r="S392" i="52"/>
  <c r="T392" i="52" s="1"/>
  <c r="S113" i="52"/>
  <c r="T113" i="52" s="1"/>
  <c r="S394" i="52"/>
  <c r="T394" i="52" s="1"/>
  <c r="S271" i="52"/>
  <c r="T271" i="52" s="1"/>
  <c r="S224" i="52"/>
  <c r="T224" i="52" s="1"/>
  <c r="S174" i="52"/>
  <c r="T174" i="52" s="1"/>
  <c r="S138" i="52"/>
  <c r="T138" i="52" s="1"/>
  <c r="S63" i="52"/>
  <c r="T63" i="52" s="1"/>
  <c r="S388" i="52"/>
  <c r="T388" i="52" s="1"/>
  <c r="S319" i="52"/>
  <c r="T319" i="52" s="1"/>
  <c r="S260" i="52"/>
  <c r="T260" i="52" s="1"/>
  <c r="S126" i="52"/>
  <c r="T126" i="52" s="1"/>
  <c r="S383" i="52"/>
  <c r="T383" i="52" s="1"/>
  <c r="S317" i="52"/>
  <c r="T317" i="52" s="1"/>
  <c r="S258" i="52"/>
  <c r="T258" i="52" s="1"/>
  <c r="S206" i="52"/>
  <c r="T206" i="52" s="1"/>
  <c r="S165" i="52"/>
  <c r="T165" i="52" s="1"/>
  <c r="S463" i="52"/>
  <c r="T463" i="52" s="1"/>
  <c r="S371" i="52"/>
  <c r="T371" i="52" s="1"/>
  <c r="S316" i="52"/>
  <c r="T316" i="52" s="1"/>
  <c r="S257" i="52"/>
  <c r="T257" i="52" s="1"/>
  <c r="S203" i="52"/>
  <c r="T203" i="52" s="1"/>
  <c r="S164" i="52"/>
  <c r="T164" i="52" s="1"/>
  <c r="S106" i="52"/>
  <c r="T106" i="52" s="1"/>
  <c r="S80" i="52"/>
  <c r="T80" i="52" s="1"/>
  <c r="S462" i="52"/>
  <c r="T462" i="52" s="1"/>
  <c r="S444" i="52"/>
  <c r="T444" i="52" s="1"/>
  <c r="S440" i="52"/>
  <c r="T440" i="52" s="1"/>
  <c r="S198" i="52"/>
  <c r="T198" i="52" s="1"/>
  <c r="S421" i="52"/>
  <c r="T421" i="52" s="1"/>
  <c r="S484" i="52"/>
  <c r="T484" i="52" s="1"/>
  <c r="S320" i="52"/>
  <c r="T320" i="52" s="1"/>
  <c r="S223" i="52"/>
  <c r="T223" i="52" s="1"/>
  <c r="S145" i="52"/>
  <c r="T145" i="52" s="1"/>
  <c r="S107" i="52"/>
  <c r="T107" i="52" s="1"/>
  <c r="S81" i="52"/>
  <c r="T81" i="52" s="1"/>
  <c r="S129" i="52"/>
  <c r="T129" i="52" s="1"/>
  <c r="S60" i="52"/>
  <c r="T60" i="52" s="1"/>
  <c r="S128" i="52"/>
  <c r="T128" i="52" s="1"/>
  <c r="S52" i="52"/>
  <c r="T52" i="52" s="1"/>
  <c r="S458" i="52"/>
  <c r="T458" i="52" s="1"/>
  <c r="S127" i="52"/>
  <c r="T127" i="52" s="1"/>
  <c r="S431" i="52"/>
  <c r="T431" i="52" s="1"/>
  <c r="S294" i="52"/>
  <c r="T294" i="52" s="1"/>
  <c r="S293" i="52"/>
  <c r="T293" i="52" s="1"/>
  <c r="S470" i="52"/>
  <c r="T470" i="52" s="1"/>
  <c r="S304" i="52"/>
  <c r="T304" i="52" s="1"/>
  <c r="S212" i="52"/>
  <c r="T212" i="52" s="1"/>
  <c r="S74" i="52"/>
  <c r="T74" i="52" s="1"/>
  <c r="S468" i="52"/>
  <c r="T468" i="52" s="1"/>
  <c r="S460" i="52"/>
  <c r="T460" i="52" s="1"/>
  <c r="S66" i="52"/>
  <c r="T66" i="52" s="1"/>
  <c r="S300" i="52"/>
  <c r="T300" i="52" s="1"/>
  <c r="S202" i="52"/>
  <c r="T202" i="52" s="1"/>
  <c r="S96" i="52"/>
  <c r="T96" i="52" s="1"/>
  <c r="S295" i="52"/>
  <c r="T295" i="52" s="1"/>
  <c r="S199" i="52"/>
  <c r="T199" i="52" s="1"/>
  <c r="S429" i="52"/>
  <c r="T429" i="52" s="1"/>
  <c r="S65" i="52"/>
  <c r="T65" i="52" s="1"/>
  <c r="S197" i="52"/>
  <c r="T197" i="52" s="1"/>
  <c r="S78" i="52"/>
  <c r="T78" i="52" s="1"/>
  <c r="S428" i="52"/>
  <c r="T428" i="52" s="1"/>
  <c r="S292" i="52"/>
  <c r="T292" i="52" s="1"/>
  <c r="S424" i="52"/>
  <c r="T424" i="52" s="1"/>
  <c r="S196" i="52"/>
  <c r="T196" i="52" s="1"/>
  <c r="S70" i="52"/>
  <c r="T70" i="52" s="1"/>
  <c r="S93" i="52"/>
  <c r="T93" i="52" s="1"/>
  <c r="S391" i="52"/>
  <c r="T391" i="52" s="1"/>
  <c r="S167" i="52"/>
  <c r="T167" i="52" s="1"/>
  <c r="S194" i="52"/>
  <c r="T194" i="52" s="1"/>
  <c r="S94" i="52"/>
  <c r="T94" i="52" s="1"/>
  <c r="S79" i="52"/>
  <c r="T79" i="52" s="1"/>
  <c r="S71" i="52"/>
  <c r="T71" i="52" s="1"/>
  <c r="S57" i="52"/>
  <c r="T57" i="52" s="1"/>
  <c r="S254" i="52"/>
  <c r="T254" i="52" s="1"/>
  <c r="S389" i="52"/>
  <c r="T389" i="52" s="1"/>
  <c r="S266" i="52"/>
  <c r="T266" i="52" s="1"/>
  <c r="S384" i="52"/>
  <c r="T384" i="52" s="1"/>
  <c r="S173" i="52"/>
  <c r="T173" i="52" s="1"/>
  <c r="S111" i="52"/>
  <c r="T111" i="52" s="1"/>
  <c r="S166" i="52"/>
  <c r="T166" i="52" s="1"/>
  <c r="S64" i="52"/>
  <c r="T64" i="52" s="1"/>
  <c r="S263" i="52"/>
  <c r="T263" i="52" s="1"/>
  <c r="S62" i="52"/>
  <c r="T62" i="52" s="1"/>
  <c r="S369" i="52"/>
  <c r="T369" i="52" s="1"/>
  <c r="S172" i="52"/>
  <c r="T172" i="52" s="1"/>
  <c r="S259" i="52"/>
  <c r="T259" i="52" s="1"/>
  <c r="S362" i="52"/>
  <c r="T362" i="52" s="1"/>
  <c r="S359" i="52"/>
  <c r="T359" i="52" s="1"/>
  <c r="S479" i="52"/>
  <c r="T479" i="52" s="1"/>
  <c r="S147" i="52"/>
  <c r="T147" i="52" s="1"/>
  <c r="S144" i="52"/>
  <c r="T144" i="52" s="1"/>
  <c r="S355" i="52"/>
  <c r="T355" i="52" s="1"/>
  <c r="S75" i="52"/>
  <c r="T75" i="52" s="1"/>
  <c r="S354" i="52"/>
  <c r="T354" i="52" s="1"/>
  <c r="S350" i="52"/>
  <c r="T350" i="52" s="1"/>
  <c r="S322" i="52"/>
  <c r="T322" i="52" s="1"/>
  <c r="S235" i="52"/>
  <c r="T235" i="52" s="1"/>
  <c r="S100" i="52"/>
  <c r="T100" i="52" s="1"/>
  <c r="S152" i="52"/>
  <c r="T152" i="52" s="1"/>
  <c r="S353" i="52"/>
  <c r="T353" i="52" s="1"/>
  <c r="S352" i="52"/>
  <c r="T352" i="52" s="1"/>
  <c r="S118" i="52"/>
  <c r="T118" i="52" s="1"/>
  <c r="S253" i="52"/>
  <c r="T253" i="52" s="1"/>
  <c r="S239" i="52"/>
  <c r="T239" i="52" s="1"/>
  <c r="S109" i="52"/>
  <c r="T109" i="52" s="1"/>
  <c r="S222" i="52"/>
  <c r="T222" i="52" s="1"/>
  <c r="S156" i="52"/>
  <c r="T156" i="52" s="1"/>
  <c r="S117" i="52"/>
  <c r="T117" i="52" s="1"/>
  <c r="S84" i="52"/>
  <c r="T84" i="52" s="1"/>
  <c r="S154" i="52"/>
  <c r="T154" i="52" s="1"/>
  <c r="S83" i="52"/>
  <c r="T83" i="52" s="1"/>
  <c r="S244" i="52"/>
  <c r="T244" i="52" s="1"/>
  <c r="S237" i="52"/>
  <c r="T237" i="52" s="1"/>
  <c r="S162" i="52"/>
  <c r="T162" i="52" s="1"/>
  <c r="S76" i="52"/>
  <c r="T76" i="52" s="1"/>
  <c r="S1" i="52"/>
  <c r="BQ3" i="24" a="1"/>
  <c r="J3" i="5" a="1"/>
  <c r="AB3" i="14" a="1"/>
  <c r="V3" i="12" a="1"/>
  <c r="Q3" i="51" a="1"/>
  <c r="BK3" i="24" a="1"/>
  <c r="X3" i="24" a="1"/>
  <c r="J3" i="9" a="1"/>
  <c r="Q3" i="32" a="1"/>
  <c r="T3" i="8" a="1"/>
  <c r="BI3" i="24" a="1"/>
  <c r="X3" i="14" a="1"/>
  <c r="L3" i="38" a="1"/>
  <c r="J3" i="49" a="1"/>
  <c r="BO3" i="24" a="1"/>
  <c r="O3" i="2" a="1"/>
  <c r="AF3" i="12" a="1"/>
  <c r="AF3" i="14" a="1"/>
  <c r="V3" i="14" a="1"/>
  <c r="L3" i="26" a="1"/>
  <c r="M3" i="2" a="1"/>
  <c r="L3" i="35" a="1"/>
  <c r="P3" i="10" a="1"/>
  <c r="J3" i="3" a="1"/>
  <c r="L3" i="5" a="1"/>
  <c r="L3" i="36" a="1"/>
  <c r="DC2" i="24" a="1"/>
  <c r="L3" i="9" a="1"/>
  <c r="T3" i="24" a="1"/>
  <c r="P3" i="8" a="1"/>
  <c r="R3" i="8" a="1"/>
  <c r="V3" i="24" a="1"/>
  <c r="Z3" i="14" a="1"/>
  <c r="AD3" i="14" a="1"/>
  <c r="T3" i="10" a="1"/>
  <c r="V3" i="8" a="1"/>
  <c r="R3" i="10" a="1"/>
  <c r="AD3" i="12" a="1"/>
  <c r="Z3" i="12" a="1"/>
  <c r="DA2" i="24" a="1"/>
  <c r="M3" i="25" a="1"/>
  <c r="BM3" i="24" a="1"/>
  <c r="CH2" i="24" a="1"/>
  <c r="O3" i="25" a="1"/>
  <c r="L3" i="41" a="1"/>
  <c r="X3" i="12" a="1"/>
  <c r="J3" i="28" a="1"/>
  <c r="AB3" i="12" a="1"/>
  <c r="V3" i="10" a="1"/>
  <c r="M3" i="50" a="1"/>
  <c r="O3" i="50" a="1"/>
  <c r="BG3" i="24" a="1"/>
  <c r="Z3" i="24" a="1"/>
  <c r="L3" i="49" a="1"/>
  <c r="L3" i="28" a="1"/>
  <c r="CJ2" i="24" a="1"/>
  <c r="Q3" i="2" a="1"/>
  <c r="L3" i="31" a="1"/>
  <c r="O3" i="51" a="1"/>
  <c r="L3" i="3" a="1"/>
  <c r="Q3" i="50" a="1"/>
  <c r="J3" i="41" a="1"/>
  <c r="O3" i="32" a="1"/>
  <c r="J3" i="36" a="1"/>
  <c r="J3" i="26" a="1"/>
  <c r="M3" i="51" a="1"/>
  <c r="Q3" i="25" a="1"/>
  <c r="J3" i="31" a="1"/>
  <c r="J3" i="35" a="1"/>
  <c r="C10" i="43" a="1"/>
  <c r="E18" i="53" l="1"/>
  <c r="B18" i="53"/>
  <c r="U2" i="52" a="1"/>
  <c r="U2" i="52" s="1"/>
  <c r="L3" i="3"/>
  <c r="O3" i="51"/>
  <c r="L3" i="31"/>
  <c r="Q3" i="2"/>
  <c r="CJ2" i="24"/>
  <c r="L3" i="28"/>
  <c r="L3" i="49"/>
  <c r="Z3" i="24"/>
  <c r="BG3" i="24"/>
  <c r="O3" i="50"/>
  <c r="M3" i="50"/>
  <c r="V3" i="10"/>
  <c r="AB3" i="12"/>
  <c r="J3" i="28"/>
  <c r="X3" i="12"/>
  <c r="L3" i="41"/>
  <c r="O3" i="25"/>
  <c r="CH2" i="24"/>
  <c r="BM3" i="24"/>
  <c r="M3" i="25"/>
  <c r="DA2" i="24"/>
  <c r="Z3" i="12"/>
  <c r="AD3" i="12"/>
  <c r="R3" i="10"/>
  <c r="V3" i="8"/>
  <c r="T3" i="10"/>
  <c r="AD3" i="14"/>
  <c r="Z3" i="14"/>
  <c r="V3" i="24"/>
  <c r="R3" i="8"/>
  <c r="P3" i="8"/>
  <c r="T3" i="24"/>
  <c r="L3" i="9"/>
  <c r="DC2" i="24"/>
  <c r="L3" i="36"/>
  <c r="L3" i="5"/>
  <c r="J3" i="3"/>
  <c r="P3" i="10"/>
  <c r="L3" i="35"/>
  <c r="M3" i="2"/>
  <c r="L3" i="26"/>
  <c r="V3" i="14"/>
  <c r="AF3" i="14"/>
  <c r="AF3" i="12"/>
  <c r="O3" i="2"/>
  <c r="BO3" i="24"/>
  <c r="J3" i="49"/>
  <c r="L3" i="38"/>
  <c r="X3" i="14"/>
  <c r="BI3" i="24"/>
  <c r="T3" i="8"/>
  <c r="Q3" i="32"/>
  <c r="J3" i="9"/>
  <c r="X3" i="24"/>
  <c r="BK3" i="24"/>
  <c r="Q3" i="51"/>
  <c r="V3" i="12"/>
  <c r="AB3" i="14"/>
  <c r="J3" i="5"/>
  <c r="BQ3" i="24"/>
  <c r="J3" i="35"/>
  <c r="J3" i="31"/>
  <c r="Q3" i="25"/>
  <c r="M3" i="51"/>
  <c r="J3" i="26"/>
  <c r="J3" i="36"/>
  <c r="O3" i="32"/>
  <c r="J3" i="41"/>
  <c r="Q3" i="50"/>
  <c r="C10" i="43"/>
  <c r="C10" i="44" a="1"/>
  <c r="G18" i="53" l="1"/>
  <c r="D18" i="53"/>
  <c r="F18" i="53"/>
  <c r="C18" i="53"/>
  <c r="A19" i="53" s="1"/>
  <c r="U1" i="52" a="1"/>
  <c r="U1" i="52" s="1"/>
  <c r="A15" i="52" s="1"/>
  <c r="H15" i="52" s="1"/>
  <c r="C10" i="44"/>
  <c r="C10" i="45" a="1"/>
  <c r="B19" i="53" l="1"/>
  <c r="E19" i="53"/>
  <c r="B15" i="52"/>
  <c r="C15" i="52" s="1"/>
  <c r="E15" i="52"/>
  <c r="A16" i="52"/>
  <c r="E16" i="52" s="1"/>
  <c r="C10" i="45"/>
  <c r="C10" i="34" a="1"/>
  <c r="G19" i="53" l="1"/>
  <c r="F19" i="53"/>
  <c r="D19" i="53"/>
  <c r="C19" i="53"/>
  <c r="A20" i="53" s="1"/>
  <c r="A17" i="52"/>
  <c r="E17" i="52" s="1"/>
  <c r="B16" i="52"/>
  <c r="D16" i="52" s="1"/>
  <c r="J15" i="52"/>
  <c r="F15" i="52"/>
  <c r="I15" i="52"/>
  <c r="H16" i="52"/>
  <c r="D15" i="52"/>
  <c r="G15" i="52"/>
  <c r="C10" i="34"/>
  <c r="B20" i="53" l="1"/>
  <c r="E20" i="53"/>
  <c r="A18" i="52"/>
  <c r="B18" i="52" s="1"/>
  <c r="B17" i="52"/>
  <c r="J17" i="52" s="1"/>
  <c r="H17" i="52"/>
  <c r="K15" i="52"/>
  <c r="J16" i="52"/>
  <c r="C16" i="52"/>
  <c r="G16" i="52"/>
  <c r="F16" i="52"/>
  <c r="I16" i="52"/>
  <c r="C10" i="19" a="1"/>
  <c r="F20" i="53" l="1"/>
  <c r="D20" i="53"/>
  <c r="C20" i="53"/>
  <c r="A21" i="53" s="1"/>
  <c r="G20" i="53"/>
  <c r="D17" i="52"/>
  <c r="C17" i="52"/>
  <c r="F17" i="52"/>
  <c r="G17" i="52"/>
  <c r="A19" i="52"/>
  <c r="A20" i="52" s="1"/>
  <c r="E18" i="52"/>
  <c r="F18" i="52" s="1"/>
  <c r="H18" i="52"/>
  <c r="I18" i="52" s="1"/>
  <c r="I17" i="52"/>
  <c r="K16" i="52"/>
  <c r="J18" i="52"/>
  <c r="G18" i="52"/>
  <c r="D18" i="52"/>
  <c r="C18" i="52"/>
  <c r="C10" i="19"/>
  <c r="B10" i="45" a="1"/>
  <c r="H19" i="52" l="1"/>
  <c r="E19" i="52"/>
  <c r="B19" i="52"/>
  <c r="G19" i="52" s="1"/>
  <c r="K17" i="52"/>
  <c r="B21" i="53"/>
  <c r="E21" i="53"/>
  <c r="K18" i="52"/>
  <c r="H20" i="52"/>
  <c r="E20" i="52"/>
  <c r="B20" i="52"/>
  <c r="A21" i="52"/>
  <c r="B10" i="45"/>
  <c r="B9" i="49" a="1"/>
  <c r="C19" i="52" l="1"/>
  <c r="J19" i="52"/>
  <c r="I19" i="52"/>
  <c r="F19" i="52"/>
  <c r="D19" i="52"/>
  <c r="D21" i="53"/>
  <c r="C21" i="53"/>
  <c r="A22" i="53" s="1"/>
  <c r="F21" i="53"/>
  <c r="G21" i="53"/>
  <c r="B21" i="52"/>
  <c r="E21" i="52"/>
  <c r="H21" i="52"/>
  <c r="A22" i="52"/>
  <c r="I20" i="52"/>
  <c r="G20" i="52"/>
  <c r="F20" i="52"/>
  <c r="D20" i="52"/>
  <c r="J20" i="52"/>
  <c r="C20" i="52"/>
  <c r="B9" i="49"/>
  <c r="C9" i="50" a="1"/>
  <c r="K19" i="52" l="1"/>
  <c r="E22" i="53"/>
  <c r="B22" i="53"/>
  <c r="K20" i="52"/>
  <c r="E22" i="52"/>
  <c r="H22" i="52"/>
  <c r="B22" i="52"/>
  <c r="A23" i="52"/>
  <c r="F21" i="52"/>
  <c r="I21" i="52"/>
  <c r="J21" i="52"/>
  <c r="C21" i="52"/>
  <c r="G21" i="52"/>
  <c r="D21" i="52"/>
  <c r="K21" i="52"/>
  <c r="C9" i="50"/>
  <c r="G10" i="14" a="1"/>
  <c r="G22" i="53" l="1"/>
  <c r="F22" i="53"/>
  <c r="D22" i="53"/>
  <c r="C22" i="53"/>
  <c r="A23" i="53" s="1"/>
  <c r="H23" i="52"/>
  <c r="E23" i="52"/>
  <c r="A24" i="52"/>
  <c r="B23" i="52"/>
  <c r="D22" i="52"/>
  <c r="K22" i="52"/>
  <c r="G22" i="52"/>
  <c r="F22" i="52"/>
  <c r="J22" i="52"/>
  <c r="I22" i="52"/>
  <c r="C22" i="52"/>
  <c r="G10" i="14"/>
  <c r="C10" i="28" a="1"/>
  <c r="E23" i="53" l="1"/>
  <c r="B23" i="53"/>
  <c r="I23" i="52"/>
  <c r="G23" i="52"/>
  <c r="F23" i="52"/>
  <c r="D23" i="52"/>
  <c r="C23" i="52"/>
  <c r="K23" i="52"/>
  <c r="J23" i="52"/>
  <c r="E24" i="52"/>
  <c r="H24" i="52"/>
  <c r="B24" i="52"/>
  <c r="A25" i="52"/>
  <c r="C10" i="28"/>
  <c r="B10" i="36" a="1"/>
  <c r="G23" i="53" l="1"/>
  <c r="F23" i="53"/>
  <c r="C23" i="53"/>
  <c r="A24" i="53" s="1"/>
  <c r="D23" i="53"/>
  <c r="D24" i="52"/>
  <c r="I24" i="52"/>
  <c r="G24" i="52"/>
  <c r="F24" i="52"/>
  <c r="C24" i="52"/>
  <c r="K24" i="52"/>
  <c r="J24" i="52"/>
  <c r="A26" i="52"/>
  <c r="E25" i="52"/>
  <c r="H25" i="52"/>
  <c r="B25" i="52"/>
  <c r="B10" i="36"/>
  <c r="B10" i="9" a="1"/>
  <c r="B24" i="53" l="1"/>
  <c r="E24" i="53"/>
  <c r="J25" i="52"/>
  <c r="F25" i="52"/>
  <c r="D25" i="52"/>
  <c r="K25" i="52"/>
  <c r="I25" i="52"/>
  <c r="G25" i="52"/>
  <c r="C25" i="52"/>
  <c r="A27" i="52"/>
  <c r="H26" i="52"/>
  <c r="E26" i="52"/>
  <c r="B26" i="52"/>
  <c r="B10" i="9"/>
  <c r="D9" i="50" a="1"/>
  <c r="F24" i="53" l="1"/>
  <c r="D24" i="53"/>
  <c r="C24" i="53"/>
  <c r="A25" i="53" s="1"/>
  <c r="G24" i="53"/>
  <c r="G26" i="52"/>
  <c r="F26" i="52"/>
  <c r="J26" i="52"/>
  <c r="I26" i="52"/>
  <c r="C26" i="52"/>
  <c r="D26" i="52"/>
  <c r="K26" i="52"/>
  <c r="A28" i="52"/>
  <c r="E27" i="52"/>
  <c r="B27" i="52"/>
  <c r="H27" i="52"/>
  <c r="D9" i="50"/>
  <c r="C10" i="2" a="1"/>
  <c r="E25" i="53" l="1"/>
  <c r="B25" i="53"/>
  <c r="I27" i="52"/>
  <c r="K27" i="52"/>
  <c r="F27" i="52"/>
  <c r="D27" i="52"/>
  <c r="C27" i="52"/>
  <c r="J27" i="52"/>
  <c r="G27" i="52"/>
  <c r="A29" i="52"/>
  <c r="E28" i="52"/>
  <c r="H28" i="52"/>
  <c r="B28" i="52"/>
  <c r="C10" i="2"/>
  <c r="AK10" i="24" a="1"/>
  <c r="D25" i="53" l="1"/>
  <c r="C25" i="53"/>
  <c r="A26" i="53" s="1"/>
  <c r="G25" i="53"/>
  <c r="F25" i="53"/>
  <c r="G28" i="52"/>
  <c r="J28" i="52"/>
  <c r="D28" i="52"/>
  <c r="C28" i="52"/>
  <c r="K28" i="52"/>
  <c r="I28" i="52"/>
  <c r="F28" i="52"/>
  <c r="H29" i="52"/>
  <c r="E29" i="52"/>
  <c r="B29" i="52"/>
  <c r="A30" i="52"/>
  <c r="AK10" i="24"/>
  <c r="B10" i="14" a="1"/>
  <c r="B26" i="53" l="1"/>
  <c r="E26" i="53"/>
  <c r="J29" i="52"/>
  <c r="I29" i="52"/>
  <c r="K29" i="52"/>
  <c r="G29" i="52"/>
  <c r="F29" i="52"/>
  <c r="D29" i="52"/>
  <c r="C29" i="52"/>
  <c r="E30" i="52"/>
  <c r="A31" i="52"/>
  <c r="H30" i="52"/>
  <c r="B30" i="52"/>
  <c r="B10" i="14"/>
  <c r="D10" i="12" a="1"/>
  <c r="F26" i="53" l="1"/>
  <c r="D26" i="53"/>
  <c r="C26" i="53"/>
  <c r="A27" i="53" s="1"/>
  <c r="G26" i="53"/>
  <c r="K30" i="52"/>
  <c r="J30" i="52"/>
  <c r="I30" i="52"/>
  <c r="G30" i="52"/>
  <c r="F30" i="52"/>
  <c r="D30" i="52"/>
  <c r="C30" i="52"/>
  <c r="H31" i="52"/>
  <c r="E31" i="52"/>
  <c r="A32" i="52"/>
  <c r="B31" i="52"/>
  <c r="D10" i="12"/>
  <c r="C10" i="40" a="1"/>
  <c r="E27" i="53" l="1"/>
  <c r="B27" i="53"/>
  <c r="A33" i="52"/>
  <c r="E32" i="52"/>
  <c r="H32" i="52"/>
  <c r="B32" i="52"/>
  <c r="G31" i="52"/>
  <c r="K31" i="52"/>
  <c r="D31" i="52"/>
  <c r="C31" i="52"/>
  <c r="I31" i="52"/>
  <c r="J31" i="52"/>
  <c r="F31" i="52"/>
  <c r="C10" i="40"/>
  <c r="C10" i="26" a="1"/>
  <c r="G27" i="53" l="1"/>
  <c r="C27" i="53"/>
  <c r="A28" i="53" s="1"/>
  <c r="F27" i="53"/>
  <c r="D27" i="53"/>
  <c r="F32" i="52"/>
  <c r="J32" i="52"/>
  <c r="I32" i="52"/>
  <c r="G32" i="52"/>
  <c r="C32" i="52"/>
  <c r="D32" i="52"/>
  <c r="K32" i="52"/>
  <c r="A34" i="52"/>
  <c r="E33" i="52"/>
  <c r="B33" i="52"/>
  <c r="H33" i="52"/>
  <c r="C10" i="26"/>
  <c r="D9" i="51" a="1"/>
  <c r="B28" i="53" l="1"/>
  <c r="E28" i="53"/>
  <c r="F33" i="52"/>
  <c r="D33" i="52"/>
  <c r="C33" i="52"/>
  <c r="J33" i="52"/>
  <c r="I33" i="52"/>
  <c r="K33" i="52"/>
  <c r="G33" i="52"/>
  <c r="B34" i="52"/>
  <c r="A35" i="52"/>
  <c r="E34" i="52"/>
  <c r="H34" i="52"/>
  <c r="D9" i="51"/>
  <c r="B10" i="41" a="1"/>
  <c r="G28" i="53" l="1"/>
  <c r="F28" i="53"/>
  <c r="D28" i="53"/>
  <c r="C28" i="53"/>
  <c r="A29" i="53" s="1"/>
  <c r="B35" i="52"/>
  <c r="H35" i="52"/>
  <c r="E35" i="52"/>
  <c r="A36" i="52"/>
  <c r="J34" i="52"/>
  <c r="F34" i="52"/>
  <c r="D34" i="52"/>
  <c r="K34" i="52"/>
  <c r="C34" i="52"/>
  <c r="I34" i="52"/>
  <c r="G34" i="52"/>
  <c r="B10" i="41"/>
  <c r="E10" i="14" a="1"/>
  <c r="E29" i="53" l="1"/>
  <c r="B29" i="53"/>
  <c r="H36" i="52"/>
  <c r="A37" i="52"/>
  <c r="E36" i="52"/>
  <c r="B36" i="52"/>
  <c r="J35" i="52"/>
  <c r="I35" i="52"/>
  <c r="G35" i="52"/>
  <c r="F35" i="52"/>
  <c r="D35" i="52"/>
  <c r="C35" i="52"/>
  <c r="K35" i="52"/>
  <c r="E10" i="14"/>
  <c r="G10" i="12" a="1"/>
  <c r="F29" i="53" l="1"/>
  <c r="D29" i="53"/>
  <c r="C29" i="53"/>
  <c r="A30" i="53" s="1"/>
  <c r="G29" i="53"/>
  <c r="I36" i="52"/>
  <c r="K36" i="52"/>
  <c r="G36" i="52"/>
  <c r="J36" i="52"/>
  <c r="F36" i="52"/>
  <c r="D36" i="52"/>
  <c r="C36" i="52"/>
  <c r="E37" i="52"/>
  <c r="B37" i="52"/>
  <c r="A38" i="52"/>
  <c r="H37" i="52"/>
  <c r="G10" i="12"/>
  <c r="B10" i="2" a="1"/>
  <c r="E30" i="53" l="1"/>
  <c r="B30" i="53"/>
  <c r="E38" i="52"/>
  <c r="A39" i="52"/>
  <c r="H38" i="52"/>
  <c r="B38" i="52"/>
  <c r="K37" i="52"/>
  <c r="J37" i="52"/>
  <c r="I37" i="52"/>
  <c r="D37" i="52"/>
  <c r="C37" i="52"/>
  <c r="G37" i="52"/>
  <c r="F37" i="52"/>
  <c r="B10" i="2"/>
  <c r="B10" i="31" a="1"/>
  <c r="G30" i="53" l="1"/>
  <c r="F30" i="53"/>
  <c r="D30" i="53"/>
  <c r="C30" i="53"/>
  <c r="A31" i="53" s="1"/>
  <c r="G38" i="52"/>
  <c r="J38" i="52"/>
  <c r="I38" i="52"/>
  <c r="F38" i="52"/>
  <c r="C38" i="52"/>
  <c r="D38" i="52"/>
  <c r="K38" i="52"/>
  <c r="B39" i="52"/>
  <c r="H39" i="52"/>
  <c r="E39" i="52"/>
  <c r="A40" i="52"/>
  <c r="B10" i="31"/>
  <c r="B10" i="32" a="1"/>
  <c r="E31" i="53" l="1"/>
  <c r="B31" i="53"/>
  <c r="H40" i="52"/>
  <c r="E40" i="52"/>
  <c r="A41" i="52"/>
  <c r="B40" i="52"/>
  <c r="C39" i="52"/>
  <c r="J39" i="52"/>
  <c r="G39" i="52"/>
  <c r="F39" i="52"/>
  <c r="K39" i="52"/>
  <c r="I39" i="52"/>
  <c r="D39" i="52"/>
  <c r="B10" i="32"/>
  <c r="F10" i="14" a="1"/>
  <c r="G31" i="53" l="1"/>
  <c r="C31" i="53"/>
  <c r="A32" i="53" s="1"/>
  <c r="F31" i="53"/>
  <c r="D31" i="53"/>
  <c r="K40" i="52"/>
  <c r="G40" i="52"/>
  <c r="C40" i="52"/>
  <c r="D40" i="52"/>
  <c r="F40" i="52"/>
  <c r="J40" i="52"/>
  <c r="I40" i="52"/>
  <c r="H41" i="52"/>
  <c r="E41" i="52"/>
  <c r="A42" i="52"/>
  <c r="B41" i="52"/>
  <c r="F10" i="14"/>
  <c r="B9" i="51" a="1"/>
  <c r="E32" i="53" l="1"/>
  <c r="B32" i="53"/>
  <c r="J41" i="52"/>
  <c r="I41" i="52"/>
  <c r="D41" i="52"/>
  <c r="K41" i="52"/>
  <c r="G41" i="52"/>
  <c r="F41" i="52"/>
  <c r="C41" i="52"/>
  <c r="B42" i="52"/>
  <c r="A43" i="52"/>
  <c r="E42" i="52"/>
  <c r="H42" i="52"/>
  <c r="B9" i="51"/>
  <c r="C10" i="5" a="1"/>
  <c r="G32" i="53" l="1"/>
  <c r="F32" i="53"/>
  <c r="C32" i="53"/>
  <c r="A33" i="53" s="1"/>
  <c r="D32" i="53"/>
  <c r="D42" i="52"/>
  <c r="C42" i="52"/>
  <c r="G42" i="52"/>
  <c r="F42" i="52"/>
  <c r="J42" i="52"/>
  <c r="I42" i="52"/>
  <c r="K42" i="52"/>
  <c r="E43" i="52"/>
  <c r="B43" i="52"/>
  <c r="A44" i="52"/>
  <c r="H43" i="52"/>
  <c r="C10" i="5"/>
  <c r="B10" i="26" a="1"/>
  <c r="E33" i="53" l="1"/>
  <c r="B33" i="53"/>
  <c r="B44" i="52"/>
  <c r="H44" i="52"/>
  <c r="A45" i="52"/>
  <c r="E44" i="52"/>
  <c r="D43" i="52"/>
  <c r="C43" i="52"/>
  <c r="K43" i="52"/>
  <c r="G43" i="52"/>
  <c r="F43" i="52"/>
  <c r="I43" i="52"/>
  <c r="J43" i="52"/>
  <c r="B10" i="26"/>
  <c r="D10" i="14" a="1"/>
  <c r="G33" i="53" l="1"/>
  <c r="F33" i="53"/>
  <c r="D33" i="53"/>
  <c r="C33" i="53"/>
  <c r="A34" i="53" s="1"/>
  <c r="A46" i="52"/>
  <c r="H45" i="52"/>
  <c r="E45" i="52"/>
  <c r="B45" i="52"/>
  <c r="D44" i="52"/>
  <c r="C44" i="52"/>
  <c r="K44" i="52"/>
  <c r="J44" i="52"/>
  <c r="I44" i="52"/>
  <c r="G44" i="52"/>
  <c r="F44" i="52"/>
  <c r="D10" i="14"/>
  <c r="F10" i="12" a="1"/>
  <c r="E34" i="53" l="1"/>
  <c r="B34" i="53"/>
  <c r="J45" i="52"/>
  <c r="F45" i="52"/>
  <c r="G45" i="52"/>
  <c r="K45" i="52"/>
  <c r="I45" i="52"/>
  <c r="C45" i="52"/>
  <c r="D45" i="52"/>
  <c r="B46" i="52"/>
  <c r="E46" i="52"/>
  <c r="A47" i="52"/>
  <c r="H46" i="52"/>
  <c r="F10" i="12"/>
  <c r="B9" i="25" a="1"/>
  <c r="F34" i="53" l="1"/>
  <c r="D34" i="53"/>
  <c r="G34" i="53"/>
  <c r="C34" i="53"/>
  <c r="A35" i="53" s="1"/>
  <c r="H47" i="52"/>
  <c r="B47" i="52"/>
  <c r="A48" i="52"/>
  <c r="E47" i="52"/>
  <c r="K46" i="52"/>
  <c r="I46" i="52"/>
  <c r="J46" i="52"/>
  <c r="G46" i="52"/>
  <c r="F46" i="52"/>
  <c r="D46" i="52"/>
  <c r="C46" i="52"/>
  <c r="B9" i="25"/>
  <c r="CS10" i="24" a="1"/>
  <c r="E35" i="53" l="1"/>
  <c r="B35" i="53"/>
  <c r="H48" i="52"/>
  <c r="A49" i="52"/>
  <c r="B48" i="52"/>
  <c r="E48" i="52"/>
  <c r="K47" i="52"/>
  <c r="J47" i="52"/>
  <c r="I47" i="52"/>
  <c r="G47" i="52"/>
  <c r="D47" i="52"/>
  <c r="C47" i="52"/>
  <c r="F47" i="52"/>
  <c r="CS10" i="24"/>
  <c r="E10" i="12" a="1"/>
  <c r="C35" i="53" l="1"/>
  <c r="A36" i="53" s="1"/>
  <c r="G35" i="53"/>
  <c r="F35" i="53"/>
  <c r="D35" i="53"/>
  <c r="C48" i="52"/>
  <c r="K48" i="52"/>
  <c r="I48" i="52"/>
  <c r="F48" i="52"/>
  <c r="J48" i="52"/>
  <c r="G48" i="52"/>
  <c r="D48" i="52"/>
  <c r="E49" i="52"/>
  <c r="H49" i="52"/>
  <c r="A50" i="52"/>
  <c r="B49" i="52"/>
  <c r="E10" i="12"/>
  <c r="C10" i="12" a="1"/>
  <c r="E36" i="53" l="1"/>
  <c r="B36" i="53"/>
  <c r="D49" i="52"/>
  <c r="C49" i="52"/>
  <c r="J49" i="52"/>
  <c r="K49" i="52"/>
  <c r="I49" i="52"/>
  <c r="F49" i="52"/>
  <c r="G49" i="52"/>
  <c r="H50" i="52"/>
  <c r="B50" i="52"/>
  <c r="A51" i="52"/>
  <c r="E50" i="52"/>
  <c r="C10" i="12"/>
  <c r="B10" i="24" a="1"/>
  <c r="G36" i="53" l="1"/>
  <c r="F36" i="53"/>
  <c r="D36" i="53"/>
  <c r="C36" i="53"/>
  <c r="A37" i="53" s="1"/>
  <c r="I50" i="52"/>
  <c r="K50" i="52"/>
  <c r="J50" i="52"/>
  <c r="G50" i="52"/>
  <c r="D50" i="52"/>
  <c r="F50" i="52"/>
  <c r="C50" i="52"/>
  <c r="H51" i="52"/>
  <c r="B51" i="52"/>
  <c r="A52" i="52"/>
  <c r="E51" i="52"/>
  <c r="B10" i="24"/>
  <c r="B10" i="10" a="1"/>
  <c r="E37" i="53" l="1"/>
  <c r="B37" i="53"/>
  <c r="J51" i="52"/>
  <c r="K51" i="52"/>
  <c r="I51" i="52"/>
  <c r="C51" i="52"/>
  <c r="G51" i="52"/>
  <c r="F51" i="52"/>
  <c r="D51" i="52"/>
  <c r="A53" i="52"/>
  <c r="H52" i="52"/>
  <c r="E52" i="52"/>
  <c r="B52" i="52"/>
  <c r="B10" i="10"/>
  <c r="B10" i="40" a="1"/>
  <c r="G37" i="53" l="1"/>
  <c r="F37" i="53"/>
  <c r="C37" i="53"/>
  <c r="A38" i="53" s="1"/>
  <c r="D37" i="53"/>
  <c r="G52" i="52"/>
  <c r="K52" i="52"/>
  <c r="I52" i="52"/>
  <c r="J52" i="52"/>
  <c r="F52" i="52"/>
  <c r="D52" i="52"/>
  <c r="C52" i="52"/>
  <c r="B53" i="52"/>
  <c r="H53" i="52"/>
  <c r="E53" i="52"/>
  <c r="A54" i="52"/>
  <c r="B10" i="40"/>
  <c r="B9" i="28" a="1"/>
  <c r="B38" i="53" l="1"/>
  <c r="E38" i="53"/>
  <c r="E54" i="52"/>
  <c r="H54" i="52"/>
  <c r="A55" i="52"/>
  <c r="B54" i="52"/>
  <c r="K53" i="52"/>
  <c r="J53" i="52"/>
  <c r="I53" i="52"/>
  <c r="C53" i="52"/>
  <c r="D53" i="52"/>
  <c r="G53" i="52"/>
  <c r="F53" i="52"/>
  <c r="B9" i="28"/>
  <c r="B9" i="26" a="1"/>
  <c r="F38" i="53" l="1"/>
  <c r="D38" i="53"/>
  <c r="G38" i="53"/>
  <c r="C38" i="53"/>
  <c r="A39" i="53" s="1"/>
  <c r="H55" i="52"/>
  <c r="E55" i="52"/>
  <c r="B55" i="52"/>
  <c r="A56" i="52"/>
  <c r="F54" i="52"/>
  <c r="D54" i="52"/>
  <c r="I54" i="52"/>
  <c r="K54" i="52"/>
  <c r="G54" i="52"/>
  <c r="J54" i="52"/>
  <c r="C54" i="52"/>
  <c r="B9" i="26"/>
  <c r="C10" i="32" a="1"/>
  <c r="E39" i="53" l="1"/>
  <c r="B39" i="53"/>
  <c r="A57" i="52"/>
  <c r="H56" i="52"/>
  <c r="B56" i="52"/>
  <c r="E56" i="52"/>
  <c r="D55" i="52"/>
  <c r="K55" i="52"/>
  <c r="J55" i="52"/>
  <c r="F55" i="52"/>
  <c r="C55" i="52"/>
  <c r="I55" i="52"/>
  <c r="G55" i="52"/>
  <c r="C10" i="32"/>
  <c r="CT10" i="24" a="1"/>
  <c r="F39" i="53" l="1"/>
  <c r="D39" i="53"/>
  <c r="C39" i="53"/>
  <c r="A40" i="53" s="1"/>
  <c r="G39" i="53"/>
  <c r="K56" i="52"/>
  <c r="J56" i="52"/>
  <c r="I56" i="52"/>
  <c r="C56" i="52"/>
  <c r="F56" i="52"/>
  <c r="G56" i="52"/>
  <c r="D56" i="52"/>
  <c r="A58" i="52"/>
  <c r="E57" i="52"/>
  <c r="B57" i="52"/>
  <c r="H57" i="52"/>
  <c r="CT10" i="24"/>
  <c r="B40" i="53" l="1"/>
  <c r="E40" i="53"/>
  <c r="F57" i="52"/>
  <c r="C57" i="52"/>
  <c r="K57" i="52"/>
  <c r="J57" i="52"/>
  <c r="I57" i="52"/>
  <c r="G57" i="52"/>
  <c r="D57" i="52"/>
  <c r="B58" i="52"/>
  <c r="A59" i="52"/>
  <c r="H58" i="52"/>
  <c r="E58" i="52"/>
  <c r="B10" i="44" a="1"/>
  <c r="F40" i="53" l="1"/>
  <c r="G40" i="53"/>
  <c r="C40" i="53"/>
  <c r="A41" i="53" s="1"/>
  <c r="D40" i="53"/>
  <c r="K58" i="52"/>
  <c r="J58" i="52"/>
  <c r="I58" i="52"/>
  <c r="F58" i="52"/>
  <c r="G58" i="52"/>
  <c r="D58" i="52"/>
  <c r="C58" i="52"/>
  <c r="E59" i="52"/>
  <c r="A60" i="52"/>
  <c r="H59" i="52"/>
  <c r="B59" i="52"/>
  <c r="B10" i="44"/>
  <c r="B10" i="43" a="1"/>
  <c r="E41" i="53" l="1"/>
  <c r="B41" i="53"/>
  <c r="G59" i="52"/>
  <c r="F59" i="52"/>
  <c r="K59" i="52"/>
  <c r="C59" i="52"/>
  <c r="J59" i="52"/>
  <c r="I59" i="52"/>
  <c r="D59" i="52"/>
  <c r="E60" i="52"/>
  <c r="B60" i="52"/>
  <c r="H60" i="52"/>
  <c r="A61" i="52"/>
  <c r="B10" i="43"/>
  <c r="B10" i="5" a="1"/>
  <c r="G41" i="53" l="1"/>
  <c r="C41" i="53"/>
  <c r="A42" i="53" s="1"/>
  <c r="F41" i="53"/>
  <c r="D41" i="53"/>
  <c r="A62" i="52"/>
  <c r="B61" i="52"/>
  <c r="E61" i="52"/>
  <c r="H61" i="52"/>
  <c r="G60" i="52"/>
  <c r="C60" i="52"/>
  <c r="F60" i="52"/>
  <c r="D60" i="52"/>
  <c r="K60" i="52"/>
  <c r="J60" i="52"/>
  <c r="I60" i="52"/>
  <c r="B10" i="5"/>
  <c r="C10" i="38" a="1"/>
  <c r="B42" i="53" l="1"/>
  <c r="E42" i="53"/>
  <c r="K61" i="52"/>
  <c r="J61" i="52"/>
  <c r="I61" i="52"/>
  <c r="G61" i="52"/>
  <c r="F61" i="52"/>
  <c r="C61" i="52"/>
  <c r="D61" i="52"/>
  <c r="B62" i="52"/>
  <c r="A63" i="52"/>
  <c r="H62" i="52"/>
  <c r="E62" i="52"/>
  <c r="C10" i="38"/>
  <c r="D9" i="25" a="1"/>
  <c r="D42" i="53" l="1"/>
  <c r="C42" i="53"/>
  <c r="A43" i="53" s="1"/>
  <c r="G42" i="53"/>
  <c r="F42" i="53"/>
  <c r="B63" i="52"/>
  <c r="H63" i="52"/>
  <c r="E63" i="52"/>
  <c r="A64" i="52"/>
  <c r="K62" i="52"/>
  <c r="G62" i="52"/>
  <c r="C62" i="52"/>
  <c r="D62" i="52"/>
  <c r="J62" i="52"/>
  <c r="I62" i="52"/>
  <c r="F62" i="52"/>
  <c r="D9" i="25"/>
  <c r="B10" i="28" a="1"/>
  <c r="E43" i="53" l="1"/>
  <c r="B43" i="53"/>
  <c r="H64" i="52"/>
  <c r="E64" i="52"/>
  <c r="B64" i="52"/>
  <c r="A65" i="52"/>
  <c r="K63" i="52"/>
  <c r="C63" i="52"/>
  <c r="G63" i="52"/>
  <c r="F63" i="52"/>
  <c r="D63" i="52"/>
  <c r="J63" i="52"/>
  <c r="I63" i="52"/>
  <c r="B10" i="28"/>
  <c r="B9" i="50" a="1"/>
  <c r="F43" i="53" l="1"/>
  <c r="G43" i="53"/>
  <c r="D43" i="53"/>
  <c r="C43" i="53"/>
  <c r="A44" i="53" s="1"/>
  <c r="J64" i="52"/>
  <c r="I64" i="52"/>
  <c r="G64" i="52"/>
  <c r="F64" i="52"/>
  <c r="D64" i="52"/>
  <c r="C64" i="52"/>
  <c r="K64" i="52"/>
  <c r="A66" i="52"/>
  <c r="E65" i="52"/>
  <c r="B65" i="52"/>
  <c r="H65" i="52"/>
  <c r="B9" i="50"/>
  <c r="C10" i="41" a="1"/>
  <c r="E44" i="53" l="1"/>
  <c r="B44" i="53"/>
  <c r="F65" i="52"/>
  <c r="D65" i="52"/>
  <c r="J65" i="52"/>
  <c r="C65" i="52"/>
  <c r="K65" i="52"/>
  <c r="I65" i="52"/>
  <c r="G65" i="52"/>
  <c r="H66" i="52"/>
  <c r="E66" i="52"/>
  <c r="A67" i="52"/>
  <c r="B66" i="52"/>
  <c r="C10" i="41"/>
  <c r="D10" i="8" a="1"/>
  <c r="F44" i="53" l="1"/>
  <c r="G44" i="53"/>
  <c r="D44" i="53"/>
  <c r="C44" i="53"/>
  <c r="A45" i="53" s="1"/>
  <c r="I66" i="52"/>
  <c r="J66" i="52"/>
  <c r="G66" i="52"/>
  <c r="F66" i="52"/>
  <c r="D66" i="52"/>
  <c r="K66" i="52"/>
  <c r="C66" i="52"/>
  <c r="E67" i="52"/>
  <c r="A68" i="52"/>
  <c r="B67" i="52"/>
  <c r="H67" i="52"/>
  <c r="D10" i="8"/>
  <c r="BZ10" i="24" a="1"/>
  <c r="E45" i="53" l="1"/>
  <c r="B45" i="53"/>
  <c r="J67" i="52"/>
  <c r="D67" i="52"/>
  <c r="C67" i="52"/>
  <c r="G67" i="52"/>
  <c r="F67" i="52"/>
  <c r="K67" i="52"/>
  <c r="I67" i="52"/>
  <c r="E68" i="52"/>
  <c r="A69" i="52"/>
  <c r="H68" i="52"/>
  <c r="B68" i="52"/>
  <c r="BZ10" i="24"/>
  <c r="E10" i="8" a="1"/>
  <c r="G45" i="53" l="1"/>
  <c r="C45" i="53"/>
  <c r="A46" i="53" s="1"/>
  <c r="D45" i="53"/>
  <c r="F45" i="53"/>
  <c r="K68" i="52"/>
  <c r="G68" i="52"/>
  <c r="F68" i="52"/>
  <c r="J68" i="52"/>
  <c r="I68" i="52"/>
  <c r="C68" i="52"/>
  <c r="D68" i="52"/>
  <c r="A70" i="52"/>
  <c r="H69" i="52"/>
  <c r="E69" i="52"/>
  <c r="B69" i="52"/>
  <c r="E10" i="8"/>
  <c r="C10" i="3" a="1"/>
  <c r="E46" i="53" l="1"/>
  <c r="B46" i="53"/>
  <c r="E70" i="52"/>
  <c r="A71" i="52"/>
  <c r="B70" i="52"/>
  <c r="H70" i="52"/>
  <c r="K69" i="52"/>
  <c r="G69" i="52"/>
  <c r="J69" i="52"/>
  <c r="I69" i="52"/>
  <c r="F69" i="52"/>
  <c r="C69" i="52"/>
  <c r="D69" i="52"/>
  <c r="C10" i="3"/>
  <c r="C10" i="49" a="1"/>
  <c r="F46" i="53" l="1"/>
  <c r="D46" i="53"/>
  <c r="C46" i="53"/>
  <c r="A47" i="53" s="1"/>
  <c r="G46" i="53"/>
  <c r="C70" i="52"/>
  <c r="K70" i="52"/>
  <c r="G70" i="52"/>
  <c r="F70" i="52"/>
  <c r="J70" i="52"/>
  <c r="I70" i="52"/>
  <c r="D70" i="52"/>
  <c r="A72" i="52"/>
  <c r="H71" i="52"/>
  <c r="B71" i="52"/>
  <c r="E71" i="52"/>
  <c r="C10" i="49"/>
  <c r="C10" i="31" a="1"/>
  <c r="E47" i="53" l="1"/>
  <c r="B47" i="53"/>
  <c r="J71" i="52"/>
  <c r="I71" i="52"/>
  <c r="G71" i="52"/>
  <c r="F71" i="52"/>
  <c r="D71" i="52"/>
  <c r="C71" i="52"/>
  <c r="K71" i="52"/>
  <c r="H72" i="52"/>
  <c r="E72" i="52"/>
  <c r="A73" i="52"/>
  <c r="B72" i="52"/>
  <c r="C10" i="31"/>
  <c r="AN10" i="24" a="1"/>
  <c r="C47" i="53" l="1"/>
  <c r="A48" i="53" s="1"/>
  <c r="F47" i="53"/>
  <c r="D47" i="53"/>
  <c r="G47" i="53"/>
  <c r="B73" i="52"/>
  <c r="H73" i="52"/>
  <c r="E73" i="52"/>
  <c r="A74" i="52"/>
  <c r="K72" i="52"/>
  <c r="I72" i="52"/>
  <c r="F72" i="52"/>
  <c r="G72" i="52"/>
  <c r="J72" i="52"/>
  <c r="D72" i="52"/>
  <c r="C72" i="52"/>
  <c r="AN10" i="24"/>
  <c r="D10" i="24" a="1"/>
  <c r="B48" i="53" l="1"/>
  <c r="E48" i="53"/>
  <c r="A75" i="52"/>
  <c r="H74" i="52"/>
  <c r="E74" i="52"/>
  <c r="B74" i="52"/>
  <c r="D73" i="52"/>
  <c r="C73" i="52"/>
  <c r="K73" i="52"/>
  <c r="J73" i="52"/>
  <c r="F73" i="52"/>
  <c r="I73" i="52"/>
  <c r="G73" i="52"/>
  <c r="D10" i="24"/>
  <c r="D10" i="10" a="1"/>
  <c r="F48" i="53" l="1"/>
  <c r="G48" i="53"/>
  <c r="C48" i="53"/>
  <c r="A49" i="53" s="1"/>
  <c r="D48" i="53"/>
  <c r="G74" i="52"/>
  <c r="K74" i="52"/>
  <c r="J74" i="52"/>
  <c r="I74" i="52"/>
  <c r="F74" i="52"/>
  <c r="D74" i="52"/>
  <c r="C74" i="52"/>
  <c r="B75" i="52"/>
  <c r="E75" i="52"/>
  <c r="H75" i="52"/>
  <c r="A76" i="52"/>
  <c r="D10" i="10"/>
  <c r="E10" i="24" a="1"/>
  <c r="E49" i="53" l="1"/>
  <c r="B49" i="53"/>
  <c r="E76" i="52"/>
  <c r="B76" i="52"/>
  <c r="H76" i="52"/>
  <c r="A77" i="52"/>
  <c r="D75" i="52"/>
  <c r="C75" i="52"/>
  <c r="G75" i="52"/>
  <c r="K75" i="52"/>
  <c r="J75" i="52"/>
  <c r="I75" i="52"/>
  <c r="F75" i="52"/>
  <c r="E10" i="24"/>
  <c r="E10" i="10" a="1"/>
  <c r="C49" i="53" l="1"/>
  <c r="A50" i="53" s="1"/>
  <c r="G49" i="53"/>
  <c r="F49" i="53"/>
  <c r="D49" i="53"/>
  <c r="D76" i="52"/>
  <c r="C76" i="52"/>
  <c r="G76" i="52"/>
  <c r="F76" i="52"/>
  <c r="I76" i="52"/>
  <c r="K76" i="52"/>
  <c r="J76" i="52"/>
  <c r="H77" i="52"/>
  <c r="E77" i="52"/>
  <c r="A78" i="52"/>
  <c r="B77" i="52"/>
  <c r="E10" i="10"/>
  <c r="B10" i="8" a="1"/>
  <c r="E50" i="53" l="1"/>
  <c r="B50" i="53"/>
  <c r="A79" i="52"/>
  <c r="B78" i="52"/>
  <c r="H78" i="52"/>
  <c r="E78" i="52"/>
  <c r="J77" i="52"/>
  <c r="K77" i="52"/>
  <c r="F77" i="52"/>
  <c r="G77" i="52"/>
  <c r="D77" i="52"/>
  <c r="I77" i="52"/>
  <c r="C77" i="52"/>
  <c r="B10" i="8"/>
  <c r="B10" i="38" a="1"/>
  <c r="G50" i="53" l="1"/>
  <c r="F50" i="53"/>
  <c r="D50" i="53"/>
  <c r="C50" i="53"/>
  <c r="A51" i="53" s="1"/>
  <c r="F78" i="52"/>
  <c r="I78" i="52"/>
  <c r="D78" i="52"/>
  <c r="C78" i="52"/>
  <c r="J78" i="52"/>
  <c r="G78" i="52"/>
  <c r="K78" i="52"/>
  <c r="A80" i="52"/>
  <c r="E79" i="52"/>
  <c r="B79" i="52"/>
  <c r="H79" i="52"/>
  <c r="B10" i="38"/>
  <c r="C10" i="36" a="1"/>
  <c r="E51" i="53" l="1"/>
  <c r="B51" i="53"/>
  <c r="F79" i="52"/>
  <c r="D79" i="52"/>
  <c r="C79" i="52"/>
  <c r="G79" i="52"/>
  <c r="K79" i="52"/>
  <c r="J79" i="52"/>
  <c r="I79" i="52"/>
  <c r="H80" i="52"/>
  <c r="E80" i="52"/>
  <c r="A81" i="52"/>
  <c r="B80" i="52"/>
  <c r="C10" i="36"/>
  <c r="C10" i="35" a="1"/>
  <c r="G51" i="53" l="1"/>
  <c r="F51" i="53"/>
  <c r="D51" i="53"/>
  <c r="C51" i="53"/>
  <c r="A52" i="53" s="1"/>
  <c r="A82" i="52"/>
  <c r="E81" i="52"/>
  <c r="B81" i="52"/>
  <c r="H81" i="52"/>
  <c r="C80" i="52"/>
  <c r="F80" i="52"/>
  <c r="G80" i="52"/>
  <c r="I80" i="52"/>
  <c r="K80" i="52"/>
  <c r="J80" i="52"/>
  <c r="D80" i="52"/>
  <c r="C10" i="35"/>
  <c r="C9" i="51" a="1"/>
  <c r="B52" i="53" l="1"/>
  <c r="E52" i="53"/>
  <c r="D81" i="52"/>
  <c r="J81" i="52"/>
  <c r="F81" i="52"/>
  <c r="C81" i="52"/>
  <c r="G81" i="52"/>
  <c r="K81" i="52"/>
  <c r="I81" i="52"/>
  <c r="A83" i="52"/>
  <c r="H82" i="52"/>
  <c r="E82" i="52"/>
  <c r="B82" i="52"/>
  <c r="C9" i="51"/>
  <c r="CA10" i="24" a="1"/>
  <c r="F52" i="53" l="1"/>
  <c r="D52" i="53"/>
  <c r="G52" i="53"/>
  <c r="C52" i="53"/>
  <c r="A53" i="53" s="1"/>
  <c r="I82" i="52"/>
  <c r="G82" i="52"/>
  <c r="F82" i="52"/>
  <c r="D82" i="52"/>
  <c r="C82" i="52"/>
  <c r="K82" i="52"/>
  <c r="J82" i="52"/>
  <c r="B83" i="52"/>
  <c r="H83" i="52"/>
  <c r="E83" i="52"/>
  <c r="A84" i="52"/>
  <c r="CA10" i="24"/>
  <c r="B10" i="3" a="1"/>
  <c r="B53" i="53" l="1"/>
  <c r="E53" i="53"/>
  <c r="B84" i="52"/>
  <c r="E84" i="52"/>
  <c r="A85" i="52"/>
  <c r="H84" i="52"/>
  <c r="C83" i="52"/>
  <c r="G83" i="52"/>
  <c r="F83" i="52"/>
  <c r="J83" i="52"/>
  <c r="I83" i="52"/>
  <c r="D83" i="52"/>
  <c r="K83" i="52"/>
  <c r="B10" i="3"/>
  <c r="B10" i="35" a="1"/>
  <c r="G53" i="53" l="1"/>
  <c r="C53" i="53"/>
  <c r="A54" i="53" s="1"/>
  <c r="F53" i="53"/>
  <c r="D53" i="53"/>
  <c r="B85" i="52"/>
  <c r="H85" i="52"/>
  <c r="E85" i="52"/>
  <c r="A86" i="52"/>
  <c r="K84" i="52"/>
  <c r="G84" i="52"/>
  <c r="F84" i="52"/>
  <c r="I84" i="52"/>
  <c r="C84" i="52"/>
  <c r="J84" i="52"/>
  <c r="D84" i="52"/>
  <c r="B10" i="35"/>
  <c r="C10" i="24" a="1"/>
  <c r="E54" i="53" l="1"/>
  <c r="B54" i="53"/>
  <c r="E86" i="52"/>
  <c r="A87" i="52"/>
  <c r="B86" i="52"/>
  <c r="H86" i="52"/>
  <c r="K85" i="52"/>
  <c r="I85" i="52"/>
  <c r="J85" i="52"/>
  <c r="G85" i="52"/>
  <c r="F85" i="52"/>
  <c r="D85" i="52"/>
  <c r="C85" i="52"/>
  <c r="C10" i="24"/>
  <c r="C10" i="10" a="1"/>
  <c r="G54" i="53" l="1"/>
  <c r="F54" i="53"/>
  <c r="C54" i="53"/>
  <c r="A55" i="53" s="1"/>
  <c r="D54" i="53"/>
  <c r="H87" i="52"/>
  <c r="A88" i="52"/>
  <c r="E87" i="52"/>
  <c r="B87" i="52"/>
  <c r="D86" i="52"/>
  <c r="C86" i="52"/>
  <c r="K86" i="52"/>
  <c r="J86" i="52"/>
  <c r="I86" i="52"/>
  <c r="G86" i="52"/>
  <c r="F86" i="52"/>
  <c r="C10" i="10"/>
  <c r="AI10" i="24" a="1"/>
  <c r="E55" i="53" l="1"/>
  <c r="B55" i="53"/>
  <c r="E88" i="52"/>
  <c r="A89" i="52"/>
  <c r="B88" i="52"/>
  <c r="H88" i="52"/>
  <c r="F87" i="52"/>
  <c r="J87" i="52"/>
  <c r="I87" i="52"/>
  <c r="G87" i="52"/>
  <c r="K87" i="52"/>
  <c r="C87" i="52"/>
  <c r="D87" i="52"/>
  <c r="AI10" i="24"/>
  <c r="B10" i="12" a="1"/>
  <c r="G55" i="53" l="1"/>
  <c r="D55" i="53"/>
  <c r="F55" i="53"/>
  <c r="C55" i="53"/>
  <c r="A56" i="53" s="1"/>
  <c r="F88" i="52"/>
  <c r="D88" i="52"/>
  <c r="K88" i="52"/>
  <c r="J88" i="52"/>
  <c r="I88" i="52"/>
  <c r="G88" i="52"/>
  <c r="C88" i="52"/>
  <c r="A90" i="52"/>
  <c r="B89" i="52"/>
  <c r="H89" i="52"/>
  <c r="E89" i="52"/>
  <c r="B10" i="12"/>
  <c r="AL10" i="24" a="1"/>
  <c r="B56" i="53" l="1"/>
  <c r="E56" i="53"/>
  <c r="A91" i="52"/>
  <c r="E90" i="52"/>
  <c r="B90" i="52"/>
  <c r="H90" i="52"/>
  <c r="K89" i="52"/>
  <c r="C89" i="52"/>
  <c r="J89" i="52"/>
  <c r="I89" i="52"/>
  <c r="G89" i="52"/>
  <c r="F89" i="52"/>
  <c r="D89" i="52"/>
  <c r="AL10" i="24"/>
  <c r="AJ10" i="24" a="1"/>
  <c r="F56" i="53" l="1"/>
  <c r="D56" i="53"/>
  <c r="G56" i="53"/>
  <c r="C56" i="53"/>
  <c r="A57" i="53" s="1"/>
  <c r="K90" i="52"/>
  <c r="J90" i="52"/>
  <c r="I90" i="52"/>
  <c r="D90" i="52"/>
  <c r="G90" i="52"/>
  <c r="F90" i="52"/>
  <c r="C90" i="52"/>
  <c r="A92" i="52"/>
  <c r="E91" i="52"/>
  <c r="H91" i="52"/>
  <c r="B91" i="52"/>
  <c r="AJ10" i="24"/>
  <c r="B10" i="34" a="1"/>
  <c r="E57" i="53" l="1"/>
  <c r="B57" i="53"/>
  <c r="I91" i="52"/>
  <c r="K91" i="52"/>
  <c r="J91" i="52"/>
  <c r="G91" i="52"/>
  <c r="D91" i="52"/>
  <c r="F91" i="52"/>
  <c r="C91" i="52"/>
  <c r="E92" i="52"/>
  <c r="B92" i="52"/>
  <c r="A93" i="52"/>
  <c r="H92" i="52"/>
  <c r="B10" i="34"/>
  <c r="B10" i="19" a="1"/>
  <c r="D57" i="53" l="1"/>
  <c r="G57" i="53"/>
  <c r="F57" i="53"/>
  <c r="C57" i="53"/>
  <c r="A58" i="53" s="1"/>
  <c r="H93" i="52"/>
  <c r="B93" i="52"/>
  <c r="A94" i="52"/>
  <c r="E93" i="52"/>
  <c r="G92" i="52"/>
  <c r="K92" i="52"/>
  <c r="F92" i="52"/>
  <c r="D92" i="52"/>
  <c r="C92" i="52"/>
  <c r="I92" i="52"/>
  <c r="J92" i="52"/>
  <c r="B10" i="19"/>
  <c r="C9" i="25" a="1"/>
  <c r="E58" i="53" l="1"/>
  <c r="B58" i="53"/>
  <c r="J93" i="52"/>
  <c r="I93" i="52"/>
  <c r="D93" i="52"/>
  <c r="C93" i="52"/>
  <c r="K93" i="52"/>
  <c r="G93" i="52"/>
  <c r="F93" i="52"/>
  <c r="E94" i="52"/>
  <c r="B94" i="52"/>
  <c r="A95" i="52"/>
  <c r="H94" i="52"/>
  <c r="C9" i="25"/>
  <c r="C10" i="14" a="1"/>
  <c r="G58" i="53" l="1"/>
  <c r="F58" i="53"/>
  <c r="C58" i="53"/>
  <c r="A59" i="53" s="1"/>
  <c r="D58" i="53"/>
  <c r="A96" i="52"/>
  <c r="B95" i="52"/>
  <c r="H95" i="52"/>
  <c r="E95" i="52"/>
  <c r="K94" i="52"/>
  <c r="I94" i="52"/>
  <c r="D94" i="52"/>
  <c r="C94" i="52"/>
  <c r="J94" i="52"/>
  <c r="G94" i="52"/>
  <c r="F94" i="52"/>
  <c r="C10" i="14"/>
  <c r="B10" i="49" a="1"/>
  <c r="E59" i="53" l="1"/>
  <c r="B59" i="53"/>
  <c r="K95" i="52"/>
  <c r="J95" i="52"/>
  <c r="C95" i="52"/>
  <c r="I95" i="52"/>
  <c r="G95" i="52"/>
  <c r="F95" i="52"/>
  <c r="D95" i="52"/>
  <c r="E96" i="52"/>
  <c r="A97" i="52"/>
  <c r="H96" i="52"/>
  <c r="B96" i="52"/>
  <c r="B10" i="49"/>
  <c r="AM10" i="24" a="1"/>
  <c r="G59" i="53" l="1"/>
  <c r="C59" i="53"/>
  <c r="A60" i="53" s="1"/>
  <c r="F59" i="53"/>
  <c r="D59" i="53"/>
  <c r="K96" i="52"/>
  <c r="F96" i="52"/>
  <c r="D96" i="52"/>
  <c r="J96" i="52"/>
  <c r="I96" i="52"/>
  <c r="G96" i="52"/>
  <c r="C96" i="52"/>
  <c r="A98" i="52"/>
  <c r="H97" i="52"/>
  <c r="B97" i="52"/>
  <c r="E97" i="52"/>
  <c r="AM10" i="24"/>
  <c r="C10" i="8" a="1"/>
  <c r="B60" i="53" l="1"/>
  <c r="E60" i="53"/>
  <c r="F97" i="52"/>
  <c r="D97" i="52"/>
  <c r="K97" i="52"/>
  <c r="J97" i="52"/>
  <c r="I97" i="52"/>
  <c r="G97" i="52"/>
  <c r="C97" i="52"/>
  <c r="A99" i="52"/>
  <c r="B98" i="52"/>
  <c r="H98" i="52"/>
  <c r="E98" i="52"/>
  <c r="C10" i="8"/>
  <c r="D10" i="2" a="1"/>
  <c r="D60" i="53" l="1"/>
  <c r="C60" i="53"/>
  <c r="A61" i="53" s="1"/>
  <c r="F60" i="53"/>
  <c r="G60" i="53"/>
  <c r="B99" i="52"/>
  <c r="E99" i="52"/>
  <c r="H99" i="52"/>
  <c r="A100" i="52"/>
  <c r="K98" i="52"/>
  <c r="J98" i="52"/>
  <c r="I98" i="52"/>
  <c r="D98" i="52"/>
  <c r="C98" i="52"/>
  <c r="G98" i="52"/>
  <c r="F98" i="52"/>
  <c r="D10" i="2"/>
  <c r="J3" i="38" a="1"/>
  <c r="L3" i="40" a="1"/>
  <c r="J3" i="40" a="1"/>
  <c r="C10" i="9" a="1"/>
  <c r="E61" i="53" l="1"/>
  <c r="B61" i="53"/>
  <c r="A101" i="52"/>
  <c r="B100" i="52"/>
  <c r="E100" i="52"/>
  <c r="H100" i="52"/>
  <c r="J99" i="52"/>
  <c r="D99" i="52"/>
  <c r="C99" i="52"/>
  <c r="I99" i="52"/>
  <c r="G99" i="52"/>
  <c r="F99" i="52"/>
  <c r="K99" i="52"/>
  <c r="J3" i="40"/>
  <c r="L3" i="40"/>
  <c r="J3" i="38"/>
  <c r="C10" i="9"/>
  <c r="G61" i="53" l="1"/>
  <c r="C61" i="53"/>
  <c r="A62" i="53" s="1"/>
  <c r="F61" i="53"/>
  <c r="D61" i="53"/>
  <c r="J100" i="52"/>
  <c r="I100" i="52"/>
  <c r="C100" i="52"/>
  <c r="D100" i="52"/>
  <c r="K100" i="52"/>
  <c r="F100" i="52"/>
  <c r="G100" i="52"/>
  <c r="A102" i="52"/>
  <c r="B101" i="52"/>
  <c r="E101" i="52"/>
  <c r="H101" i="52"/>
  <c r="D6" i="51"/>
  <c r="C6" i="51"/>
  <c r="D5" i="51"/>
  <c r="C5" i="51"/>
  <c r="B5" i="51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B62" i="53" l="1"/>
  <c r="E62" i="53"/>
  <c r="J101" i="52"/>
  <c r="D101" i="52"/>
  <c r="K101" i="52"/>
  <c r="F101" i="52"/>
  <c r="C101" i="52"/>
  <c r="I101" i="52"/>
  <c r="G101" i="52"/>
  <c r="E102" i="52"/>
  <c r="B102" i="52"/>
  <c r="A103" i="52"/>
  <c r="H102" i="52"/>
  <c r="S111" i="51"/>
  <c r="T111" i="51" s="1"/>
  <c r="S55" i="51"/>
  <c r="T55" i="51" s="1"/>
  <c r="S44" i="51"/>
  <c r="T44" i="51" s="1"/>
  <c r="S133" i="51"/>
  <c r="T133" i="51" s="1"/>
  <c r="S120" i="51"/>
  <c r="T120" i="51" s="1"/>
  <c r="S71" i="51"/>
  <c r="T71" i="51" s="1"/>
  <c r="S52" i="51"/>
  <c r="T52" i="51" s="1"/>
  <c r="S14" i="51"/>
  <c r="T14" i="51" s="1"/>
  <c r="S132" i="51"/>
  <c r="T132" i="51" s="1"/>
  <c r="S118" i="51"/>
  <c r="T118" i="51" s="1"/>
  <c r="S115" i="51"/>
  <c r="T115" i="51" s="1"/>
  <c r="S11" i="51"/>
  <c r="T11" i="51" s="1"/>
  <c r="S65" i="51"/>
  <c r="T65" i="51" s="1"/>
  <c r="S10" i="51"/>
  <c r="T10" i="51" s="1"/>
  <c r="S125" i="51"/>
  <c r="T125" i="51" s="1"/>
  <c r="S42" i="51"/>
  <c r="T42" i="51" s="1"/>
  <c r="S96" i="51"/>
  <c r="T96" i="51" s="1"/>
  <c r="S88" i="51"/>
  <c r="T88" i="51" s="1"/>
  <c r="S80" i="51"/>
  <c r="T80" i="51" s="1"/>
  <c r="S26" i="51"/>
  <c r="T26" i="51" s="1"/>
  <c r="S104" i="51"/>
  <c r="T104" i="51" s="1"/>
  <c r="S48" i="51"/>
  <c r="T48" i="51" s="1"/>
  <c r="S18" i="51"/>
  <c r="T18" i="51" s="1"/>
  <c r="S95" i="51"/>
  <c r="T95" i="51" s="1"/>
  <c r="S83" i="51"/>
  <c r="T83" i="51" s="1"/>
  <c r="S91" i="51"/>
  <c r="T91" i="51" s="1"/>
  <c r="S128" i="51"/>
  <c r="T128" i="51" s="1"/>
  <c r="S108" i="51"/>
  <c r="T108" i="51" s="1"/>
  <c r="S100" i="51"/>
  <c r="T100" i="51" s="1"/>
  <c r="S60" i="51"/>
  <c r="T60" i="51" s="1"/>
  <c r="S17" i="51"/>
  <c r="T17" i="51" s="1"/>
  <c r="S76" i="51"/>
  <c r="T76" i="51" s="1"/>
  <c r="S70" i="51"/>
  <c r="T70" i="51" s="1"/>
  <c r="S143" i="51"/>
  <c r="T143" i="51" s="1"/>
  <c r="S75" i="51"/>
  <c r="T75" i="51" s="1"/>
  <c r="S119" i="51"/>
  <c r="T119" i="51" s="1"/>
  <c r="S130" i="51"/>
  <c r="T130" i="51" s="1"/>
  <c r="S107" i="51"/>
  <c r="T107" i="51" s="1"/>
  <c r="S129" i="51"/>
  <c r="T129" i="51" s="1"/>
  <c r="S84" i="51"/>
  <c r="T84" i="51" s="1"/>
  <c r="S97" i="51"/>
  <c r="T97" i="51" s="1"/>
  <c r="S34" i="51"/>
  <c r="T34" i="51" s="1"/>
  <c r="S134" i="51"/>
  <c r="T134" i="51" s="1"/>
  <c r="S113" i="51"/>
  <c r="T113" i="51" s="1"/>
  <c r="S73" i="51"/>
  <c r="T73" i="51" s="1"/>
  <c r="S19" i="51"/>
  <c r="T19" i="51" s="1"/>
  <c r="S9" i="51"/>
  <c r="T9" i="51" s="1"/>
  <c r="S23" i="51"/>
  <c r="T23" i="51" s="1"/>
  <c r="S58" i="51"/>
  <c r="T58" i="51" s="1"/>
  <c r="S22" i="51"/>
  <c r="T22" i="51" s="1"/>
  <c r="S66" i="51"/>
  <c r="T66" i="51" s="1"/>
  <c r="S78" i="51"/>
  <c r="T78" i="51" s="1"/>
  <c r="S137" i="51"/>
  <c r="T137" i="51" s="1"/>
  <c r="S136" i="51"/>
  <c r="T136" i="51" s="1"/>
  <c r="S131" i="51"/>
  <c r="T131" i="51" s="1"/>
  <c r="S92" i="51"/>
  <c r="T92" i="51" s="1"/>
  <c r="S13" i="51"/>
  <c r="T13" i="51" s="1"/>
  <c r="S3" i="51"/>
  <c r="T3" i="51" s="1"/>
  <c r="S62" i="51"/>
  <c r="T62" i="51" s="1"/>
  <c r="G62" i="53" l="1"/>
  <c r="D62" i="53"/>
  <c r="C62" i="53"/>
  <c r="A63" i="53" s="1"/>
  <c r="F62" i="53"/>
  <c r="C102" i="52"/>
  <c r="G102" i="52"/>
  <c r="J102" i="52"/>
  <c r="K102" i="52"/>
  <c r="D102" i="52"/>
  <c r="I102" i="52"/>
  <c r="F102" i="52"/>
  <c r="B103" i="52"/>
  <c r="H103" i="52"/>
  <c r="E103" i="52"/>
  <c r="A104" i="52"/>
  <c r="S43" i="51"/>
  <c r="T43" i="51" s="1"/>
  <c r="S126" i="51"/>
  <c r="T126" i="51" s="1"/>
  <c r="S109" i="51"/>
  <c r="T109" i="51" s="1"/>
  <c r="S90" i="51"/>
  <c r="T90" i="51" s="1"/>
  <c r="S81" i="51"/>
  <c r="T81" i="51" s="1"/>
  <c r="S82" i="51"/>
  <c r="T82" i="51" s="1"/>
  <c r="S27" i="51"/>
  <c r="T27" i="51" s="1"/>
  <c r="S33" i="51"/>
  <c r="T33" i="51" s="1"/>
  <c r="S138" i="51"/>
  <c r="T138" i="51" s="1"/>
  <c r="S32" i="51"/>
  <c r="T32" i="51" s="1"/>
  <c r="S116" i="51"/>
  <c r="T116" i="51" s="1"/>
  <c r="S63" i="51"/>
  <c r="T63" i="51" s="1"/>
  <c r="S110" i="51"/>
  <c r="T110" i="51" s="1"/>
  <c r="S112" i="51"/>
  <c r="T112" i="51" s="1"/>
  <c r="S4" i="51"/>
  <c r="T4" i="51" s="1"/>
  <c r="S114" i="51"/>
  <c r="T114" i="51" s="1"/>
  <c r="S54" i="51"/>
  <c r="T54" i="51" s="1"/>
  <c r="S127" i="51"/>
  <c r="T127" i="51" s="1"/>
  <c r="S15" i="51"/>
  <c r="T15" i="51" s="1"/>
  <c r="S6" i="51"/>
  <c r="T6" i="51" s="1"/>
  <c r="S36" i="51"/>
  <c r="T36" i="51" s="1"/>
  <c r="S93" i="51"/>
  <c r="T93" i="51" s="1"/>
  <c r="S28" i="51"/>
  <c r="T28" i="51" s="1"/>
  <c r="S47" i="51"/>
  <c r="T47" i="51" s="1"/>
  <c r="S30" i="51"/>
  <c r="T30" i="51" s="1"/>
  <c r="S49" i="51"/>
  <c r="T49" i="51" s="1"/>
  <c r="S8" i="51"/>
  <c r="T8" i="51" s="1"/>
  <c r="S57" i="51"/>
  <c r="T57" i="51" s="1"/>
  <c r="S59" i="51"/>
  <c r="T59" i="51" s="1"/>
  <c r="S79" i="51"/>
  <c r="T79" i="51" s="1"/>
  <c r="S25" i="51"/>
  <c r="T25" i="51" s="1"/>
  <c r="S41" i="51"/>
  <c r="T41" i="51" s="1"/>
  <c r="S102" i="51"/>
  <c r="T102" i="51" s="1"/>
  <c r="S106" i="51"/>
  <c r="T106" i="51" s="1"/>
  <c r="S117" i="51"/>
  <c r="T117" i="51" s="1"/>
  <c r="S135" i="51"/>
  <c r="T135" i="51" s="1"/>
  <c r="S121" i="51"/>
  <c r="T121" i="51" s="1"/>
  <c r="S16" i="51"/>
  <c r="T16" i="51" s="1"/>
  <c r="S37" i="51"/>
  <c r="T37" i="51" s="1"/>
  <c r="S77" i="51"/>
  <c r="T77" i="51" s="1"/>
  <c r="S31" i="51"/>
  <c r="T31" i="51" s="1"/>
  <c r="S67" i="51"/>
  <c r="T67" i="51" s="1"/>
  <c r="S45" i="51"/>
  <c r="T45" i="51" s="1"/>
  <c r="S64" i="51"/>
  <c r="T64" i="51" s="1"/>
  <c r="S86" i="51"/>
  <c r="T86" i="51" s="1"/>
  <c r="S105" i="51"/>
  <c r="T105" i="51" s="1"/>
  <c r="S51" i="51"/>
  <c r="T51" i="51" s="1"/>
  <c r="S74" i="51"/>
  <c r="T74" i="51" s="1"/>
  <c r="S139" i="51"/>
  <c r="T139" i="51" s="1"/>
  <c r="S103" i="51"/>
  <c r="T103" i="51" s="1"/>
  <c r="S123" i="51"/>
  <c r="T123" i="51" s="1"/>
  <c r="S142" i="51"/>
  <c r="T142" i="51" s="1"/>
  <c r="S24" i="51"/>
  <c r="T24" i="51" s="1"/>
  <c r="S72" i="51"/>
  <c r="T72" i="51" s="1"/>
  <c r="S40" i="51"/>
  <c r="T40" i="51" s="1"/>
  <c r="S99" i="51"/>
  <c r="T99" i="51" s="1"/>
  <c r="S101" i="51"/>
  <c r="T101" i="51" s="1"/>
  <c r="S98" i="51"/>
  <c r="T98" i="51" s="1"/>
  <c r="S122" i="51"/>
  <c r="T122" i="51" s="1"/>
  <c r="S46" i="51"/>
  <c r="T46" i="51" s="1"/>
  <c r="S20" i="51"/>
  <c r="T20" i="51" s="1"/>
  <c r="S21" i="51"/>
  <c r="T21" i="51" s="1"/>
  <c r="S89" i="51"/>
  <c r="T89" i="51" s="1"/>
  <c r="S141" i="51"/>
  <c r="T141" i="51" s="1"/>
  <c r="S12" i="51"/>
  <c r="T12" i="51" s="1"/>
  <c r="S85" i="51"/>
  <c r="T85" i="51" s="1"/>
  <c r="S53" i="51"/>
  <c r="T53" i="51" s="1"/>
  <c r="S56" i="51"/>
  <c r="T56" i="51" s="1"/>
  <c r="S68" i="51"/>
  <c r="T68" i="51" s="1"/>
  <c r="S553" i="51"/>
  <c r="T553" i="51" s="1"/>
  <c r="S457" i="51"/>
  <c r="T457" i="51" s="1"/>
  <c r="S409" i="51"/>
  <c r="T409" i="51" s="1"/>
  <c r="S377" i="51"/>
  <c r="T377" i="51" s="1"/>
  <c r="S345" i="51"/>
  <c r="T345" i="51" s="1"/>
  <c r="S329" i="51"/>
  <c r="T329" i="51" s="1"/>
  <c r="S297" i="51"/>
  <c r="T297" i="51" s="1"/>
  <c r="S281" i="51"/>
  <c r="T281" i="51" s="1"/>
  <c r="S233" i="51"/>
  <c r="T233" i="51" s="1"/>
  <c r="S201" i="51"/>
  <c r="T201" i="51" s="1"/>
  <c r="S169" i="51"/>
  <c r="T169" i="51" s="1"/>
  <c r="S569" i="51"/>
  <c r="T569" i="51" s="1"/>
  <c r="S537" i="51"/>
  <c r="T537" i="51" s="1"/>
  <c r="S521" i="51"/>
  <c r="T521" i="51" s="1"/>
  <c r="S505" i="51"/>
  <c r="T505" i="51" s="1"/>
  <c r="S489" i="51"/>
  <c r="T489" i="51" s="1"/>
  <c r="S473" i="51"/>
  <c r="T473" i="51" s="1"/>
  <c r="S441" i="51"/>
  <c r="T441" i="51" s="1"/>
  <c r="S425" i="51"/>
  <c r="T425" i="51" s="1"/>
  <c r="S393" i="51"/>
  <c r="T393" i="51" s="1"/>
  <c r="S361" i="51"/>
  <c r="T361" i="51" s="1"/>
  <c r="S313" i="51"/>
  <c r="T313" i="51" s="1"/>
  <c r="S265" i="51"/>
  <c r="T265" i="51" s="1"/>
  <c r="S249" i="51"/>
  <c r="T249" i="51" s="1"/>
  <c r="S217" i="51"/>
  <c r="T217" i="51" s="1"/>
  <c r="S185" i="51"/>
  <c r="T185" i="51" s="1"/>
  <c r="S552" i="51"/>
  <c r="T552" i="51" s="1"/>
  <c r="S536" i="51"/>
  <c r="T536" i="51" s="1"/>
  <c r="S520" i="51"/>
  <c r="T520" i="51" s="1"/>
  <c r="S504" i="51"/>
  <c r="T504" i="51" s="1"/>
  <c r="S488" i="51"/>
  <c r="T488" i="51" s="1"/>
  <c r="S472" i="51"/>
  <c r="T472" i="51" s="1"/>
  <c r="S456" i="51"/>
  <c r="T456" i="51" s="1"/>
  <c r="S440" i="51"/>
  <c r="T440" i="51" s="1"/>
  <c r="S408" i="51"/>
  <c r="T408" i="51" s="1"/>
  <c r="S392" i="51"/>
  <c r="T392" i="51" s="1"/>
  <c r="S360" i="51"/>
  <c r="T360" i="51" s="1"/>
  <c r="S344" i="51"/>
  <c r="T344" i="51" s="1"/>
  <c r="S568" i="51"/>
  <c r="T568" i="51" s="1"/>
  <c r="S424" i="51"/>
  <c r="T424" i="51" s="1"/>
  <c r="S376" i="51"/>
  <c r="T376" i="51" s="1"/>
  <c r="S328" i="51"/>
  <c r="T328" i="51" s="1"/>
  <c r="S567" i="51"/>
  <c r="T567" i="51" s="1"/>
  <c r="S551" i="51"/>
  <c r="T551" i="51" s="1"/>
  <c r="S535" i="51"/>
  <c r="T535" i="51" s="1"/>
  <c r="S519" i="51"/>
  <c r="T519" i="51" s="1"/>
  <c r="S503" i="51"/>
  <c r="T503" i="51" s="1"/>
  <c r="S487" i="51"/>
  <c r="T487" i="51" s="1"/>
  <c r="S471" i="51"/>
  <c r="T471" i="51" s="1"/>
  <c r="S455" i="51"/>
  <c r="T455" i="51" s="1"/>
  <c r="S439" i="51"/>
  <c r="T439" i="51" s="1"/>
  <c r="S423" i="51"/>
  <c r="T423" i="51" s="1"/>
  <c r="S407" i="51"/>
  <c r="T407" i="51" s="1"/>
  <c r="S391" i="51"/>
  <c r="T391" i="51" s="1"/>
  <c r="S564" i="51"/>
  <c r="T564" i="51" s="1"/>
  <c r="S548" i="51"/>
  <c r="T548" i="51" s="1"/>
  <c r="S532" i="51"/>
  <c r="T532" i="51" s="1"/>
  <c r="S516" i="51"/>
  <c r="T516" i="51" s="1"/>
  <c r="S500" i="51"/>
  <c r="T500" i="51" s="1"/>
  <c r="S484" i="51"/>
  <c r="T484" i="51" s="1"/>
  <c r="S468" i="51"/>
  <c r="T468" i="51" s="1"/>
  <c r="S452" i="51"/>
  <c r="T452" i="51" s="1"/>
  <c r="S436" i="51"/>
  <c r="T436" i="51" s="1"/>
  <c r="S420" i="51"/>
  <c r="T420" i="51" s="1"/>
  <c r="S404" i="51"/>
  <c r="T404" i="51" s="1"/>
  <c r="S388" i="51"/>
  <c r="T388" i="51" s="1"/>
  <c r="S372" i="51"/>
  <c r="T372" i="51" s="1"/>
  <c r="S356" i="51"/>
  <c r="T356" i="51" s="1"/>
  <c r="S340" i="51"/>
  <c r="T340" i="51" s="1"/>
  <c r="S324" i="51"/>
  <c r="T324" i="51" s="1"/>
  <c r="S308" i="51"/>
  <c r="T308" i="51" s="1"/>
  <c r="S292" i="51"/>
  <c r="T292" i="51" s="1"/>
  <c r="S560" i="51"/>
  <c r="T560" i="51" s="1"/>
  <c r="S544" i="51"/>
  <c r="T544" i="51" s="1"/>
  <c r="S528" i="51"/>
  <c r="T528" i="51" s="1"/>
  <c r="S512" i="51"/>
  <c r="T512" i="51" s="1"/>
  <c r="S496" i="51"/>
  <c r="T496" i="51" s="1"/>
  <c r="S480" i="51"/>
  <c r="T480" i="51" s="1"/>
  <c r="S464" i="51"/>
  <c r="T464" i="51" s="1"/>
  <c r="S448" i="51"/>
  <c r="T448" i="51" s="1"/>
  <c r="S432" i="51"/>
  <c r="T432" i="51" s="1"/>
  <c r="S416" i="51"/>
  <c r="T416" i="51" s="1"/>
  <c r="S400" i="51"/>
  <c r="T400" i="51" s="1"/>
  <c r="S384" i="51"/>
  <c r="T384" i="51" s="1"/>
  <c r="S546" i="51"/>
  <c r="T546" i="51" s="1"/>
  <c r="S482" i="51"/>
  <c r="T482" i="51" s="1"/>
  <c r="S418" i="51"/>
  <c r="T418" i="51" s="1"/>
  <c r="S375" i="51"/>
  <c r="T375" i="51" s="1"/>
  <c r="S299" i="51"/>
  <c r="T299" i="51" s="1"/>
  <c r="S151" i="51"/>
  <c r="T151" i="51" s="1"/>
  <c r="S316" i="51"/>
  <c r="T316" i="51" s="1"/>
  <c r="S277" i="51"/>
  <c r="T277" i="51" s="1"/>
  <c r="S223" i="51"/>
  <c r="T223" i="51" s="1"/>
  <c r="S167" i="51"/>
  <c r="T167" i="51" s="1"/>
  <c r="S566" i="51"/>
  <c r="T566" i="51" s="1"/>
  <c r="S525" i="51"/>
  <c r="T525" i="51" s="1"/>
  <c r="S502" i="51"/>
  <c r="T502" i="51" s="1"/>
  <c r="S461" i="51"/>
  <c r="T461" i="51" s="1"/>
  <c r="S438" i="51"/>
  <c r="T438" i="51" s="1"/>
  <c r="S397" i="51"/>
  <c r="T397" i="51" s="1"/>
  <c r="S355" i="51"/>
  <c r="T355" i="51" s="1"/>
  <c r="S336" i="51"/>
  <c r="T336" i="51" s="1"/>
  <c r="S317" i="51"/>
  <c r="T317" i="51" s="1"/>
  <c r="S278" i="51"/>
  <c r="T278" i="51" s="1"/>
  <c r="S260" i="51"/>
  <c r="T260" i="51" s="1"/>
  <c r="S242" i="51"/>
  <c r="T242" i="51" s="1"/>
  <c r="S224" i="51"/>
  <c r="T224" i="51" s="1"/>
  <c r="S206" i="51"/>
  <c r="T206" i="51" s="1"/>
  <c r="S188" i="51"/>
  <c r="T188" i="51" s="1"/>
  <c r="S170" i="51"/>
  <c r="T170" i="51" s="1"/>
  <c r="S437" i="51"/>
  <c r="T437" i="51" s="1"/>
  <c r="S354" i="51"/>
  <c r="T354" i="51" s="1"/>
  <c r="S296" i="51"/>
  <c r="T296" i="51" s="1"/>
  <c r="S241" i="51"/>
  <c r="T241" i="51" s="1"/>
  <c r="S187" i="51"/>
  <c r="T187" i="51" s="1"/>
  <c r="S545" i="51"/>
  <c r="T545" i="51" s="1"/>
  <c r="S481" i="51"/>
  <c r="T481" i="51" s="1"/>
  <c r="S417" i="51"/>
  <c r="T417" i="51" s="1"/>
  <c r="S374" i="51"/>
  <c r="T374" i="51" s="1"/>
  <c r="S298" i="51"/>
  <c r="T298" i="51" s="1"/>
  <c r="S168" i="51"/>
  <c r="T168" i="51" s="1"/>
  <c r="S150" i="51"/>
  <c r="T150" i="51" s="1"/>
  <c r="S565" i="51"/>
  <c r="T565" i="51" s="1"/>
  <c r="S524" i="51"/>
  <c r="T524" i="51" s="1"/>
  <c r="S501" i="51"/>
  <c r="T501" i="51" s="1"/>
  <c r="S460" i="51"/>
  <c r="T460" i="51" s="1"/>
  <c r="S396" i="51"/>
  <c r="T396" i="51" s="1"/>
  <c r="S335" i="51"/>
  <c r="T335" i="51" s="1"/>
  <c r="S259" i="51"/>
  <c r="T259" i="51" s="1"/>
  <c r="S205" i="51"/>
  <c r="T205" i="51" s="1"/>
  <c r="S373" i="51"/>
  <c r="T373" i="51" s="1"/>
  <c r="S295" i="51"/>
  <c r="T295" i="51" s="1"/>
  <c r="S149" i="51"/>
  <c r="T149" i="51" s="1"/>
  <c r="S540" i="51"/>
  <c r="T540" i="51" s="1"/>
  <c r="S517" i="51"/>
  <c r="T517" i="51" s="1"/>
  <c r="S476" i="51"/>
  <c r="T476" i="51" s="1"/>
  <c r="S453" i="51"/>
  <c r="T453" i="51" s="1"/>
  <c r="S412" i="51"/>
  <c r="T412" i="51" s="1"/>
  <c r="S389" i="51"/>
  <c r="T389" i="51" s="1"/>
  <c r="S369" i="51"/>
  <c r="T369" i="51" s="1"/>
  <c r="S350" i="51"/>
  <c r="T350" i="51" s="1"/>
  <c r="S331" i="51"/>
  <c r="T331" i="51" s="1"/>
  <c r="S310" i="51"/>
  <c r="T310" i="51" s="1"/>
  <c r="S291" i="51"/>
  <c r="T291" i="51" s="1"/>
  <c r="S273" i="51"/>
  <c r="T273" i="51" s="1"/>
  <c r="S255" i="51"/>
  <c r="T255" i="51" s="1"/>
  <c r="S237" i="51"/>
  <c r="T237" i="51" s="1"/>
  <c r="S219" i="51"/>
  <c r="T219" i="51" s="1"/>
  <c r="S343" i="51"/>
  <c r="T343" i="51" s="1"/>
  <c r="S563" i="51"/>
  <c r="T563" i="51" s="1"/>
  <c r="S454" i="51"/>
  <c r="T454" i="51" s="1"/>
  <c r="S429" i="51"/>
  <c r="T429" i="51" s="1"/>
  <c r="S349" i="51"/>
  <c r="T349" i="51" s="1"/>
  <c r="S302" i="51"/>
  <c r="T302" i="51" s="1"/>
  <c r="S276" i="51"/>
  <c r="T276" i="51" s="1"/>
  <c r="S232" i="51"/>
  <c r="T232" i="51" s="1"/>
  <c r="S190" i="51"/>
  <c r="T190" i="51" s="1"/>
  <c r="S165" i="51"/>
  <c r="T165" i="51" s="1"/>
  <c r="S145" i="51"/>
  <c r="T145" i="51" s="1"/>
  <c r="S275" i="51"/>
  <c r="T275" i="51" s="1"/>
  <c r="S164" i="51"/>
  <c r="T164" i="51" s="1"/>
  <c r="S534" i="51"/>
  <c r="T534" i="51" s="1"/>
  <c r="S479" i="51"/>
  <c r="T479" i="51" s="1"/>
  <c r="S322" i="51"/>
  <c r="T322" i="51" s="1"/>
  <c r="S230" i="51"/>
  <c r="T230" i="51" s="1"/>
  <c r="S538" i="51"/>
  <c r="T538" i="51" s="1"/>
  <c r="S510" i="51"/>
  <c r="T510" i="51" s="1"/>
  <c r="S483" i="51"/>
  <c r="T483" i="51" s="1"/>
  <c r="S401" i="51"/>
  <c r="T401" i="51" s="1"/>
  <c r="S323" i="51"/>
  <c r="T323" i="51" s="1"/>
  <c r="S254" i="51"/>
  <c r="T254" i="51" s="1"/>
  <c r="S231" i="51"/>
  <c r="T231" i="51" s="1"/>
  <c r="S210" i="51"/>
  <c r="T210" i="51" s="1"/>
  <c r="S562" i="51"/>
  <c r="T562" i="51" s="1"/>
  <c r="S428" i="51"/>
  <c r="T428" i="51" s="1"/>
  <c r="S371" i="51"/>
  <c r="T371" i="51" s="1"/>
  <c r="S348" i="51"/>
  <c r="T348" i="51" s="1"/>
  <c r="S301" i="51"/>
  <c r="T301" i="51" s="1"/>
  <c r="S189" i="51"/>
  <c r="T189" i="51" s="1"/>
  <c r="S144" i="51"/>
  <c r="T144" i="51" s="1"/>
  <c r="S509" i="51"/>
  <c r="T509" i="51" s="1"/>
  <c r="S427" i="51"/>
  <c r="T427" i="51" s="1"/>
  <c r="S253" i="51"/>
  <c r="T253" i="51" s="1"/>
  <c r="S531" i="51"/>
  <c r="T531" i="51" s="1"/>
  <c r="S507" i="51"/>
  <c r="T507" i="51" s="1"/>
  <c r="S477" i="51"/>
  <c r="T477" i="51" s="1"/>
  <c r="S422" i="51"/>
  <c r="T422" i="51" s="1"/>
  <c r="S395" i="51"/>
  <c r="T395" i="51" s="1"/>
  <c r="S368" i="51"/>
  <c r="T368" i="51" s="1"/>
  <c r="S320" i="51"/>
  <c r="T320" i="51" s="1"/>
  <c r="S294" i="51"/>
  <c r="T294" i="51" s="1"/>
  <c r="S272" i="51"/>
  <c r="T272" i="51" s="1"/>
  <c r="S251" i="51"/>
  <c r="T251" i="51" s="1"/>
  <c r="S228" i="51"/>
  <c r="T228" i="51" s="1"/>
  <c r="S207" i="51"/>
  <c r="T207" i="51" s="1"/>
  <c r="S182" i="51"/>
  <c r="T182" i="51" s="1"/>
  <c r="S558" i="51"/>
  <c r="T558" i="51" s="1"/>
  <c r="S449" i="51"/>
  <c r="T449" i="51" s="1"/>
  <c r="S342" i="51"/>
  <c r="T342" i="51" s="1"/>
  <c r="S204" i="51"/>
  <c r="T204" i="51" s="1"/>
  <c r="S161" i="51"/>
  <c r="T161" i="51" s="1"/>
  <c r="S550" i="51"/>
  <c r="T550" i="51" s="1"/>
  <c r="S523" i="51"/>
  <c r="T523" i="51" s="1"/>
  <c r="S495" i="51"/>
  <c r="T495" i="51" s="1"/>
  <c r="S386" i="51"/>
  <c r="T386" i="51" s="1"/>
  <c r="S337" i="51"/>
  <c r="T337" i="51" s="1"/>
  <c r="S288" i="51"/>
  <c r="T288" i="51" s="1"/>
  <c r="S267" i="51"/>
  <c r="T267" i="51" s="1"/>
  <c r="S244" i="51"/>
  <c r="T244" i="51" s="1"/>
  <c r="S177" i="51"/>
  <c r="T177" i="51" s="1"/>
  <c r="S467" i="51"/>
  <c r="T467" i="51" s="1"/>
  <c r="S458" i="51"/>
  <c r="T458" i="51" s="1"/>
  <c r="S385" i="51"/>
  <c r="T385" i="51" s="1"/>
  <c r="S321" i="51"/>
  <c r="T321" i="51" s="1"/>
  <c r="S235" i="51"/>
  <c r="T235" i="51" s="1"/>
  <c r="S178" i="51"/>
  <c r="T178" i="51" s="1"/>
  <c r="S154" i="51"/>
  <c r="T154" i="51" s="1"/>
  <c r="S561" i="51"/>
  <c r="T561" i="51" s="1"/>
  <c r="S527" i="51"/>
  <c r="T527" i="51" s="1"/>
  <c r="S492" i="51"/>
  <c r="T492" i="51" s="1"/>
  <c r="S419" i="51"/>
  <c r="T419" i="51" s="1"/>
  <c r="S352" i="51"/>
  <c r="T352" i="51" s="1"/>
  <c r="S289" i="51"/>
  <c r="T289" i="51" s="1"/>
  <c r="S262" i="51"/>
  <c r="T262" i="51" s="1"/>
  <c r="S203" i="51"/>
  <c r="T203" i="51" s="1"/>
  <c r="S153" i="51"/>
  <c r="T153" i="51" s="1"/>
  <c r="S508" i="51"/>
  <c r="T508" i="51" s="1"/>
  <c r="S485" i="51"/>
  <c r="T485" i="51" s="1"/>
  <c r="S445" i="51"/>
  <c r="T445" i="51" s="1"/>
  <c r="S305" i="51"/>
  <c r="T305" i="51" s="1"/>
  <c r="S271" i="51"/>
  <c r="T271" i="51" s="1"/>
  <c r="S243" i="51"/>
  <c r="T243" i="51" s="1"/>
  <c r="S181" i="51"/>
  <c r="T181" i="51" s="1"/>
  <c r="S156" i="51"/>
  <c r="T156" i="51" s="1"/>
  <c r="S270" i="51"/>
  <c r="T270" i="51" s="1"/>
  <c r="S155" i="51"/>
  <c r="T155" i="51" s="1"/>
  <c r="S239" i="51"/>
  <c r="T239" i="51" s="1"/>
  <c r="S303" i="51"/>
  <c r="T303" i="51" s="1"/>
  <c r="S152" i="51"/>
  <c r="T152" i="51" s="1"/>
  <c r="S515" i="51"/>
  <c r="T515" i="51" s="1"/>
  <c r="S365" i="51"/>
  <c r="T365" i="51" s="1"/>
  <c r="S300" i="51"/>
  <c r="T300" i="51" s="1"/>
  <c r="S208" i="51"/>
  <c r="T208" i="51" s="1"/>
  <c r="S435" i="51"/>
  <c r="T435" i="51" s="1"/>
  <c r="S399" i="51"/>
  <c r="T399" i="51" s="1"/>
  <c r="S327" i="51"/>
  <c r="T327" i="51" s="1"/>
  <c r="S175" i="51"/>
  <c r="T175" i="51" s="1"/>
  <c r="S559" i="51"/>
  <c r="T559" i="51" s="1"/>
  <c r="S518" i="51"/>
  <c r="T518" i="51" s="1"/>
  <c r="S406" i="51"/>
  <c r="T406" i="51" s="1"/>
  <c r="S334" i="51"/>
  <c r="T334" i="51" s="1"/>
  <c r="S240" i="51"/>
  <c r="T240" i="51" s="1"/>
  <c r="S212" i="51"/>
  <c r="T212" i="51" s="1"/>
  <c r="S444" i="51"/>
  <c r="T444" i="51" s="1"/>
  <c r="S367" i="51"/>
  <c r="T367" i="51" s="1"/>
  <c r="S304" i="51"/>
  <c r="T304" i="51" s="1"/>
  <c r="S180" i="51"/>
  <c r="T180" i="51" s="1"/>
  <c r="S478" i="51"/>
  <c r="T478" i="51" s="1"/>
  <c r="S405" i="51"/>
  <c r="T405" i="51" s="1"/>
  <c r="S211" i="51"/>
  <c r="T211" i="51" s="1"/>
  <c r="S366" i="51"/>
  <c r="T366" i="51" s="1"/>
  <c r="S209" i="51"/>
  <c r="T209" i="51" s="1"/>
  <c r="S556" i="51"/>
  <c r="T556" i="51" s="1"/>
  <c r="S475" i="51"/>
  <c r="T475" i="51" s="1"/>
  <c r="S268" i="51"/>
  <c r="T268" i="51" s="1"/>
  <c r="S364" i="51"/>
  <c r="T364" i="51" s="1"/>
  <c r="S330" i="51"/>
  <c r="T330" i="51" s="1"/>
  <c r="S513" i="51"/>
  <c r="T513" i="51" s="1"/>
  <c r="S266" i="51"/>
  <c r="T266" i="51" s="1"/>
  <c r="S202" i="51"/>
  <c r="T202" i="51" s="1"/>
  <c r="S442" i="51"/>
  <c r="T442" i="51" s="1"/>
  <c r="S363" i="51"/>
  <c r="T363" i="51" s="1"/>
  <c r="S557" i="51"/>
  <c r="T557" i="51" s="1"/>
  <c r="S443" i="51"/>
  <c r="T443" i="51" s="1"/>
  <c r="S333" i="51"/>
  <c r="T333" i="51" s="1"/>
  <c r="S269" i="51"/>
  <c r="T269" i="51" s="1"/>
  <c r="S179" i="51"/>
  <c r="T179" i="51" s="1"/>
  <c r="S403" i="51"/>
  <c r="T403" i="51" s="1"/>
  <c r="S332" i="51"/>
  <c r="T332" i="51" s="1"/>
  <c r="S238" i="51"/>
  <c r="T238" i="51" s="1"/>
  <c r="S555" i="51"/>
  <c r="T555" i="51" s="1"/>
  <c r="S148" i="51"/>
  <c r="T148" i="51" s="1"/>
  <c r="S514" i="51"/>
  <c r="T514" i="51" s="1"/>
  <c r="S176" i="51"/>
  <c r="T176" i="51" s="1"/>
  <c r="S147" i="51"/>
  <c r="T147" i="51" s="1"/>
  <c r="S293" i="51"/>
  <c r="T293" i="51" s="1"/>
  <c r="S402" i="51"/>
  <c r="T402" i="51" s="1"/>
  <c r="S434" i="51"/>
  <c r="T434" i="51" s="1"/>
  <c r="S554" i="51"/>
  <c r="T554" i="51" s="1"/>
  <c r="S474" i="51"/>
  <c r="T474" i="51" s="1"/>
  <c r="S236" i="51"/>
  <c r="T236" i="51" s="1"/>
  <c r="S541" i="51"/>
  <c r="T541" i="51" s="1"/>
  <c r="S498" i="51"/>
  <c r="T498" i="51" s="1"/>
  <c r="S426" i="51"/>
  <c r="T426" i="51" s="1"/>
  <c r="S549" i="51"/>
  <c r="T549" i="51" s="1"/>
  <c r="S433" i="51"/>
  <c r="T433" i="51" s="1"/>
  <c r="S382" i="51"/>
  <c r="T382" i="51" s="1"/>
  <c r="S285" i="51"/>
  <c r="T285" i="51" s="1"/>
  <c r="S195" i="51"/>
  <c r="T195" i="51" s="1"/>
  <c r="S494" i="51"/>
  <c r="T494" i="51" s="1"/>
  <c r="S326" i="51"/>
  <c r="T326" i="51" s="1"/>
  <c r="S158" i="51"/>
  <c r="T158" i="51" s="1"/>
  <c r="S431" i="51"/>
  <c r="T431" i="51" s="1"/>
  <c r="S381" i="51"/>
  <c r="T381" i="51" s="1"/>
  <c r="S284" i="51"/>
  <c r="T284" i="51" s="1"/>
  <c r="S234" i="51"/>
  <c r="T234" i="51" s="1"/>
  <c r="S194" i="51"/>
  <c r="T194" i="51" s="1"/>
  <c r="S547" i="51"/>
  <c r="T547" i="51" s="1"/>
  <c r="S493" i="51"/>
  <c r="T493" i="51" s="1"/>
  <c r="S325" i="51"/>
  <c r="T325" i="51" s="1"/>
  <c r="S157" i="51"/>
  <c r="T157" i="51" s="1"/>
  <c r="S543" i="51"/>
  <c r="T543" i="51" s="1"/>
  <c r="S542" i="51"/>
  <c r="T542" i="51" s="1"/>
  <c r="S490" i="51"/>
  <c r="T490" i="51" s="1"/>
  <c r="S379" i="51"/>
  <c r="T379" i="51" s="1"/>
  <c r="S319" i="51"/>
  <c r="T319" i="51" s="1"/>
  <c r="S282" i="51"/>
  <c r="T282" i="51" s="1"/>
  <c r="S227" i="51"/>
  <c r="T227" i="51" s="1"/>
  <c r="S421" i="51"/>
  <c r="T421" i="51" s="1"/>
  <c r="S378" i="51"/>
  <c r="T378" i="51" s="1"/>
  <c r="S279" i="51"/>
  <c r="T279" i="51" s="1"/>
  <c r="S226" i="51"/>
  <c r="T226" i="51" s="1"/>
  <c r="S192" i="51"/>
  <c r="T192" i="51" s="1"/>
  <c r="S318" i="51"/>
  <c r="T318" i="51" s="1"/>
  <c r="S280" i="51"/>
  <c r="T280" i="51" s="1"/>
  <c r="S486" i="51"/>
  <c r="T486" i="51" s="1"/>
  <c r="S191" i="51"/>
  <c r="T191" i="51" s="1"/>
  <c r="S463" i="51"/>
  <c r="T463" i="51" s="1"/>
  <c r="S307" i="51"/>
  <c r="T307" i="51" s="1"/>
  <c r="S257" i="51"/>
  <c r="T257" i="51" s="1"/>
  <c r="S216" i="51"/>
  <c r="T216" i="51" s="1"/>
  <c r="S410" i="51"/>
  <c r="T410" i="51" s="1"/>
  <c r="S526" i="51"/>
  <c r="T526" i="51" s="1"/>
  <c r="S522" i="51"/>
  <c r="T522" i="51" s="1"/>
  <c r="S462" i="51"/>
  <c r="T462" i="51" s="1"/>
  <c r="S451" i="51"/>
  <c r="T451" i="51" s="1"/>
  <c r="S370" i="51"/>
  <c r="T370" i="51" s="1"/>
  <c r="S539" i="51"/>
  <c r="T539" i="51" s="1"/>
  <c r="S362" i="51"/>
  <c r="T362" i="51" s="1"/>
  <c r="S306" i="51"/>
  <c r="T306" i="51" s="1"/>
  <c r="S246" i="51"/>
  <c r="T246" i="51" s="1"/>
  <c r="S450" i="51"/>
  <c r="T450" i="51" s="1"/>
  <c r="S359" i="51"/>
  <c r="T359" i="51" s="1"/>
  <c r="S174" i="51"/>
  <c r="T174" i="51" s="1"/>
  <c r="S533" i="51"/>
  <c r="T533" i="51" s="1"/>
  <c r="S245" i="51"/>
  <c r="T245" i="51" s="1"/>
  <c r="S511" i="51"/>
  <c r="T511" i="51" s="1"/>
  <c r="S286" i="51"/>
  <c r="T286" i="51" s="1"/>
  <c r="S346" i="51"/>
  <c r="T346" i="51" s="1"/>
  <c r="S160" i="51"/>
  <c r="T160" i="51" s="1"/>
  <c r="S214" i="51"/>
  <c r="T214" i="51" s="1"/>
  <c r="S466" i="51"/>
  <c r="T466" i="51" s="1"/>
  <c r="S159" i="51"/>
  <c r="T159" i="51" s="1"/>
  <c r="S380" i="51"/>
  <c r="T380" i="51" s="1"/>
  <c r="S447" i="51"/>
  <c r="T447" i="51" s="1"/>
  <c r="S358" i="51"/>
  <c r="T358" i="51" s="1"/>
  <c r="S229" i="51"/>
  <c r="T229" i="51" s="1"/>
  <c r="S173" i="51"/>
  <c r="T173" i="51" s="1"/>
  <c r="S351" i="51"/>
  <c r="T351" i="51" s="1"/>
  <c r="S215" i="51"/>
  <c r="T215" i="51" s="1"/>
  <c r="S314" i="51"/>
  <c r="T314" i="51" s="1"/>
  <c r="S465" i="51"/>
  <c r="T465" i="51" s="1"/>
  <c r="S530" i="51"/>
  <c r="T530" i="51" s="1"/>
  <c r="S172" i="51"/>
  <c r="T172" i="51" s="1"/>
  <c r="S529" i="51"/>
  <c r="T529" i="51" s="1"/>
  <c r="S222" i="51"/>
  <c r="T222" i="51" s="1"/>
  <c r="S171" i="51"/>
  <c r="T171" i="51" s="1"/>
  <c r="S353" i="51"/>
  <c r="T353" i="51" s="1"/>
  <c r="S166" i="51"/>
  <c r="T166" i="51" s="1"/>
  <c r="S287" i="51"/>
  <c r="T287" i="51" s="1"/>
  <c r="S220" i="51"/>
  <c r="T220" i="51" s="1"/>
  <c r="S414" i="51"/>
  <c r="T414" i="51" s="1"/>
  <c r="S196" i="51"/>
  <c r="T196" i="51" s="1"/>
  <c r="S309" i="51"/>
  <c r="T309" i="51" s="1"/>
  <c r="S247" i="51"/>
  <c r="T247" i="51" s="1"/>
  <c r="S446" i="51"/>
  <c r="T446" i="51" s="1"/>
  <c r="S357" i="51"/>
  <c r="T357" i="51" s="1"/>
  <c r="S290" i="51"/>
  <c r="T290" i="51" s="1"/>
  <c r="S225" i="51"/>
  <c r="T225" i="51" s="1"/>
  <c r="S430" i="51"/>
  <c r="T430" i="51" s="1"/>
  <c r="S221" i="51"/>
  <c r="T221" i="51" s="1"/>
  <c r="S163" i="51"/>
  <c r="T163" i="51" s="1"/>
  <c r="S274" i="51"/>
  <c r="T274" i="51" s="1"/>
  <c r="S413" i="51"/>
  <c r="T413" i="51" s="1"/>
  <c r="S469" i="51"/>
  <c r="T469" i="51" s="1"/>
  <c r="S252" i="51"/>
  <c r="T252" i="51" s="1"/>
  <c r="S341" i="51"/>
  <c r="T341" i="51" s="1"/>
  <c r="S264" i="51"/>
  <c r="T264" i="51" s="1"/>
  <c r="S383" i="51"/>
  <c r="T383" i="51" s="1"/>
  <c r="S387" i="51"/>
  <c r="T387" i="51" s="1"/>
  <c r="S415" i="51"/>
  <c r="T415" i="51" s="1"/>
  <c r="S347" i="51"/>
  <c r="T347" i="51" s="1"/>
  <c r="S506" i="51"/>
  <c r="T506" i="51" s="1"/>
  <c r="S283" i="51"/>
  <c r="T283" i="51" s="1"/>
  <c r="S218" i="51"/>
  <c r="T218" i="51" s="1"/>
  <c r="S162" i="51"/>
  <c r="T162" i="51" s="1"/>
  <c r="S499" i="51"/>
  <c r="T499" i="51" s="1"/>
  <c r="S186" i="51"/>
  <c r="T186" i="51" s="1"/>
  <c r="S497" i="51"/>
  <c r="T497" i="51" s="1"/>
  <c r="S411" i="51"/>
  <c r="T411" i="51" s="1"/>
  <c r="S263" i="51"/>
  <c r="T263" i="51" s="1"/>
  <c r="S213" i="51"/>
  <c r="T213" i="51" s="1"/>
  <c r="S146" i="51"/>
  <c r="T146" i="51" s="1"/>
  <c r="S491" i="51"/>
  <c r="T491" i="51" s="1"/>
  <c r="S199" i="51"/>
  <c r="T199" i="51" s="1"/>
  <c r="S338" i="51"/>
  <c r="T338" i="51" s="1"/>
  <c r="S390" i="51"/>
  <c r="T390" i="51" s="1"/>
  <c r="S198" i="51"/>
  <c r="T198" i="51" s="1"/>
  <c r="S197" i="51"/>
  <c r="T197" i="51" s="1"/>
  <c r="S256" i="51"/>
  <c r="T256" i="51" s="1"/>
  <c r="S193" i="51"/>
  <c r="T193" i="51" s="1"/>
  <c r="S250" i="51"/>
  <c r="T250" i="51" s="1"/>
  <c r="S398" i="51"/>
  <c r="T398" i="51" s="1"/>
  <c r="S339" i="51"/>
  <c r="T339" i="51" s="1"/>
  <c r="S200" i="51"/>
  <c r="T200" i="51" s="1"/>
  <c r="S394" i="51"/>
  <c r="T394" i="51" s="1"/>
  <c r="S261" i="51"/>
  <c r="T261" i="51" s="1"/>
  <c r="S258" i="51"/>
  <c r="T258" i="51" s="1"/>
  <c r="S470" i="51"/>
  <c r="T470" i="51" s="1"/>
  <c r="S315" i="51"/>
  <c r="T315" i="51" s="1"/>
  <c r="S311" i="51"/>
  <c r="T311" i="51" s="1"/>
  <c r="S183" i="51"/>
  <c r="T183" i="51" s="1"/>
  <c r="S312" i="51"/>
  <c r="T312" i="51" s="1"/>
  <c r="S184" i="51"/>
  <c r="T184" i="51" s="1"/>
  <c r="S459" i="51"/>
  <c r="T459" i="51" s="1"/>
  <c r="S248" i="51"/>
  <c r="T248" i="51" s="1"/>
  <c r="S38" i="51"/>
  <c r="T38" i="51" s="1"/>
  <c r="S5" i="51"/>
  <c r="T5" i="51" s="1"/>
  <c r="S7" i="51"/>
  <c r="T7" i="51" s="1"/>
  <c r="S87" i="51"/>
  <c r="T87" i="51" s="1"/>
  <c r="S94" i="51"/>
  <c r="T94" i="51" s="1"/>
  <c r="S50" i="51"/>
  <c r="T50" i="51" s="1"/>
  <c r="S39" i="51"/>
  <c r="T39" i="51" s="1"/>
  <c r="S61" i="51"/>
  <c r="T61" i="51" s="1"/>
  <c r="S35" i="51"/>
  <c r="T35" i="51" s="1"/>
  <c r="S29" i="51"/>
  <c r="T29" i="51" s="1"/>
  <c r="S140" i="51"/>
  <c r="T140" i="51" s="1"/>
  <c r="S69" i="51"/>
  <c r="T69" i="51" s="1"/>
  <c r="S124" i="51"/>
  <c r="T124" i="51" s="1"/>
  <c r="E63" i="53" l="1"/>
  <c r="B63" i="53"/>
  <c r="B104" i="52"/>
  <c r="A105" i="52"/>
  <c r="H104" i="52"/>
  <c r="E104" i="52"/>
  <c r="J103" i="52"/>
  <c r="C103" i="52"/>
  <c r="K103" i="52"/>
  <c r="I103" i="52"/>
  <c r="D103" i="52"/>
  <c r="G103" i="52"/>
  <c r="F103" i="52"/>
  <c r="U2" i="51" a="1"/>
  <c r="U2" i="51" s="1"/>
  <c r="U1" i="51" s="1" a="1"/>
  <c r="U1" i="51" s="1"/>
  <c r="A15" i="51" s="1"/>
  <c r="C5" i="49"/>
  <c r="B5" i="49"/>
  <c r="G63" i="53" l="1"/>
  <c r="C63" i="53"/>
  <c r="A64" i="53" s="1"/>
  <c r="D63" i="53"/>
  <c r="F63" i="53"/>
  <c r="E105" i="52"/>
  <c r="B105" i="52"/>
  <c r="A106" i="52"/>
  <c r="H105" i="52"/>
  <c r="K104" i="52"/>
  <c r="I104" i="52"/>
  <c r="C104" i="52"/>
  <c r="J104" i="52"/>
  <c r="D104" i="52"/>
  <c r="G104" i="52"/>
  <c r="F104" i="52"/>
  <c r="A16" i="51"/>
  <c r="B16" i="51" s="1"/>
  <c r="B15" i="51"/>
  <c r="H15" i="51"/>
  <c r="E15" i="51"/>
  <c r="N123" i="49"/>
  <c r="O123" i="49" s="1"/>
  <c r="N85" i="49"/>
  <c r="O85" i="49" s="1"/>
  <c r="N53" i="49"/>
  <c r="O53" i="49" s="1"/>
  <c r="N45" i="49"/>
  <c r="O45" i="49" s="1"/>
  <c r="N41" i="49"/>
  <c r="O41" i="49" s="1"/>
  <c r="N14" i="49"/>
  <c r="O14" i="49" s="1"/>
  <c r="N21" i="49"/>
  <c r="O21" i="49" s="1"/>
  <c r="N72" i="49"/>
  <c r="O72" i="49" s="1"/>
  <c r="N60" i="49"/>
  <c r="O60" i="49" s="1"/>
  <c r="N139" i="49"/>
  <c r="O139" i="49" s="1"/>
  <c r="N13" i="49"/>
  <c r="O13" i="49" s="1"/>
  <c r="N37" i="49"/>
  <c r="O37" i="49" s="1"/>
  <c r="N29" i="49"/>
  <c r="O29" i="49" s="1"/>
  <c r="N12" i="49"/>
  <c r="O12" i="49" s="1"/>
  <c r="N80" i="49"/>
  <c r="O80" i="49" s="1"/>
  <c r="N136" i="49"/>
  <c r="O136" i="49" s="1"/>
  <c r="N84" i="49"/>
  <c r="O84" i="49" s="1"/>
  <c r="N87" i="49"/>
  <c r="O87" i="49" s="1"/>
  <c r="N83" i="49"/>
  <c r="O83" i="49" s="1"/>
  <c r="N75" i="49"/>
  <c r="O75" i="49" s="1"/>
  <c r="N55" i="49"/>
  <c r="O55" i="49" s="1"/>
  <c r="N116" i="49"/>
  <c r="O116" i="49" s="1"/>
  <c r="N58" i="49"/>
  <c r="O58" i="49" s="1"/>
  <c r="N48" i="49"/>
  <c r="O48" i="49" s="1"/>
  <c r="N32" i="49"/>
  <c r="O32" i="49" s="1"/>
  <c r="N22" i="49"/>
  <c r="O22" i="49" s="1"/>
  <c r="N92" i="49"/>
  <c r="O92" i="49" s="1"/>
  <c r="N59" i="49"/>
  <c r="O59" i="49" s="1"/>
  <c r="N65" i="49"/>
  <c r="O65" i="49" s="1"/>
  <c r="N42" i="49"/>
  <c r="O42" i="49" s="1"/>
  <c r="N104" i="49"/>
  <c r="O104" i="49" s="1"/>
  <c r="N43" i="49"/>
  <c r="O43" i="49" s="1"/>
  <c r="N46" i="49"/>
  <c r="O46" i="49" s="1"/>
  <c r="N30" i="49"/>
  <c r="O30" i="49" s="1"/>
  <c r="N128" i="49"/>
  <c r="O128" i="49" s="1"/>
  <c r="N119" i="49"/>
  <c r="O119" i="49" s="1"/>
  <c r="N107" i="49"/>
  <c r="O107" i="49" s="1"/>
  <c r="N73" i="49"/>
  <c r="O73" i="49" s="1"/>
  <c r="N24" i="49"/>
  <c r="O24" i="49" s="1"/>
  <c r="N19" i="49"/>
  <c r="O19" i="49" s="1"/>
  <c r="N95" i="49"/>
  <c r="O95" i="49" s="1"/>
  <c r="N67" i="49"/>
  <c r="O67" i="49" s="1"/>
  <c r="N62" i="49"/>
  <c r="O62" i="49" s="1"/>
  <c r="N89" i="49"/>
  <c r="O89" i="49" s="1"/>
  <c r="N20" i="49"/>
  <c r="O20" i="49" s="1"/>
  <c r="N78" i="49"/>
  <c r="O78" i="49" s="1"/>
  <c r="N28" i="49"/>
  <c r="O28" i="49" s="1"/>
  <c r="N135" i="49"/>
  <c r="O135" i="49" s="1"/>
  <c r="N112" i="49"/>
  <c r="O112" i="49" s="1"/>
  <c r="N50" i="49"/>
  <c r="O50" i="49" s="1"/>
  <c r="N91" i="49"/>
  <c r="O91" i="49" s="1"/>
  <c r="N111" i="49"/>
  <c r="O111" i="49" s="1"/>
  <c r="N120" i="49"/>
  <c r="O120" i="49" s="1"/>
  <c r="N127" i="49"/>
  <c r="O127" i="49" s="1"/>
  <c r="N44" i="49"/>
  <c r="O44" i="49" s="1"/>
  <c r="N71" i="49"/>
  <c r="O71" i="49" s="1"/>
  <c r="N100" i="49"/>
  <c r="O100" i="49" s="1"/>
  <c r="N61" i="49"/>
  <c r="O61" i="49" s="1"/>
  <c r="N69" i="49"/>
  <c r="O69" i="49" s="1"/>
  <c r="N131" i="49"/>
  <c r="O131" i="49" s="1"/>
  <c r="N18" i="49"/>
  <c r="O18" i="49" s="1"/>
  <c r="N130" i="49"/>
  <c r="O130" i="49" s="1"/>
  <c r="N35" i="49"/>
  <c r="O35" i="49" s="1"/>
  <c r="N63" i="49"/>
  <c r="O63" i="49" s="1"/>
  <c r="N82" i="49"/>
  <c r="O82" i="49" s="1"/>
  <c r="N114" i="49"/>
  <c r="O114" i="49" s="1"/>
  <c r="N3" i="49"/>
  <c r="O3" i="49" s="1"/>
  <c r="N113" i="49"/>
  <c r="O113" i="49" s="1"/>
  <c r="E64" i="53" l="1"/>
  <c r="B64" i="53"/>
  <c r="H106" i="52"/>
  <c r="E106" i="52"/>
  <c r="A107" i="52"/>
  <c r="B106" i="52"/>
  <c r="G105" i="52"/>
  <c r="D105" i="52"/>
  <c r="C105" i="52"/>
  <c r="K105" i="52"/>
  <c r="F105" i="52"/>
  <c r="I105" i="52"/>
  <c r="J105" i="52"/>
  <c r="H16" i="51"/>
  <c r="I16" i="51" s="1"/>
  <c r="A17" i="51"/>
  <c r="A18" i="51" s="1"/>
  <c r="E16" i="51"/>
  <c r="F16" i="51" s="1"/>
  <c r="J15" i="51"/>
  <c r="D15" i="51"/>
  <c r="C15" i="51"/>
  <c r="F15" i="51"/>
  <c r="G15" i="51"/>
  <c r="I15" i="51"/>
  <c r="N56" i="49"/>
  <c r="O56" i="49" s="1"/>
  <c r="N31" i="49"/>
  <c r="O31" i="49" s="1"/>
  <c r="N49" i="49"/>
  <c r="O49" i="49" s="1"/>
  <c r="N106" i="49"/>
  <c r="O106" i="49" s="1"/>
  <c r="N40" i="49"/>
  <c r="O40" i="49" s="1"/>
  <c r="N129" i="49"/>
  <c r="O129" i="49" s="1"/>
  <c r="N93" i="49"/>
  <c r="O93" i="49" s="1"/>
  <c r="N52" i="49"/>
  <c r="O52" i="49" s="1"/>
  <c r="N108" i="49"/>
  <c r="O108" i="49" s="1"/>
  <c r="N4" i="49"/>
  <c r="O4" i="49" s="1"/>
  <c r="N36" i="49"/>
  <c r="O36" i="49" s="1"/>
  <c r="N6" i="49"/>
  <c r="O6" i="49" s="1"/>
  <c r="N7" i="49"/>
  <c r="O7" i="49" s="1"/>
  <c r="N88" i="49"/>
  <c r="O88" i="49" s="1"/>
  <c r="N103" i="49"/>
  <c r="O103" i="49" s="1"/>
  <c r="N33" i="49"/>
  <c r="O33" i="49" s="1"/>
  <c r="N126" i="49"/>
  <c r="O126" i="49" s="1"/>
  <c r="N81" i="49"/>
  <c r="O81" i="49" s="1"/>
  <c r="N97" i="49"/>
  <c r="O97" i="49" s="1"/>
  <c r="N140" i="49"/>
  <c r="O140" i="49" s="1"/>
  <c r="C16" i="51"/>
  <c r="J16" i="51"/>
  <c r="D16" i="51"/>
  <c r="G16" i="51"/>
  <c r="N422" i="49"/>
  <c r="O422" i="49" s="1"/>
  <c r="N406" i="49"/>
  <c r="O406" i="49" s="1"/>
  <c r="N390" i="49"/>
  <c r="O390" i="49" s="1"/>
  <c r="N374" i="49"/>
  <c r="O374" i="49" s="1"/>
  <c r="N358" i="49"/>
  <c r="O358" i="49" s="1"/>
  <c r="N342" i="49"/>
  <c r="O342" i="49" s="1"/>
  <c r="N326" i="49"/>
  <c r="O326" i="49" s="1"/>
  <c r="N310" i="49"/>
  <c r="O310" i="49" s="1"/>
  <c r="N294" i="49"/>
  <c r="O294" i="49" s="1"/>
  <c r="N278" i="49"/>
  <c r="O278" i="49" s="1"/>
  <c r="N262" i="49"/>
  <c r="O262" i="49" s="1"/>
  <c r="N246" i="49"/>
  <c r="O246" i="49" s="1"/>
  <c r="N230" i="49"/>
  <c r="O230" i="49" s="1"/>
  <c r="N214" i="49"/>
  <c r="O214" i="49" s="1"/>
  <c r="N198" i="49"/>
  <c r="O198" i="49" s="1"/>
  <c r="N182" i="49"/>
  <c r="O182" i="49" s="1"/>
  <c r="N166" i="49"/>
  <c r="O166" i="49" s="1"/>
  <c r="N150" i="49"/>
  <c r="O150" i="49" s="1"/>
  <c r="N405" i="49"/>
  <c r="O405" i="49" s="1"/>
  <c r="N389" i="49"/>
  <c r="O389" i="49" s="1"/>
  <c r="N373" i="49"/>
  <c r="O373" i="49" s="1"/>
  <c r="N357" i="49"/>
  <c r="O357" i="49" s="1"/>
  <c r="N341" i="49"/>
  <c r="O341" i="49" s="1"/>
  <c r="N309" i="49"/>
  <c r="O309" i="49" s="1"/>
  <c r="N293" i="49"/>
  <c r="O293" i="49" s="1"/>
  <c r="N277" i="49"/>
  <c r="O277" i="49" s="1"/>
  <c r="N245" i="49"/>
  <c r="O245" i="49" s="1"/>
  <c r="N229" i="49"/>
  <c r="O229" i="49" s="1"/>
  <c r="N197" i="49"/>
  <c r="O197" i="49" s="1"/>
  <c r="N181" i="49"/>
  <c r="O181" i="49" s="1"/>
  <c r="N165" i="49"/>
  <c r="O165" i="49" s="1"/>
  <c r="N421" i="49"/>
  <c r="O421" i="49" s="1"/>
  <c r="N325" i="49"/>
  <c r="O325" i="49" s="1"/>
  <c r="N261" i="49"/>
  <c r="O261" i="49" s="1"/>
  <c r="N213" i="49"/>
  <c r="O213" i="49" s="1"/>
  <c r="N149" i="49"/>
  <c r="O149" i="49" s="1"/>
  <c r="N404" i="49"/>
  <c r="O404" i="49" s="1"/>
  <c r="N324" i="49"/>
  <c r="O324" i="49" s="1"/>
  <c r="N420" i="49"/>
  <c r="O420" i="49" s="1"/>
  <c r="N388" i="49"/>
  <c r="O388" i="49" s="1"/>
  <c r="N372" i="49"/>
  <c r="O372" i="49" s="1"/>
  <c r="N356" i="49"/>
  <c r="O356" i="49" s="1"/>
  <c r="N340" i="49"/>
  <c r="O340" i="49" s="1"/>
  <c r="N308" i="49"/>
  <c r="O308" i="49" s="1"/>
  <c r="N403" i="49"/>
  <c r="O403" i="49" s="1"/>
  <c r="N355" i="49"/>
  <c r="O355" i="49" s="1"/>
  <c r="N419" i="49"/>
  <c r="O419" i="49" s="1"/>
  <c r="N387" i="49"/>
  <c r="O387" i="49" s="1"/>
  <c r="N371" i="49"/>
  <c r="O371" i="49" s="1"/>
  <c r="N434" i="49"/>
  <c r="O434" i="49" s="1"/>
  <c r="N432" i="49"/>
  <c r="O432" i="49" s="1"/>
  <c r="N416" i="49"/>
  <c r="O416" i="49" s="1"/>
  <c r="N400" i="49"/>
  <c r="O400" i="49" s="1"/>
  <c r="N384" i="49"/>
  <c r="O384" i="49" s="1"/>
  <c r="N368" i="49"/>
  <c r="O368" i="49" s="1"/>
  <c r="N352" i="49"/>
  <c r="O352" i="49" s="1"/>
  <c r="N336" i="49"/>
  <c r="O336" i="49" s="1"/>
  <c r="N320" i="49"/>
  <c r="O320" i="49" s="1"/>
  <c r="N304" i="49"/>
  <c r="O304" i="49" s="1"/>
  <c r="N288" i="49"/>
  <c r="O288" i="49" s="1"/>
  <c r="N272" i="49"/>
  <c r="O272" i="49" s="1"/>
  <c r="N256" i="49"/>
  <c r="O256" i="49" s="1"/>
  <c r="N240" i="49"/>
  <c r="O240" i="49" s="1"/>
  <c r="N382" i="49"/>
  <c r="O382" i="49" s="1"/>
  <c r="N286" i="49"/>
  <c r="O286" i="49" s="1"/>
  <c r="N238" i="49"/>
  <c r="O238" i="49" s="1"/>
  <c r="N222" i="49"/>
  <c r="O222" i="49" s="1"/>
  <c r="N190" i="49"/>
  <c r="O190" i="49" s="1"/>
  <c r="N158" i="49"/>
  <c r="O158" i="49" s="1"/>
  <c r="N430" i="49"/>
  <c r="O430" i="49" s="1"/>
  <c r="N414" i="49"/>
  <c r="O414" i="49" s="1"/>
  <c r="N398" i="49"/>
  <c r="O398" i="49" s="1"/>
  <c r="N366" i="49"/>
  <c r="O366" i="49" s="1"/>
  <c r="N350" i="49"/>
  <c r="O350" i="49" s="1"/>
  <c r="N334" i="49"/>
  <c r="O334" i="49" s="1"/>
  <c r="N318" i="49"/>
  <c r="O318" i="49" s="1"/>
  <c r="N302" i="49"/>
  <c r="O302" i="49" s="1"/>
  <c r="N270" i="49"/>
  <c r="O270" i="49" s="1"/>
  <c r="N254" i="49"/>
  <c r="O254" i="49" s="1"/>
  <c r="N206" i="49"/>
  <c r="O206" i="49" s="1"/>
  <c r="N174" i="49"/>
  <c r="O174" i="49" s="1"/>
  <c r="N429" i="49"/>
  <c r="O429" i="49" s="1"/>
  <c r="N413" i="49"/>
  <c r="O413" i="49" s="1"/>
  <c r="N397" i="49"/>
  <c r="O397" i="49" s="1"/>
  <c r="N381" i="49"/>
  <c r="O381" i="49" s="1"/>
  <c r="N365" i="49"/>
  <c r="O365" i="49" s="1"/>
  <c r="N349" i="49"/>
  <c r="O349" i="49" s="1"/>
  <c r="N333" i="49"/>
  <c r="O333" i="49" s="1"/>
  <c r="N317" i="49"/>
  <c r="O317" i="49" s="1"/>
  <c r="N423" i="49"/>
  <c r="O423" i="49" s="1"/>
  <c r="N431" i="49"/>
  <c r="O431" i="49" s="1"/>
  <c r="N402" i="49"/>
  <c r="O402" i="49" s="1"/>
  <c r="N377" i="49"/>
  <c r="O377" i="49" s="1"/>
  <c r="N348" i="49"/>
  <c r="O348" i="49" s="1"/>
  <c r="N323" i="49"/>
  <c r="O323" i="49" s="1"/>
  <c r="N275" i="49"/>
  <c r="O275" i="49" s="1"/>
  <c r="N207" i="49"/>
  <c r="O207" i="49" s="1"/>
  <c r="N185" i="49"/>
  <c r="O185" i="49" s="1"/>
  <c r="N205" i="49"/>
  <c r="O205" i="49" s="1"/>
  <c r="N322" i="49"/>
  <c r="O322" i="49" s="1"/>
  <c r="N298" i="49"/>
  <c r="O298" i="49" s="1"/>
  <c r="N274" i="49"/>
  <c r="O274" i="49" s="1"/>
  <c r="N251" i="49"/>
  <c r="O251" i="49" s="1"/>
  <c r="N228" i="49"/>
  <c r="O228" i="49" s="1"/>
  <c r="N161" i="49"/>
  <c r="O161" i="49" s="1"/>
  <c r="N203" i="49"/>
  <c r="O203" i="49" s="1"/>
  <c r="N180" i="49"/>
  <c r="O180" i="49" s="1"/>
  <c r="N428" i="49"/>
  <c r="O428" i="49" s="1"/>
  <c r="N401" i="49"/>
  <c r="O401" i="49" s="1"/>
  <c r="N376" i="49"/>
  <c r="O376" i="49" s="1"/>
  <c r="N347" i="49"/>
  <c r="O347" i="49" s="1"/>
  <c r="N227" i="49"/>
  <c r="O227" i="49" s="1"/>
  <c r="N184" i="49"/>
  <c r="O184" i="49" s="1"/>
  <c r="N159" i="49"/>
  <c r="O159" i="49" s="1"/>
  <c r="N321" i="49"/>
  <c r="O321" i="49" s="1"/>
  <c r="N297" i="49"/>
  <c r="O297" i="49" s="1"/>
  <c r="N273" i="49"/>
  <c r="O273" i="49" s="1"/>
  <c r="N250" i="49"/>
  <c r="O250" i="49" s="1"/>
  <c r="N226" i="49"/>
  <c r="O226" i="49" s="1"/>
  <c r="N204" i="49"/>
  <c r="O204" i="49" s="1"/>
  <c r="N160" i="49"/>
  <c r="O160" i="49" s="1"/>
  <c r="N427" i="49"/>
  <c r="O427" i="49" s="1"/>
  <c r="N375" i="49"/>
  <c r="O375" i="49" s="1"/>
  <c r="N346" i="49"/>
  <c r="O346" i="49" s="1"/>
  <c r="N183" i="49"/>
  <c r="O183" i="49" s="1"/>
  <c r="N399" i="49"/>
  <c r="O399" i="49" s="1"/>
  <c r="N296" i="49"/>
  <c r="O296" i="49" s="1"/>
  <c r="N249" i="49"/>
  <c r="O249" i="49" s="1"/>
  <c r="N225" i="49"/>
  <c r="O225" i="49" s="1"/>
  <c r="N426" i="49"/>
  <c r="O426" i="49" s="1"/>
  <c r="N370" i="49"/>
  <c r="O370" i="49" s="1"/>
  <c r="N345" i="49"/>
  <c r="O345" i="49" s="1"/>
  <c r="N319" i="49"/>
  <c r="O319" i="49" s="1"/>
  <c r="N271" i="49"/>
  <c r="O271" i="49" s="1"/>
  <c r="N396" i="49"/>
  <c r="O396" i="49" s="1"/>
  <c r="N295" i="49"/>
  <c r="O295" i="49" s="1"/>
  <c r="N248" i="49"/>
  <c r="O248" i="49" s="1"/>
  <c r="N224" i="49"/>
  <c r="O224" i="49" s="1"/>
  <c r="N202" i="49"/>
  <c r="O202" i="49" s="1"/>
  <c r="N179" i="49"/>
  <c r="O179" i="49" s="1"/>
  <c r="N157" i="49"/>
  <c r="O157" i="49" s="1"/>
  <c r="N418" i="49"/>
  <c r="O418" i="49" s="1"/>
  <c r="N393" i="49"/>
  <c r="O393" i="49" s="1"/>
  <c r="N364" i="49"/>
  <c r="O364" i="49" s="1"/>
  <c r="N417" i="49"/>
  <c r="O417" i="49" s="1"/>
  <c r="N392" i="49"/>
  <c r="O392" i="49" s="1"/>
  <c r="N363" i="49"/>
  <c r="O363" i="49" s="1"/>
  <c r="N337" i="49"/>
  <c r="O337" i="49" s="1"/>
  <c r="N265" i="49"/>
  <c r="O265" i="49" s="1"/>
  <c r="N241" i="49"/>
  <c r="O241" i="49" s="1"/>
  <c r="N196" i="49"/>
  <c r="O196" i="49" s="1"/>
  <c r="N380" i="49"/>
  <c r="O380" i="49" s="1"/>
  <c r="N339" i="49"/>
  <c r="O339" i="49" s="1"/>
  <c r="N276" i="49"/>
  <c r="O276" i="49" s="1"/>
  <c r="N210" i="49"/>
  <c r="O210" i="49" s="1"/>
  <c r="N147" i="49"/>
  <c r="O147" i="49" s="1"/>
  <c r="N145" i="49"/>
  <c r="O145" i="49" s="1"/>
  <c r="N300" i="49"/>
  <c r="O300" i="49" s="1"/>
  <c r="N338" i="49"/>
  <c r="O338" i="49" s="1"/>
  <c r="N305" i="49"/>
  <c r="O305" i="49" s="1"/>
  <c r="N269" i="49"/>
  <c r="O269" i="49" s="1"/>
  <c r="N239" i="49"/>
  <c r="O239" i="49" s="1"/>
  <c r="N176" i="49"/>
  <c r="O176" i="49" s="1"/>
  <c r="N146" i="49"/>
  <c r="O146" i="49" s="1"/>
  <c r="N175" i="49"/>
  <c r="O175" i="49" s="1"/>
  <c r="N173" i="49"/>
  <c r="O173" i="49" s="1"/>
  <c r="N235" i="49"/>
  <c r="O235" i="49" s="1"/>
  <c r="N201" i="49"/>
  <c r="O201" i="49" s="1"/>
  <c r="N299" i="49"/>
  <c r="O299" i="49" s="1"/>
  <c r="N170" i="49"/>
  <c r="O170" i="49" s="1"/>
  <c r="N409" i="49"/>
  <c r="O409" i="49" s="1"/>
  <c r="N415" i="49"/>
  <c r="O415" i="49" s="1"/>
  <c r="N379" i="49"/>
  <c r="O379" i="49" s="1"/>
  <c r="N268" i="49"/>
  <c r="O268" i="49" s="1"/>
  <c r="N209" i="49"/>
  <c r="O209" i="49" s="1"/>
  <c r="N143" i="49"/>
  <c r="O143" i="49" s="1"/>
  <c r="N410" i="49"/>
  <c r="O410" i="49" s="1"/>
  <c r="N367" i="49"/>
  <c r="O367" i="49" s="1"/>
  <c r="N200" i="49"/>
  <c r="O200" i="49" s="1"/>
  <c r="N233" i="49"/>
  <c r="O233" i="49" s="1"/>
  <c r="N237" i="49"/>
  <c r="O237" i="49" s="1"/>
  <c r="N301" i="49"/>
  <c r="O301" i="49" s="1"/>
  <c r="N171" i="49"/>
  <c r="O171" i="49" s="1"/>
  <c r="N264" i="49"/>
  <c r="O264" i="49" s="1"/>
  <c r="N412" i="49"/>
  <c r="O412" i="49" s="1"/>
  <c r="N378" i="49"/>
  <c r="O378" i="49" s="1"/>
  <c r="N303" i="49"/>
  <c r="O303" i="49" s="1"/>
  <c r="N267" i="49"/>
  <c r="O267" i="49" s="1"/>
  <c r="N236" i="49"/>
  <c r="O236" i="49" s="1"/>
  <c r="N208" i="49"/>
  <c r="O208" i="49" s="1"/>
  <c r="N335" i="49"/>
  <c r="O335" i="49" s="1"/>
  <c r="N172" i="49"/>
  <c r="O172" i="49" s="1"/>
  <c r="N144" i="49"/>
  <c r="O144" i="49" s="1"/>
  <c r="N411" i="49"/>
  <c r="O411" i="49" s="1"/>
  <c r="N369" i="49"/>
  <c r="O369" i="49" s="1"/>
  <c r="N266" i="49"/>
  <c r="O266" i="49" s="1"/>
  <c r="N331" i="49"/>
  <c r="O331" i="49" s="1"/>
  <c r="N332" i="49"/>
  <c r="O332" i="49" s="1"/>
  <c r="N234" i="49"/>
  <c r="O234" i="49" s="1"/>
  <c r="N221" i="49"/>
  <c r="O221" i="49" s="1"/>
  <c r="N192" i="49"/>
  <c r="O192" i="49" s="1"/>
  <c r="N163" i="49"/>
  <c r="O163" i="49" s="1"/>
  <c r="N394" i="49"/>
  <c r="O394" i="49" s="1"/>
  <c r="N359" i="49"/>
  <c r="O359" i="49" s="1"/>
  <c r="N316" i="49"/>
  <c r="O316" i="49" s="1"/>
  <c r="N285" i="49"/>
  <c r="O285" i="49" s="1"/>
  <c r="N220" i="49"/>
  <c r="O220" i="49" s="1"/>
  <c r="N162" i="49"/>
  <c r="O162" i="49" s="1"/>
  <c r="N284" i="49"/>
  <c r="O284" i="49" s="1"/>
  <c r="N255" i="49"/>
  <c r="O255" i="49" s="1"/>
  <c r="N191" i="49"/>
  <c r="O191" i="49" s="1"/>
  <c r="N156" i="49"/>
  <c r="O156" i="49" s="1"/>
  <c r="N425" i="49"/>
  <c r="O425" i="49" s="1"/>
  <c r="N395" i="49"/>
  <c r="O395" i="49" s="1"/>
  <c r="N329" i="49"/>
  <c r="O329" i="49" s="1"/>
  <c r="N279" i="49"/>
  <c r="O279" i="49" s="1"/>
  <c r="N216" i="49"/>
  <c r="O216" i="49" s="1"/>
  <c r="N155" i="49"/>
  <c r="O155" i="49" s="1"/>
  <c r="N153" i="49"/>
  <c r="O153" i="49" s="1"/>
  <c r="N259" i="49"/>
  <c r="O259" i="49" s="1"/>
  <c r="N314" i="49"/>
  <c r="O314" i="49" s="1"/>
  <c r="N195" i="49"/>
  <c r="O195" i="49" s="1"/>
  <c r="N148" i="49"/>
  <c r="O148" i="49" s="1"/>
  <c r="N283" i="49"/>
  <c r="O283" i="49" s="1"/>
  <c r="N280" i="49"/>
  <c r="O280" i="49" s="1"/>
  <c r="N215" i="49"/>
  <c r="O215" i="49" s="1"/>
  <c r="N212" i="49"/>
  <c r="O212" i="49" s="1"/>
  <c r="N315" i="49"/>
  <c r="O315" i="49" s="1"/>
  <c r="N199" i="49"/>
  <c r="O199" i="49" s="1"/>
  <c r="N257" i="49"/>
  <c r="O257" i="49" s="1"/>
  <c r="N313" i="49"/>
  <c r="O313" i="49" s="1"/>
  <c r="N383" i="49"/>
  <c r="O383" i="49" s="1"/>
  <c r="N311" i="49"/>
  <c r="O311" i="49" s="1"/>
  <c r="N232" i="49"/>
  <c r="O232" i="49" s="1"/>
  <c r="N287" i="49"/>
  <c r="O287" i="49" s="1"/>
  <c r="N177" i="49"/>
  <c r="O177" i="49" s="1"/>
  <c r="N351" i="49"/>
  <c r="O351" i="49" s="1"/>
  <c r="N219" i="49"/>
  <c r="O219" i="49" s="1"/>
  <c r="N328" i="49"/>
  <c r="O328" i="49" s="1"/>
  <c r="N263" i="49"/>
  <c r="O263" i="49" s="1"/>
  <c r="N154" i="49"/>
  <c r="O154" i="49" s="1"/>
  <c r="N391" i="49"/>
  <c r="O391" i="49" s="1"/>
  <c r="N386" i="49"/>
  <c r="O386" i="49" s="1"/>
  <c r="N152" i="49"/>
  <c r="O152" i="49" s="1"/>
  <c r="N258" i="49"/>
  <c r="O258" i="49" s="1"/>
  <c r="N253" i="49"/>
  <c r="O253" i="49" s="1"/>
  <c r="N247" i="49"/>
  <c r="O247" i="49" s="1"/>
  <c r="N178" i="49"/>
  <c r="O178" i="49" s="1"/>
  <c r="N282" i="49"/>
  <c r="O282" i="49" s="1"/>
  <c r="N330" i="49"/>
  <c r="O330" i="49" s="1"/>
  <c r="N211" i="49"/>
  <c r="O211" i="49" s="1"/>
  <c r="N151" i="49"/>
  <c r="O151" i="49" s="1"/>
  <c r="N194" i="49"/>
  <c r="O194" i="49" s="1"/>
  <c r="N312" i="49"/>
  <c r="O312" i="49" s="1"/>
  <c r="N252" i="49"/>
  <c r="O252" i="49" s="1"/>
  <c r="N168" i="49"/>
  <c r="O168" i="49" s="1"/>
  <c r="N164" i="49"/>
  <c r="O164" i="49" s="1"/>
  <c r="N327" i="49"/>
  <c r="O327" i="49" s="1"/>
  <c r="N260" i="49"/>
  <c r="O260" i="49" s="1"/>
  <c r="N344" i="49"/>
  <c r="O344" i="49" s="1"/>
  <c r="N385" i="49"/>
  <c r="O385" i="49" s="1"/>
  <c r="N193" i="49"/>
  <c r="O193" i="49" s="1"/>
  <c r="N169" i="49"/>
  <c r="O169" i="49" s="1"/>
  <c r="N218" i="49"/>
  <c r="O218" i="49" s="1"/>
  <c r="N424" i="49"/>
  <c r="O424" i="49" s="1"/>
  <c r="N217" i="49"/>
  <c r="O217" i="49" s="1"/>
  <c r="N223" i="49"/>
  <c r="O223" i="49" s="1"/>
  <c r="N362" i="49"/>
  <c r="O362" i="49" s="1"/>
  <c r="N307" i="49"/>
  <c r="O307" i="49" s="1"/>
  <c r="N189" i="49"/>
  <c r="O189" i="49" s="1"/>
  <c r="N306" i="49"/>
  <c r="O306" i="49" s="1"/>
  <c r="N244" i="49"/>
  <c r="O244" i="49" s="1"/>
  <c r="N188" i="49"/>
  <c r="O188" i="49" s="1"/>
  <c r="N361" i="49"/>
  <c r="O361" i="49" s="1"/>
  <c r="N292" i="49"/>
  <c r="O292" i="49" s="1"/>
  <c r="N243" i="49"/>
  <c r="O243" i="49" s="1"/>
  <c r="N291" i="49"/>
  <c r="O291" i="49" s="1"/>
  <c r="N242" i="49"/>
  <c r="O242" i="49" s="1"/>
  <c r="N187" i="49"/>
  <c r="O187" i="49" s="1"/>
  <c r="N231" i="49"/>
  <c r="O231" i="49" s="1"/>
  <c r="N408" i="49"/>
  <c r="O408" i="49" s="1"/>
  <c r="N281" i="49"/>
  <c r="O281" i="49" s="1"/>
  <c r="N433" i="49"/>
  <c r="O433" i="49" s="1"/>
  <c r="N360" i="49"/>
  <c r="O360" i="49" s="1"/>
  <c r="N290" i="49"/>
  <c r="O290" i="49" s="1"/>
  <c r="N354" i="49"/>
  <c r="O354" i="49" s="1"/>
  <c r="N186" i="49"/>
  <c r="O186" i="49" s="1"/>
  <c r="N289" i="49"/>
  <c r="O289" i="49" s="1"/>
  <c r="N343" i="49"/>
  <c r="O343" i="49" s="1"/>
  <c r="N353" i="49"/>
  <c r="O353" i="49" s="1"/>
  <c r="N167" i="49"/>
  <c r="O167" i="49" s="1"/>
  <c r="N407" i="49"/>
  <c r="O407" i="49" s="1"/>
  <c r="N68" i="49"/>
  <c r="O68" i="49" s="1"/>
  <c r="N54" i="49"/>
  <c r="O54" i="49" s="1"/>
  <c r="N70" i="49"/>
  <c r="O70" i="49" s="1"/>
  <c r="N86" i="49"/>
  <c r="O86" i="49" s="1"/>
  <c r="N118" i="49"/>
  <c r="O118" i="49" s="1"/>
  <c r="N98" i="49"/>
  <c r="O98" i="49" s="1"/>
  <c r="N99" i="49"/>
  <c r="O99" i="49" s="1"/>
  <c r="N102" i="49"/>
  <c r="O102" i="49" s="1"/>
  <c r="N141" i="49"/>
  <c r="O141" i="49" s="1"/>
  <c r="N90" i="49"/>
  <c r="O90" i="49" s="1"/>
  <c r="N34" i="49"/>
  <c r="O34" i="49" s="1"/>
  <c r="N94" i="49"/>
  <c r="O94" i="49" s="1"/>
  <c r="N16" i="49"/>
  <c r="O16" i="49" s="1"/>
  <c r="N10" i="49"/>
  <c r="O10" i="49" s="1"/>
  <c r="N133" i="49"/>
  <c r="O133" i="49" s="1"/>
  <c r="N38" i="49"/>
  <c r="O38" i="49" s="1"/>
  <c r="N76" i="49"/>
  <c r="O76" i="49" s="1"/>
  <c r="N137" i="49"/>
  <c r="O137" i="49" s="1"/>
  <c r="N77" i="49"/>
  <c r="O77" i="49" s="1"/>
  <c r="N96" i="49"/>
  <c r="O96" i="49" s="1"/>
  <c r="N11" i="49"/>
  <c r="O11" i="49" s="1"/>
  <c r="N39" i="49"/>
  <c r="O39" i="49" s="1"/>
  <c r="N142" i="49"/>
  <c r="O142" i="49" s="1"/>
  <c r="N109" i="49"/>
  <c r="O109" i="49" s="1"/>
  <c r="N79" i="49"/>
  <c r="O79" i="49" s="1"/>
  <c r="N15" i="49"/>
  <c r="O15" i="49" s="1"/>
  <c r="N17" i="49"/>
  <c r="O17" i="49" s="1"/>
  <c r="N115" i="49"/>
  <c r="O115" i="49" s="1"/>
  <c r="N124" i="49"/>
  <c r="O124" i="49" s="1"/>
  <c r="N121" i="49"/>
  <c r="O121" i="49" s="1"/>
  <c r="N25" i="49"/>
  <c r="O25" i="49" s="1"/>
  <c r="N134" i="49"/>
  <c r="O134" i="49" s="1"/>
  <c r="N117" i="49"/>
  <c r="O117" i="49" s="1"/>
  <c r="N57" i="49"/>
  <c r="O57" i="49" s="1"/>
  <c r="N5" i="49"/>
  <c r="O5" i="49" s="1"/>
  <c r="N122" i="49"/>
  <c r="O122" i="49" s="1"/>
  <c r="N26" i="49"/>
  <c r="O26" i="49" s="1"/>
  <c r="N8" i="49"/>
  <c r="O8" i="49" s="1"/>
  <c r="N101" i="49"/>
  <c r="O101" i="49" s="1"/>
  <c r="N9" i="49"/>
  <c r="O9" i="49" s="1"/>
  <c r="N110" i="49"/>
  <c r="O110" i="49" s="1"/>
  <c r="N51" i="49"/>
  <c r="O51" i="49" s="1"/>
  <c r="N138" i="49"/>
  <c r="O138" i="49" s="1"/>
  <c r="N47" i="49"/>
  <c r="O47" i="49" s="1"/>
  <c r="N23" i="49"/>
  <c r="O23" i="49" s="1"/>
  <c r="N64" i="49"/>
  <c r="O64" i="49" s="1"/>
  <c r="N132" i="49"/>
  <c r="O132" i="49" s="1"/>
  <c r="N74" i="49"/>
  <c r="O74" i="49" s="1"/>
  <c r="N125" i="49"/>
  <c r="O125" i="49" s="1"/>
  <c r="N66" i="49"/>
  <c r="O66" i="49" s="1"/>
  <c r="N27" i="49"/>
  <c r="O27" i="49" s="1"/>
  <c r="N105" i="49"/>
  <c r="O105" i="49" s="1"/>
  <c r="E17" i="51" l="1"/>
  <c r="H17" i="51"/>
  <c r="G64" i="53"/>
  <c r="F64" i="53"/>
  <c r="D64" i="53"/>
  <c r="C64" i="53"/>
  <c r="A65" i="53" s="1"/>
  <c r="B17" i="51"/>
  <c r="I106" i="52"/>
  <c r="C106" i="52"/>
  <c r="K106" i="52"/>
  <c r="J106" i="52"/>
  <c r="G106" i="52"/>
  <c r="F106" i="52"/>
  <c r="D106" i="52"/>
  <c r="B107" i="52"/>
  <c r="E107" i="52"/>
  <c r="A108" i="52"/>
  <c r="H107" i="52"/>
  <c r="K15" i="51"/>
  <c r="K16" i="51"/>
  <c r="P2" i="49" a="1"/>
  <c r="P1" i="49" s="1" a="1"/>
  <c r="P1" i="49" s="1"/>
  <c r="A15" i="49" s="1"/>
  <c r="E18" i="51"/>
  <c r="A19" i="51"/>
  <c r="H18" i="51"/>
  <c r="B18" i="51"/>
  <c r="I17" i="51" l="1"/>
  <c r="F17" i="51"/>
  <c r="C17" i="51"/>
  <c r="G17" i="51"/>
  <c r="D17" i="51"/>
  <c r="J17" i="51"/>
  <c r="B65" i="53"/>
  <c r="E65" i="53"/>
  <c r="D107" i="52"/>
  <c r="K107" i="52"/>
  <c r="I107" i="52"/>
  <c r="J107" i="52"/>
  <c r="G107" i="52"/>
  <c r="F107" i="52"/>
  <c r="C107" i="52"/>
  <c r="E108" i="52"/>
  <c r="A109" i="52"/>
  <c r="H108" i="52"/>
  <c r="B108" i="52"/>
  <c r="P2" i="49"/>
  <c r="S113" i="50"/>
  <c r="T113" i="50" s="1"/>
  <c r="S81" i="50"/>
  <c r="T81" i="50" s="1"/>
  <c r="S103" i="50"/>
  <c r="T103" i="50" s="1"/>
  <c r="S39" i="50"/>
  <c r="T39" i="50" s="1"/>
  <c r="S105" i="50"/>
  <c r="T105" i="50" s="1"/>
  <c r="S73" i="50"/>
  <c r="T73" i="50" s="1"/>
  <c r="S41" i="50"/>
  <c r="T41" i="50" s="1"/>
  <c r="S128" i="50"/>
  <c r="T128" i="50" s="1"/>
  <c r="S107" i="50"/>
  <c r="T107" i="50" s="1"/>
  <c r="S75" i="50"/>
  <c r="T75" i="50" s="1"/>
  <c r="S43" i="50"/>
  <c r="T43" i="50" s="1"/>
  <c r="S65" i="50"/>
  <c r="T65" i="50" s="1"/>
  <c r="S62" i="50"/>
  <c r="T62" i="50" s="1"/>
  <c r="S24" i="50"/>
  <c r="T24" i="50" s="1"/>
  <c r="S126" i="50"/>
  <c r="T126" i="50" s="1"/>
  <c r="S142" i="50"/>
  <c r="T142" i="50" s="1"/>
  <c r="S138" i="50"/>
  <c r="T138" i="50" s="1"/>
  <c r="S119" i="50"/>
  <c r="T119" i="50" s="1"/>
  <c r="S99" i="50"/>
  <c r="T99" i="50" s="1"/>
  <c r="S38" i="50"/>
  <c r="T38" i="50" s="1"/>
  <c r="S35" i="50"/>
  <c r="T35" i="50" s="1"/>
  <c r="S16" i="50"/>
  <c r="T16" i="50" s="1"/>
  <c r="S137" i="50"/>
  <c r="T137" i="50" s="1"/>
  <c r="S102" i="50"/>
  <c r="T102" i="50" s="1"/>
  <c r="S84" i="50"/>
  <c r="T84" i="50" s="1"/>
  <c r="S88" i="50"/>
  <c r="T88" i="50" s="1"/>
  <c r="S61" i="50"/>
  <c r="T61" i="50" s="1"/>
  <c r="S83" i="50"/>
  <c r="T83" i="50" s="1"/>
  <c r="S130" i="50"/>
  <c r="T130" i="50" s="1"/>
  <c r="S111" i="50"/>
  <c r="T111" i="50" s="1"/>
  <c r="S92" i="50"/>
  <c r="T92" i="50" s="1"/>
  <c r="S115" i="50"/>
  <c r="T115" i="50" s="1"/>
  <c r="S132" i="50"/>
  <c r="T132" i="50" s="1"/>
  <c r="S20" i="50"/>
  <c r="T20" i="50" s="1"/>
  <c r="S129" i="50"/>
  <c r="T129" i="50" s="1"/>
  <c r="S78" i="50"/>
  <c r="T78" i="50" s="1"/>
  <c r="S48" i="50"/>
  <c r="T48" i="50" s="1"/>
  <c r="S40" i="50"/>
  <c r="T40" i="50" s="1"/>
  <c r="S19" i="50"/>
  <c r="T19" i="50" s="1"/>
  <c r="S31" i="50"/>
  <c r="T31" i="50" s="1"/>
  <c r="S77" i="50"/>
  <c r="T77" i="50" s="1"/>
  <c r="S23" i="50"/>
  <c r="T23" i="50" s="1"/>
  <c r="S131" i="50"/>
  <c r="T131" i="50" s="1"/>
  <c r="S120" i="50"/>
  <c r="T120" i="50" s="1"/>
  <c r="S36" i="50"/>
  <c r="T36" i="50" s="1"/>
  <c r="S28" i="50"/>
  <c r="T28" i="50" s="1"/>
  <c r="S127" i="50"/>
  <c r="T127" i="50" s="1"/>
  <c r="S100" i="50"/>
  <c r="T100" i="50" s="1"/>
  <c r="S109" i="50"/>
  <c r="T109" i="50" s="1"/>
  <c r="S108" i="50"/>
  <c r="T108" i="50" s="1"/>
  <c r="S90" i="50"/>
  <c r="T90" i="50" s="1"/>
  <c r="S34" i="50"/>
  <c r="T34" i="50" s="1"/>
  <c r="S140" i="50"/>
  <c r="T140" i="50" s="1"/>
  <c r="S112" i="50"/>
  <c r="T112" i="50" s="1"/>
  <c r="S141" i="50"/>
  <c r="T141" i="50" s="1"/>
  <c r="S21" i="50"/>
  <c r="T21" i="50" s="1"/>
  <c r="S29" i="50"/>
  <c r="T29" i="50" s="1"/>
  <c r="S54" i="50"/>
  <c r="T54" i="50" s="1"/>
  <c r="S9" i="50"/>
  <c r="T9" i="50" s="1"/>
  <c r="S33" i="50"/>
  <c r="T33" i="50" s="1"/>
  <c r="S18" i="50"/>
  <c r="T18" i="50" s="1"/>
  <c r="S58" i="50"/>
  <c r="T58" i="50" s="1"/>
  <c r="S85" i="50"/>
  <c r="T85" i="50" s="1"/>
  <c r="S67" i="50"/>
  <c r="T67" i="50" s="1"/>
  <c r="S10" i="50"/>
  <c r="T10" i="50" s="1"/>
  <c r="S25" i="50"/>
  <c r="T25" i="50" s="1"/>
  <c r="S4" i="50"/>
  <c r="T4" i="50" s="1"/>
  <c r="S5" i="50"/>
  <c r="T5" i="50" s="1"/>
  <c r="B15" i="49"/>
  <c r="E15" i="49"/>
  <c r="A16" i="49"/>
  <c r="I18" i="51"/>
  <c r="G18" i="51"/>
  <c r="C18" i="51"/>
  <c r="J18" i="51"/>
  <c r="F18" i="51"/>
  <c r="D18" i="51"/>
  <c r="E19" i="51"/>
  <c r="B19" i="51"/>
  <c r="H19" i="51"/>
  <c r="A20" i="51"/>
  <c r="K17" i="51" l="1"/>
  <c r="F65" i="53"/>
  <c r="C65" i="53"/>
  <c r="A66" i="53" s="1"/>
  <c r="G65" i="53"/>
  <c r="D65" i="53"/>
  <c r="I108" i="52"/>
  <c r="J108" i="52"/>
  <c r="F108" i="52"/>
  <c r="D108" i="52"/>
  <c r="K108" i="52"/>
  <c r="G108" i="52"/>
  <c r="C108" i="52"/>
  <c r="H109" i="52"/>
  <c r="B109" i="52"/>
  <c r="A110" i="52"/>
  <c r="E109" i="52"/>
  <c r="K18" i="51"/>
  <c r="J19" i="51"/>
  <c r="C19" i="51"/>
  <c r="D19" i="51"/>
  <c r="I19" i="51"/>
  <c r="G19" i="51"/>
  <c r="F19" i="51"/>
  <c r="S71" i="50"/>
  <c r="T71" i="50" s="1"/>
  <c r="S27" i="50"/>
  <c r="T27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247" i="50"/>
  <c r="T247" i="50" s="1"/>
  <c r="S231" i="50"/>
  <c r="T231" i="50" s="1"/>
  <c r="S215" i="50"/>
  <c r="T215" i="50" s="1"/>
  <c r="S199" i="50"/>
  <c r="T199" i="50" s="1"/>
  <c r="S183" i="50"/>
  <c r="T183" i="50" s="1"/>
  <c r="S167" i="50"/>
  <c r="T167" i="50" s="1"/>
  <c r="S151" i="50"/>
  <c r="T151" i="50" s="1"/>
  <c r="S470" i="50"/>
  <c r="T470" i="50" s="1"/>
  <c r="S310" i="50"/>
  <c r="T310" i="50" s="1"/>
  <c r="S262" i="50"/>
  <c r="T262" i="50" s="1"/>
  <c r="S230" i="50"/>
  <c r="T230" i="50" s="1"/>
  <c r="S198" i="50"/>
  <c r="T198" i="50" s="1"/>
  <c r="S150" i="50"/>
  <c r="T150" i="50" s="1"/>
  <c r="S566" i="50"/>
  <c r="T566" i="50" s="1"/>
  <c r="S550" i="50"/>
  <c r="T550" i="50" s="1"/>
  <c r="S534" i="50"/>
  <c r="T534" i="50" s="1"/>
  <c r="S518" i="50"/>
  <c r="T518" i="50" s="1"/>
  <c r="S502" i="50"/>
  <c r="T502" i="50" s="1"/>
  <c r="S486" i="50"/>
  <c r="T486" i="50" s="1"/>
  <c r="S454" i="50"/>
  <c r="T454" i="50" s="1"/>
  <c r="S438" i="50"/>
  <c r="T438" i="50" s="1"/>
  <c r="S422" i="50"/>
  <c r="T422" i="50" s="1"/>
  <c r="S406" i="50"/>
  <c r="T406" i="50" s="1"/>
  <c r="S390" i="50"/>
  <c r="T390" i="50" s="1"/>
  <c r="S374" i="50"/>
  <c r="T374" i="50" s="1"/>
  <c r="S358" i="50"/>
  <c r="T358" i="50" s="1"/>
  <c r="S342" i="50"/>
  <c r="T342" i="50" s="1"/>
  <c r="S326" i="50"/>
  <c r="T326" i="50" s="1"/>
  <c r="S294" i="50"/>
  <c r="T294" i="50" s="1"/>
  <c r="S278" i="50"/>
  <c r="T278" i="50" s="1"/>
  <c r="S246" i="50"/>
  <c r="T246" i="50" s="1"/>
  <c r="S214" i="50"/>
  <c r="T214" i="50" s="1"/>
  <c r="S182" i="50"/>
  <c r="T182" i="50" s="1"/>
  <c r="S166" i="50"/>
  <c r="T166" i="50" s="1"/>
  <c r="S565" i="50"/>
  <c r="T565" i="50" s="1"/>
  <c r="S549" i="50"/>
  <c r="T549" i="50" s="1"/>
  <c r="S533" i="50"/>
  <c r="T533" i="50" s="1"/>
  <c r="S517" i="50"/>
  <c r="T517" i="50" s="1"/>
  <c r="S501" i="50"/>
  <c r="T501" i="50" s="1"/>
  <c r="S485" i="50"/>
  <c r="T485" i="50" s="1"/>
  <c r="S469" i="50"/>
  <c r="T469" i="50" s="1"/>
  <c r="S453" i="50"/>
  <c r="T453" i="50" s="1"/>
  <c r="S564" i="50"/>
  <c r="T564" i="50" s="1"/>
  <c r="S548" i="50"/>
  <c r="T548" i="50" s="1"/>
  <c r="S532" i="50"/>
  <c r="T532" i="50" s="1"/>
  <c r="S516" i="50"/>
  <c r="T516" i="50" s="1"/>
  <c r="S500" i="50"/>
  <c r="T500" i="50" s="1"/>
  <c r="S531" i="50"/>
  <c r="T531" i="50" s="1"/>
  <c r="S467" i="50"/>
  <c r="T467" i="50" s="1"/>
  <c r="S563" i="50"/>
  <c r="T563" i="50" s="1"/>
  <c r="S547" i="50"/>
  <c r="T547" i="50" s="1"/>
  <c r="S515" i="50"/>
  <c r="T515" i="50" s="1"/>
  <c r="S499" i="50"/>
  <c r="T499" i="50" s="1"/>
  <c r="S483" i="50"/>
  <c r="T483" i="50" s="1"/>
  <c r="S451" i="50"/>
  <c r="T451" i="50" s="1"/>
  <c r="S561" i="50"/>
  <c r="T561" i="50" s="1"/>
  <c r="S448" i="50"/>
  <c r="T448" i="50" s="1"/>
  <c r="S320" i="50"/>
  <c r="T320" i="50" s="1"/>
  <c r="S240" i="50"/>
  <c r="T240" i="50" s="1"/>
  <c r="S208" i="50"/>
  <c r="T208" i="50" s="1"/>
  <c r="S176" i="50"/>
  <c r="T176" i="50" s="1"/>
  <c r="S160" i="50"/>
  <c r="T160" i="50" s="1"/>
  <c r="S560" i="50"/>
  <c r="T560" i="50" s="1"/>
  <c r="S544" i="50"/>
  <c r="T544" i="50" s="1"/>
  <c r="S528" i="50"/>
  <c r="T528" i="50" s="1"/>
  <c r="S512" i="50"/>
  <c r="T512" i="50" s="1"/>
  <c r="S496" i="50"/>
  <c r="T496" i="50" s="1"/>
  <c r="S480" i="50"/>
  <c r="T480" i="50" s="1"/>
  <c r="S464" i="50"/>
  <c r="T464" i="50" s="1"/>
  <c r="S432" i="50"/>
  <c r="T432" i="50" s="1"/>
  <c r="S416" i="50"/>
  <c r="T416" i="50" s="1"/>
  <c r="S400" i="50"/>
  <c r="T400" i="50" s="1"/>
  <c r="S384" i="50"/>
  <c r="T384" i="50" s="1"/>
  <c r="S368" i="50"/>
  <c r="T368" i="50" s="1"/>
  <c r="S352" i="50"/>
  <c r="T352" i="50" s="1"/>
  <c r="S336" i="50"/>
  <c r="T336" i="50" s="1"/>
  <c r="S304" i="50"/>
  <c r="T304" i="50" s="1"/>
  <c r="S288" i="50"/>
  <c r="T288" i="50" s="1"/>
  <c r="S272" i="50"/>
  <c r="T272" i="50" s="1"/>
  <c r="S256" i="50"/>
  <c r="T256" i="50" s="1"/>
  <c r="S224" i="50"/>
  <c r="T224" i="50" s="1"/>
  <c r="S192" i="50"/>
  <c r="T192" i="50" s="1"/>
  <c r="S144" i="50"/>
  <c r="T144" i="50" s="1"/>
  <c r="S557" i="50"/>
  <c r="T557" i="50" s="1"/>
  <c r="S541" i="50"/>
  <c r="T541" i="50" s="1"/>
  <c r="S465" i="50"/>
  <c r="T465" i="50" s="1"/>
  <c r="S392" i="50"/>
  <c r="T392" i="50" s="1"/>
  <c r="S366" i="50"/>
  <c r="T366" i="50" s="1"/>
  <c r="S317" i="50"/>
  <c r="T317" i="50" s="1"/>
  <c r="S293" i="50"/>
  <c r="T293" i="50" s="1"/>
  <c r="S244" i="50"/>
  <c r="T244" i="50" s="1"/>
  <c r="S220" i="50"/>
  <c r="T220" i="50" s="1"/>
  <c r="S197" i="50"/>
  <c r="T197" i="50" s="1"/>
  <c r="S173" i="50"/>
  <c r="T173" i="50" s="1"/>
  <c r="S152" i="50"/>
  <c r="T152" i="50" s="1"/>
  <c r="S491" i="50"/>
  <c r="T491" i="50" s="1"/>
  <c r="S290" i="50"/>
  <c r="T290" i="50" s="1"/>
  <c r="S194" i="50"/>
  <c r="T194" i="50" s="1"/>
  <c r="S386" i="50"/>
  <c r="T386" i="50" s="1"/>
  <c r="S552" i="50"/>
  <c r="T552" i="50" s="1"/>
  <c r="S522" i="50"/>
  <c r="T522" i="50" s="1"/>
  <c r="S492" i="50"/>
  <c r="T492" i="50" s="1"/>
  <c r="S440" i="50"/>
  <c r="T440" i="50" s="1"/>
  <c r="S414" i="50"/>
  <c r="T414" i="50" s="1"/>
  <c r="S365" i="50"/>
  <c r="T365" i="50" s="1"/>
  <c r="S341" i="50"/>
  <c r="T341" i="50" s="1"/>
  <c r="S292" i="50"/>
  <c r="T292" i="50" s="1"/>
  <c r="S268" i="50"/>
  <c r="T268" i="50" s="1"/>
  <c r="S243" i="50"/>
  <c r="T243" i="50" s="1"/>
  <c r="S196" i="50"/>
  <c r="T196" i="50" s="1"/>
  <c r="S388" i="50"/>
  <c r="T388" i="50" s="1"/>
  <c r="S339" i="50"/>
  <c r="T339" i="50" s="1"/>
  <c r="S148" i="50"/>
  <c r="T148" i="50" s="1"/>
  <c r="S461" i="50"/>
  <c r="T461" i="50" s="1"/>
  <c r="S521" i="50"/>
  <c r="T521" i="50" s="1"/>
  <c r="S463" i="50"/>
  <c r="T463" i="50" s="1"/>
  <c r="S413" i="50"/>
  <c r="T413" i="50" s="1"/>
  <c r="S389" i="50"/>
  <c r="T389" i="50" s="1"/>
  <c r="S340" i="50"/>
  <c r="T340" i="50" s="1"/>
  <c r="S316" i="50"/>
  <c r="T316" i="50" s="1"/>
  <c r="S291" i="50"/>
  <c r="T291" i="50" s="1"/>
  <c r="S242" i="50"/>
  <c r="T242" i="50" s="1"/>
  <c r="S219" i="50"/>
  <c r="T219" i="50" s="1"/>
  <c r="S195" i="50"/>
  <c r="T195" i="50" s="1"/>
  <c r="S172" i="50"/>
  <c r="T172" i="50" s="1"/>
  <c r="S149" i="50"/>
  <c r="T149" i="50" s="1"/>
  <c r="S437" i="50"/>
  <c r="T437" i="50" s="1"/>
  <c r="S364" i="50"/>
  <c r="T364" i="50" s="1"/>
  <c r="S267" i="50"/>
  <c r="T267" i="50" s="1"/>
  <c r="S435" i="50"/>
  <c r="T435" i="50" s="1"/>
  <c r="S546" i="50"/>
  <c r="T546" i="50" s="1"/>
  <c r="S520" i="50"/>
  <c r="T520" i="50" s="1"/>
  <c r="S462" i="50"/>
  <c r="T462" i="50" s="1"/>
  <c r="S436" i="50"/>
  <c r="T436" i="50" s="1"/>
  <c r="S412" i="50"/>
  <c r="T412" i="50" s="1"/>
  <c r="S387" i="50"/>
  <c r="T387" i="50" s="1"/>
  <c r="S338" i="50"/>
  <c r="T338" i="50" s="1"/>
  <c r="S315" i="50"/>
  <c r="T315" i="50" s="1"/>
  <c r="S241" i="50"/>
  <c r="T241" i="50" s="1"/>
  <c r="S218" i="50"/>
  <c r="T218" i="50" s="1"/>
  <c r="S171" i="50"/>
  <c r="T171" i="50" s="1"/>
  <c r="S147" i="50"/>
  <c r="T147" i="50" s="1"/>
  <c r="S545" i="50"/>
  <c r="T545" i="50" s="1"/>
  <c r="S514" i="50"/>
  <c r="T514" i="50" s="1"/>
  <c r="S489" i="50"/>
  <c r="T489" i="50" s="1"/>
  <c r="S434" i="50"/>
  <c r="T434" i="50" s="1"/>
  <c r="S411" i="50"/>
  <c r="T411" i="50" s="1"/>
  <c r="S337" i="50"/>
  <c r="T337" i="50" s="1"/>
  <c r="S314" i="50"/>
  <c r="T314" i="50" s="1"/>
  <c r="S265" i="50"/>
  <c r="T265" i="50" s="1"/>
  <c r="S239" i="50"/>
  <c r="T239" i="50" s="1"/>
  <c r="S217" i="50"/>
  <c r="T217" i="50" s="1"/>
  <c r="S170" i="50"/>
  <c r="T170" i="50" s="1"/>
  <c r="S543" i="50"/>
  <c r="T543" i="50" s="1"/>
  <c r="S460" i="50"/>
  <c r="T460" i="50" s="1"/>
  <c r="S513" i="50"/>
  <c r="T513" i="50" s="1"/>
  <c r="S488" i="50"/>
  <c r="T488" i="50" s="1"/>
  <c r="S433" i="50"/>
  <c r="T433" i="50" s="1"/>
  <c r="S542" i="50"/>
  <c r="T542" i="50" s="1"/>
  <c r="S459" i="50"/>
  <c r="T459" i="50" s="1"/>
  <c r="S409" i="50"/>
  <c r="T409" i="50" s="1"/>
  <c r="S383" i="50"/>
  <c r="T383" i="50" s="1"/>
  <c r="S312" i="50"/>
  <c r="T312" i="50" s="1"/>
  <c r="S286" i="50"/>
  <c r="T286" i="50" s="1"/>
  <c r="S237" i="50"/>
  <c r="T237" i="50" s="1"/>
  <c r="S190" i="50"/>
  <c r="T190" i="50" s="1"/>
  <c r="S511" i="50"/>
  <c r="T511" i="50" s="1"/>
  <c r="S484" i="50"/>
  <c r="T484" i="50" s="1"/>
  <c r="S431" i="50"/>
  <c r="T431" i="50" s="1"/>
  <c r="S360" i="50"/>
  <c r="T360" i="50" s="1"/>
  <c r="S285" i="50"/>
  <c r="T285" i="50" s="1"/>
  <c r="S261" i="50"/>
  <c r="T261" i="50" s="1"/>
  <c r="S213" i="50"/>
  <c r="T213" i="50" s="1"/>
  <c r="S189" i="50"/>
  <c r="T189" i="50" s="1"/>
  <c r="S168" i="50"/>
  <c r="T168" i="50" s="1"/>
  <c r="S334" i="50"/>
  <c r="T334" i="50" s="1"/>
  <c r="S540" i="50"/>
  <c r="T540" i="50" s="1"/>
  <c r="S482" i="50"/>
  <c r="T482" i="50" s="1"/>
  <c r="S458" i="50"/>
  <c r="T458" i="50" s="1"/>
  <c r="S408" i="50"/>
  <c r="T408" i="50" s="1"/>
  <c r="S382" i="50"/>
  <c r="T382" i="50" s="1"/>
  <c r="S333" i="50"/>
  <c r="T333" i="50" s="1"/>
  <c r="S309" i="50"/>
  <c r="T309" i="50" s="1"/>
  <c r="S260" i="50"/>
  <c r="T260" i="50" s="1"/>
  <c r="S236" i="50"/>
  <c r="T236" i="50" s="1"/>
  <c r="S212" i="50"/>
  <c r="T212" i="50" s="1"/>
  <c r="S456" i="50"/>
  <c r="T456" i="50" s="1"/>
  <c r="S404" i="50"/>
  <c r="T404" i="50" s="1"/>
  <c r="S569" i="50"/>
  <c r="T569" i="50" s="1"/>
  <c r="S536" i="50"/>
  <c r="T536" i="50" s="1"/>
  <c r="S477" i="50"/>
  <c r="T477" i="50" s="1"/>
  <c r="S401" i="50"/>
  <c r="T401" i="50" s="1"/>
  <c r="S378" i="50"/>
  <c r="T378" i="50" s="1"/>
  <c r="S329" i="50"/>
  <c r="T329" i="50" s="1"/>
  <c r="S303" i="50"/>
  <c r="T303" i="50" s="1"/>
  <c r="S232" i="50"/>
  <c r="T232" i="50" s="1"/>
  <c r="S185" i="50"/>
  <c r="T185" i="50" s="1"/>
  <c r="S562" i="50"/>
  <c r="T562" i="50" s="1"/>
  <c r="S506" i="50"/>
  <c r="T506" i="50" s="1"/>
  <c r="S449" i="50"/>
  <c r="T449" i="50" s="1"/>
  <c r="S426" i="50"/>
  <c r="T426" i="50" s="1"/>
  <c r="S377" i="50"/>
  <c r="T377" i="50" s="1"/>
  <c r="S556" i="50"/>
  <c r="T556" i="50" s="1"/>
  <c r="S526" i="50"/>
  <c r="T526" i="50" s="1"/>
  <c r="S497" i="50"/>
  <c r="T497" i="50" s="1"/>
  <c r="S555" i="50"/>
  <c r="T555" i="50" s="1"/>
  <c r="S420" i="50"/>
  <c r="T420" i="50" s="1"/>
  <c r="S306" i="50"/>
  <c r="T306" i="50" s="1"/>
  <c r="S372" i="50"/>
  <c r="T372" i="50" s="1"/>
  <c r="S299" i="50"/>
  <c r="T299" i="50" s="1"/>
  <c r="S157" i="50"/>
  <c r="T157" i="50" s="1"/>
  <c r="S187" i="50"/>
  <c r="T187" i="50" s="1"/>
  <c r="S554" i="50"/>
  <c r="T554" i="50" s="1"/>
  <c r="S523" i="50"/>
  <c r="T523" i="50" s="1"/>
  <c r="S468" i="50"/>
  <c r="T468" i="50" s="1"/>
  <c r="S419" i="50"/>
  <c r="T419" i="50" s="1"/>
  <c r="S379" i="50"/>
  <c r="T379" i="50" s="1"/>
  <c r="S346" i="50"/>
  <c r="T346" i="50" s="1"/>
  <c r="S273" i="50"/>
  <c r="T273" i="50" s="1"/>
  <c r="S235" i="50"/>
  <c r="T235" i="50" s="1"/>
  <c r="S203" i="50"/>
  <c r="T203" i="50" s="1"/>
  <c r="S169" i="50"/>
  <c r="T169" i="50" s="1"/>
  <c r="S163" i="50"/>
  <c r="T163" i="50" s="1"/>
  <c r="S162" i="50"/>
  <c r="T162" i="50" s="1"/>
  <c r="S370" i="50"/>
  <c r="T370" i="50" s="1"/>
  <c r="S191" i="50"/>
  <c r="T191" i="50" s="1"/>
  <c r="S258" i="50"/>
  <c r="T258" i="50" s="1"/>
  <c r="S399" i="50"/>
  <c r="T399" i="50" s="1"/>
  <c r="S221" i="50"/>
  <c r="T221" i="50" s="1"/>
  <c r="S510" i="50"/>
  <c r="T510" i="50" s="1"/>
  <c r="S466" i="50"/>
  <c r="T466" i="50" s="1"/>
  <c r="S418" i="50"/>
  <c r="T418" i="50" s="1"/>
  <c r="S345" i="50"/>
  <c r="T345" i="50" s="1"/>
  <c r="S305" i="50"/>
  <c r="T305" i="50" s="1"/>
  <c r="S165" i="50"/>
  <c r="T165" i="50" s="1"/>
  <c r="S233" i="50"/>
  <c r="T233" i="50" s="1"/>
  <c r="S201" i="50"/>
  <c r="T201" i="50" s="1"/>
  <c r="S229" i="50"/>
  <c r="T229" i="50" s="1"/>
  <c r="S300" i="50"/>
  <c r="T300" i="50" s="1"/>
  <c r="S193" i="50"/>
  <c r="T193" i="50" s="1"/>
  <c r="S445" i="50"/>
  <c r="T445" i="50" s="1"/>
  <c r="S363" i="50"/>
  <c r="T363" i="50" s="1"/>
  <c r="S509" i="50"/>
  <c r="T509" i="50" s="1"/>
  <c r="S271" i="50"/>
  <c r="T271" i="50" s="1"/>
  <c r="S234" i="50"/>
  <c r="T234" i="50" s="1"/>
  <c r="S202" i="50"/>
  <c r="T202" i="50" s="1"/>
  <c r="S164" i="50"/>
  <c r="T164" i="50" s="1"/>
  <c r="S344" i="50"/>
  <c r="T344" i="50" s="1"/>
  <c r="S335" i="50"/>
  <c r="T335" i="50" s="1"/>
  <c r="S228" i="50"/>
  <c r="T228" i="50" s="1"/>
  <c r="S264" i="50"/>
  <c r="T264" i="50" s="1"/>
  <c r="S402" i="50"/>
  <c r="T402" i="50" s="1"/>
  <c r="S155" i="50"/>
  <c r="T155" i="50" s="1"/>
  <c r="S362" i="50"/>
  <c r="T362" i="50" s="1"/>
  <c r="S508" i="50"/>
  <c r="T508" i="50" s="1"/>
  <c r="S457" i="50"/>
  <c r="T457" i="50" s="1"/>
  <c r="S417" i="50"/>
  <c r="T417" i="50" s="1"/>
  <c r="S376" i="50"/>
  <c r="T376" i="50" s="1"/>
  <c r="S200" i="50"/>
  <c r="T200" i="50" s="1"/>
  <c r="S259" i="50"/>
  <c r="T259" i="50" s="1"/>
  <c r="S254" i="50"/>
  <c r="T254" i="50" s="1"/>
  <c r="S302" i="50"/>
  <c r="T302" i="50" s="1"/>
  <c r="S270" i="50"/>
  <c r="T270" i="50" s="1"/>
  <c r="S158" i="50"/>
  <c r="T158" i="50" s="1"/>
  <c r="S330" i="50"/>
  <c r="T330" i="50" s="1"/>
  <c r="S507" i="50"/>
  <c r="T507" i="50" s="1"/>
  <c r="S415" i="50"/>
  <c r="T415" i="50" s="1"/>
  <c r="S373" i="50"/>
  <c r="T373" i="50" s="1"/>
  <c r="S301" i="50"/>
  <c r="T301" i="50" s="1"/>
  <c r="S269" i="50"/>
  <c r="T269" i="50" s="1"/>
  <c r="S266" i="50"/>
  <c r="T266" i="50" s="1"/>
  <c r="S410" i="50"/>
  <c r="T410" i="50" s="1"/>
  <c r="S296" i="50"/>
  <c r="T296" i="50" s="1"/>
  <c r="S568" i="50"/>
  <c r="T568" i="50" s="1"/>
  <c r="S505" i="50"/>
  <c r="T505" i="50" s="1"/>
  <c r="S452" i="50"/>
  <c r="T452" i="50" s="1"/>
  <c r="S161" i="50"/>
  <c r="T161" i="50" s="1"/>
  <c r="S227" i="50"/>
  <c r="T227" i="50" s="1"/>
  <c r="S156" i="50"/>
  <c r="T156" i="50" s="1"/>
  <c r="S450" i="50"/>
  <c r="T450" i="50" s="1"/>
  <c r="S371" i="50"/>
  <c r="T371" i="50" s="1"/>
  <c r="S159" i="50"/>
  <c r="T159" i="50" s="1"/>
  <c r="S226" i="50"/>
  <c r="T226" i="50" s="1"/>
  <c r="S297" i="50"/>
  <c r="T297" i="50" s="1"/>
  <c r="S222" i="50"/>
  <c r="T222" i="50" s="1"/>
  <c r="S504" i="50"/>
  <c r="T504" i="50" s="1"/>
  <c r="S332" i="50"/>
  <c r="T332" i="50" s="1"/>
  <c r="S186" i="50"/>
  <c r="T186" i="50" s="1"/>
  <c r="S559" i="50"/>
  <c r="T559" i="50" s="1"/>
  <c r="S447" i="50"/>
  <c r="T447" i="50" s="1"/>
  <c r="S257" i="50"/>
  <c r="T257" i="50" s="1"/>
  <c r="S328" i="50"/>
  <c r="T328" i="50" s="1"/>
  <c r="S154" i="50"/>
  <c r="T154" i="50" s="1"/>
  <c r="S498" i="50"/>
  <c r="T498" i="50" s="1"/>
  <c r="S405" i="50"/>
  <c r="T405" i="50" s="1"/>
  <c r="S369" i="50"/>
  <c r="T369" i="50" s="1"/>
  <c r="S331" i="50"/>
  <c r="T331" i="50" s="1"/>
  <c r="S255" i="50"/>
  <c r="T255" i="50" s="1"/>
  <c r="S558" i="50"/>
  <c r="T558" i="50" s="1"/>
  <c r="S446" i="50"/>
  <c r="T446" i="50" s="1"/>
  <c r="S403" i="50"/>
  <c r="T403" i="50" s="1"/>
  <c r="S298" i="50"/>
  <c r="T298" i="50" s="1"/>
  <c r="S225" i="50"/>
  <c r="T225" i="50" s="1"/>
  <c r="S188" i="50"/>
  <c r="T188" i="50" s="1"/>
  <c r="S367" i="50"/>
  <c r="T367" i="50" s="1"/>
  <c r="S444" i="50"/>
  <c r="T444" i="50" s="1"/>
  <c r="S495" i="50"/>
  <c r="T495" i="50" s="1"/>
  <c r="S223" i="50"/>
  <c r="T223" i="50" s="1"/>
  <c r="S494" i="50"/>
  <c r="T494" i="50" s="1"/>
  <c r="S553" i="50"/>
  <c r="T553" i="50" s="1"/>
  <c r="S493" i="50"/>
  <c r="T493" i="50" s="1"/>
  <c r="S443" i="50"/>
  <c r="T443" i="50" s="1"/>
  <c r="S398" i="50"/>
  <c r="T398" i="50" s="1"/>
  <c r="S361" i="50"/>
  <c r="T361" i="50" s="1"/>
  <c r="S325" i="50"/>
  <c r="T325" i="50" s="1"/>
  <c r="S289" i="50"/>
  <c r="T289" i="50" s="1"/>
  <c r="S253" i="50"/>
  <c r="T253" i="50" s="1"/>
  <c r="S490" i="50"/>
  <c r="T490" i="50" s="1"/>
  <c r="S397" i="50"/>
  <c r="T397" i="50" s="1"/>
  <c r="S357" i="50"/>
  <c r="T357" i="50" s="1"/>
  <c r="S324" i="50"/>
  <c r="T324" i="50" s="1"/>
  <c r="S287" i="50"/>
  <c r="T287" i="50" s="1"/>
  <c r="S539" i="50"/>
  <c r="T539" i="50" s="1"/>
  <c r="S442" i="50"/>
  <c r="T442" i="50" s="1"/>
  <c r="S356" i="50"/>
  <c r="T356" i="50" s="1"/>
  <c r="S323" i="50"/>
  <c r="T323" i="50" s="1"/>
  <c r="S252" i="50"/>
  <c r="T252" i="50" s="1"/>
  <c r="S184" i="50"/>
  <c r="T184" i="50" s="1"/>
  <c r="S153" i="50"/>
  <c r="T153" i="50" s="1"/>
  <c r="S537" i="50"/>
  <c r="T537" i="50" s="1"/>
  <c r="S251" i="50"/>
  <c r="T251" i="50" s="1"/>
  <c r="S181" i="50"/>
  <c r="T181" i="50" s="1"/>
  <c r="S395" i="50"/>
  <c r="T395" i="50" s="1"/>
  <c r="S283" i="50"/>
  <c r="T283" i="50" s="1"/>
  <c r="S211" i="50"/>
  <c r="T211" i="50" s="1"/>
  <c r="S530" i="50"/>
  <c r="T530" i="50" s="1"/>
  <c r="S250" i="50"/>
  <c r="T250" i="50" s="1"/>
  <c r="S145" i="50"/>
  <c r="T145" i="50" s="1"/>
  <c r="S538" i="50"/>
  <c r="T538" i="50" s="1"/>
  <c r="S481" i="50"/>
  <c r="T481" i="50" s="1"/>
  <c r="S441" i="50"/>
  <c r="T441" i="50" s="1"/>
  <c r="S396" i="50"/>
  <c r="T396" i="50" s="1"/>
  <c r="S355" i="50"/>
  <c r="T355" i="50" s="1"/>
  <c r="S322" i="50"/>
  <c r="T322" i="50" s="1"/>
  <c r="S284" i="50"/>
  <c r="T284" i="50" s="1"/>
  <c r="S479" i="50"/>
  <c r="T479" i="50" s="1"/>
  <c r="S354" i="50"/>
  <c r="T354" i="50" s="1"/>
  <c r="S216" i="50"/>
  <c r="T216" i="50" s="1"/>
  <c r="S146" i="50"/>
  <c r="T146" i="50" s="1"/>
  <c r="S430" i="50"/>
  <c r="T430" i="50" s="1"/>
  <c r="S321" i="50"/>
  <c r="T321" i="50" s="1"/>
  <c r="S180" i="50"/>
  <c r="T180" i="50" s="1"/>
  <c r="S478" i="50"/>
  <c r="T478" i="50" s="1"/>
  <c r="S353" i="50"/>
  <c r="T353" i="50" s="1"/>
  <c r="S210" i="50"/>
  <c r="T210" i="50" s="1"/>
  <c r="S179" i="50"/>
  <c r="T179" i="50" s="1"/>
  <c r="S429" i="50"/>
  <c r="T429" i="50" s="1"/>
  <c r="S476" i="50"/>
  <c r="T476" i="50" s="1"/>
  <c r="S428" i="50"/>
  <c r="T428" i="50" s="1"/>
  <c r="S394" i="50"/>
  <c r="T394" i="50" s="1"/>
  <c r="S351" i="50"/>
  <c r="T351" i="50" s="1"/>
  <c r="S319" i="50"/>
  <c r="T319" i="50" s="1"/>
  <c r="S282" i="50"/>
  <c r="T282" i="50" s="1"/>
  <c r="S249" i="50"/>
  <c r="T249" i="50" s="1"/>
  <c r="S474" i="50"/>
  <c r="T474" i="50" s="1"/>
  <c r="S313" i="50"/>
  <c r="T313" i="50" s="1"/>
  <c r="S277" i="50"/>
  <c r="T277" i="50" s="1"/>
  <c r="S525" i="50"/>
  <c r="T525" i="50" s="1"/>
  <c r="S473" i="50"/>
  <c r="T473" i="50" s="1"/>
  <c r="S348" i="50"/>
  <c r="T348" i="50" s="1"/>
  <c r="S177" i="50"/>
  <c r="T177" i="50" s="1"/>
  <c r="S280" i="50"/>
  <c r="T280" i="50" s="1"/>
  <c r="S274" i="50"/>
  <c r="T274" i="50" s="1"/>
  <c r="S472" i="50"/>
  <c r="T472" i="50" s="1"/>
  <c r="S427" i="50"/>
  <c r="T427" i="50" s="1"/>
  <c r="S238" i="50"/>
  <c r="T238" i="50" s="1"/>
  <c r="S385" i="50"/>
  <c r="T385" i="50" s="1"/>
  <c r="S380" i="50"/>
  <c r="T380" i="50" s="1"/>
  <c r="S281" i="50"/>
  <c r="T281" i="50" s="1"/>
  <c r="S276" i="50"/>
  <c r="T276" i="50" s="1"/>
  <c r="S206" i="50"/>
  <c r="T206" i="50" s="1"/>
  <c r="S349" i="50"/>
  <c r="T349" i="50" s="1"/>
  <c r="S347" i="50"/>
  <c r="T347" i="50" s="1"/>
  <c r="S175" i="50"/>
  <c r="T175" i="50" s="1"/>
  <c r="S307" i="50"/>
  <c r="T307" i="50" s="1"/>
  <c r="S275" i="50"/>
  <c r="T275" i="50" s="1"/>
  <c r="S245" i="50"/>
  <c r="T245" i="50" s="1"/>
  <c r="S207" i="50"/>
  <c r="T207" i="50" s="1"/>
  <c r="S174" i="50"/>
  <c r="T174" i="50" s="1"/>
  <c r="S308" i="50"/>
  <c r="T308" i="50" s="1"/>
  <c r="S527" i="50"/>
  <c r="T527" i="50" s="1"/>
  <c r="S248" i="50"/>
  <c r="T248" i="50" s="1"/>
  <c r="S424" i="50"/>
  <c r="T424" i="50" s="1"/>
  <c r="S209" i="50"/>
  <c r="T209" i="50" s="1"/>
  <c r="S381" i="50"/>
  <c r="T381" i="50" s="1"/>
  <c r="S318" i="50"/>
  <c r="T318" i="50" s="1"/>
  <c r="S393" i="50"/>
  <c r="T393" i="50" s="1"/>
  <c r="S178" i="50"/>
  <c r="T178" i="50" s="1"/>
  <c r="S524" i="50"/>
  <c r="T524" i="50" s="1"/>
  <c r="S425" i="50"/>
  <c r="T425" i="50" s="1"/>
  <c r="S529" i="50"/>
  <c r="T529" i="50" s="1"/>
  <c r="S475" i="50"/>
  <c r="T475" i="50" s="1"/>
  <c r="S205" i="50"/>
  <c r="T205" i="50" s="1"/>
  <c r="S421" i="50"/>
  <c r="T421" i="50" s="1"/>
  <c r="S204" i="50"/>
  <c r="T204" i="50" s="1"/>
  <c r="S350" i="50"/>
  <c r="T350" i="50" s="1"/>
  <c r="S55" i="50"/>
  <c r="T55" i="50" s="1"/>
  <c r="S133" i="50"/>
  <c r="T133" i="50" s="1"/>
  <c r="S80" i="50"/>
  <c r="T80" i="50" s="1"/>
  <c r="S96" i="50"/>
  <c r="T96" i="50" s="1"/>
  <c r="E20" i="51"/>
  <c r="B20" i="51"/>
  <c r="H20" i="51"/>
  <c r="A21" i="51"/>
  <c r="B16" i="49"/>
  <c r="E16" i="49"/>
  <c r="A17" i="49"/>
  <c r="C15" i="49"/>
  <c r="F15" i="49"/>
  <c r="G15" i="49"/>
  <c r="D15" i="49"/>
  <c r="S70" i="50"/>
  <c r="T70" i="50" s="1"/>
  <c r="S13" i="50"/>
  <c r="T13" i="50" s="1"/>
  <c r="S8" i="50"/>
  <c r="T8" i="50" s="1"/>
  <c r="S123" i="50"/>
  <c r="T123" i="50" s="1"/>
  <c r="S3" i="50"/>
  <c r="T3" i="50" s="1"/>
  <c r="S47" i="50"/>
  <c r="T47" i="50" s="1"/>
  <c r="S53" i="50"/>
  <c r="T53" i="50" s="1"/>
  <c r="S124" i="50"/>
  <c r="T124" i="50" s="1"/>
  <c r="S37" i="50"/>
  <c r="T37" i="50" s="1"/>
  <c r="S98" i="50"/>
  <c r="T98" i="50" s="1"/>
  <c r="S30" i="50"/>
  <c r="T30" i="50" s="1"/>
  <c r="S79" i="50"/>
  <c r="T79" i="50" s="1"/>
  <c r="S49" i="50"/>
  <c r="T49" i="50" s="1"/>
  <c r="S69" i="50"/>
  <c r="T69" i="50" s="1"/>
  <c r="S11" i="50"/>
  <c r="T11" i="50" s="1"/>
  <c r="S118" i="50"/>
  <c r="T118" i="50" s="1"/>
  <c r="S45" i="50"/>
  <c r="T45" i="50" s="1"/>
  <c r="S125" i="50"/>
  <c r="T125" i="50" s="1"/>
  <c r="S101" i="50"/>
  <c r="T101" i="50" s="1"/>
  <c r="S93" i="50"/>
  <c r="T93" i="50" s="1"/>
  <c r="S134" i="50"/>
  <c r="T134" i="50" s="1"/>
  <c r="S56" i="50"/>
  <c r="T56" i="50" s="1"/>
  <c r="S91" i="50"/>
  <c r="T91" i="50" s="1"/>
  <c r="S52" i="50"/>
  <c r="T52" i="50" s="1"/>
  <c r="S6" i="50"/>
  <c r="T6" i="50" s="1"/>
  <c r="S44" i="50"/>
  <c r="T44" i="50" s="1"/>
  <c r="S32" i="50"/>
  <c r="T32" i="50" s="1"/>
  <c r="S72" i="50"/>
  <c r="T72" i="50" s="1"/>
  <c r="S117" i="50"/>
  <c r="T117" i="50" s="1"/>
  <c r="S17" i="50"/>
  <c r="T17" i="50" s="1"/>
  <c r="S66" i="50"/>
  <c r="T66" i="50" s="1"/>
  <c r="S59" i="50"/>
  <c r="T59" i="50" s="1"/>
  <c r="S14" i="50"/>
  <c r="T14" i="50" s="1"/>
  <c r="S46" i="50"/>
  <c r="T46" i="50" s="1"/>
  <c r="S139" i="50"/>
  <c r="T139" i="50" s="1"/>
  <c r="S136" i="50"/>
  <c r="T136" i="50" s="1"/>
  <c r="S74" i="50"/>
  <c r="T74" i="50" s="1"/>
  <c r="S15" i="50"/>
  <c r="T15" i="50" s="1"/>
  <c r="S104" i="50"/>
  <c r="T104" i="50" s="1"/>
  <c r="S89" i="50"/>
  <c r="T89" i="50" s="1"/>
  <c r="S60" i="50"/>
  <c r="T60" i="50" s="1"/>
  <c r="S110" i="50"/>
  <c r="T110" i="50" s="1"/>
  <c r="S114" i="50"/>
  <c r="T114" i="50" s="1"/>
  <c r="S135" i="50"/>
  <c r="T135" i="50" s="1"/>
  <c r="S76" i="50"/>
  <c r="T76" i="50" s="1"/>
  <c r="S12" i="50"/>
  <c r="T12" i="50" s="1"/>
  <c r="S22" i="50"/>
  <c r="T22" i="50" s="1"/>
  <c r="S143" i="50"/>
  <c r="T143" i="50" s="1"/>
  <c r="S51" i="50"/>
  <c r="T51" i="50" s="1"/>
  <c r="S97" i="50"/>
  <c r="T97" i="50" s="1"/>
  <c r="S7" i="50"/>
  <c r="T7" i="50" s="1"/>
  <c r="S87" i="50"/>
  <c r="T87" i="50" s="1"/>
  <c r="S64" i="50"/>
  <c r="T64" i="50" s="1"/>
  <c r="S26" i="50"/>
  <c r="T26" i="50" s="1"/>
  <c r="S94" i="50"/>
  <c r="T94" i="50" s="1"/>
  <c r="S122" i="50"/>
  <c r="T122" i="50" s="1"/>
  <c r="S116" i="50"/>
  <c r="T116" i="50" s="1"/>
  <c r="S42" i="50"/>
  <c r="T42" i="50" s="1"/>
  <c r="S95" i="50"/>
  <c r="T95" i="50" s="1"/>
  <c r="S68" i="50"/>
  <c r="T68" i="50" s="1"/>
  <c r="S63" i="50"/>
  <c r="T63" i="50" s="1"/>
  <c r="S86" i="50"/>
  <c r="T86" i="50" s="1"/>
  <c r="S106" i="50"/>
  <c r="T106" i="50" s="1"/>
  <c r="S50" i="50"/>
  <c r="T50" i="50" s="1"/>
  <c r="S82" i="50"/>
  <c r="T82" i="50" s="1"/>
  <c r="S57" i="50"/>
  <c r="T57" i="50" s="1"/>
  <c r="S121" i="50"/>
  <c r="T121" i="50" s="1"/>
  <c r="C7" i="45"/>
  <c r="B7" i="45"/>
  <c r="C5" i="45"/>
  <c r="B66" i="53" l="1"/>
  <c r="E66" i="53"/>
  <c r="H110" i="52"/>
  <c r="E110" i="52"/>
  <c r="B110" i="52"/>
  <c r="A111" i="52"/>
  <c r="J109" i="52"/>
  <c r="I109" i="52"/>
  <c r="G109" i="52"/>
  <c r="C109" i="52"/>
  <c r="K109" i="52"/>
  <c r="F109" i="52"/>
  <c r="D109" i="52"/>
  <c r="K19" i="51"/>
  <c r="H15" i="49"/>
  <c r="B17" i="49"/>
  <c r="E17" i="49"/>
  <c r="A18" i="49"/>
  <c r="F16" i="49"/>
  <c r="G16" i="49"/>
  <c r="C16" i="49"/>
  <c r="D16" i="49"/>
  <c r="B21" i="51"/>
  <c r="A22" i="51"/>
  <c r="H21" i="51"/>
  <c r="E21" i="51"/>
  <c r="F20" i="51"/>
  <c r="D20" i="51"/>
  <c r="G20" i="51"/>
  <c r="C20" i="51"/>
  <c r="J20" i="51"/>
  <c r="I20" i="51"/>
  <c r="U2" i="50" a="1"/>
  <c r="F66" i="53" l="1"/>
  <c r="D66" i="53"/>
  <c r="G66" i="53"/>
  <c r="C66" i="53"/>
  <c r="A67" i="53" s="1"/>
  <c r="A112" i="52"/>
  <c r="H111" i="52"/>
  <c r="B111" i="52"/>
  <c r="E111" i="52"/>
  <c r="K110" i="52"/>
  <c r="J110" i="52"/>
  <c r="I110" i="52"/>
  <c r="G110" i="52"/>
  <c r="F110" i="52"/>
  <c r="D110" i="52"/>
  <c r="C110" i="52"/>
  <c r="H16" i="49"/>
  <c r="K20" i="51"/>
  <c r="N131" i="45"/>
  <c r="O131" i="45" s="1"/>
  <c r="N80" i="45"/>
  <c r="O80" i="45" s="1"/>
  <c r="N33" i="45"/>
  <c r="O33" i="45" s="1"/>
  <c r="N128" i="45"/>
  <c r="O128" i="45" s="1"/>
  <c r="N125" i="45"/>
  <c r="O125" i="45" s="1"/>
  <c r="N72" i="45"/>
  <c r="O72" i="45" s="1"/>
  <c r="N25" i="45"/>
  <c r="O25" i="45" s="1"/>
  <c r="N92" i="45"/>
  <c r="O92" i="45" s="1"/>
  <c r="N45" i="45"/>
  <c r="O45" i="45" s="1"/>
  <c r="N18" i="45"/>
  <c r="O18" i="45" s="1"/>
  <c r="N124" i="45"/>
  <c r="O124" i="45" s="1"/>
  <c r="N112" i="45"/>
  <c r="O112" i="45" s="1"/>
  <c r="N65" i="45"/>
  <c r="O65" i="45" s="1"/>
  <c r="N38" i="45"/>
  <c r="O38" i="45" s="1"/>
  <c r="N31" i="45"/>
  <c r="O31" i="45" s="1"/>
  <c r="N123" i="45"/>
  <c r="O123" i="45" s="1"/>
  <c r="N85" i="45"/>
  <c r="O85" i="45" s="1"/>
  <c r="N58" i="45"/>
  <c r="O58" i="45" s="1"/>
  <c r="N51" i="45"/>
  <c r="O51" i="45" s="1"/>
  <c r="N146" i="45"/>
  <c r="O146" i="45" s="1"/>
  <c r="N120" i="45"/>
  <c r="O120" i="45" s="1"/>
  <c r="N104" i="45"/>
  <c r="O104" i="45" s="1"/>
  <c r="N144" i="45"/>
  <c r="O144" i="45" s="1"/>
  <c r="N118" i="45"/>
  <c r="O118" i="45" s="1"/>
  <c r="N97" i="45"/>
  <c r="O97" i="45" s="1"/>
  <c r="N70" i="45"/>
  <c r="O70" i="45" s="1"/>
  <c r="N63" i="45"/>
  <c r="O63" i="45" s="1"/>
  <c r="N16" i="45"/>
  <c r="O16" i="45" s="1"/>
  <c r="N143" i="45"/>
  <c r="O143" i="45" s="1"/>
  <c r="N117" i="45"/>
  <c r="O117" i="45" s="1"/>
  <c r="N90" i="45"/>
  <c r="O90" i="45" s="1"/>
  <c r="N83" i="45"/>
  <c r="O83" i="45" s="1"/>
  <c r="N36" i="45"/>
  <c r="O36" i="45" s="1"/>
  <c r="N138" i="45"/>
  <c r="O138" i="45" s="1"/>
  <c r="N82" i="45"/>
  <c r="O82" i="45" s="1"/>
  <c r="N102" i="45"/>
  <c r="O102" i="45" s="1"/>
  <c r="N48" i="45"/>
  <c r="O48" i="45" s="1"/>
  <c r="N100" i="45"/>
  <c r="O100" i="45" s="1"/>
  <c r="N26" i="45"/>
  <c r="O26" i="45" s="1"/>
  <c r="N109" i="45"/>
  <c r="O109" i="45" s="1"/>
  <c r="N95" i="45"/>
  <c r="O95" i="45" s="1"/>
  <c r="N41" i="45"/>
  <c r="O41" i="45" s="1"/>
  <c r="N142" i="45"/>
  <c r="O142" i="45" s="1"/>
  <c r="N110" i="45"/>
  <c r="O110" i="45" s="1"/>
  <c r="N103" i="45"/>
  <c r="O103" i="45" s="1"/>
  <c r="N56" i="45"/>
  <c r="O56" i="45" s="1"/>
  <c r="N141" i="45"/>
  <c r="O141" i="45" s="1"/>
  <c r="N76" i="45"/>
  <c r="O76" i="45" s="1"/>
  <c r="N29" i="45"/>
  <c r="O29" i="45" s="1"/>
  <c r="N75" i="45"/>
  <c r="O75" i="45" s="1"/>
  <c r="N28" i="45"/>
  <c r="O28" i="45" s="1"/>
  <c r="N19" i="45"/>
  <c r="O19" i="45" s="1"/>
  <c r="N79" i="45"/>
  <c r="O79" i="45" s="1"/>
  <c r="N96" i="45"/>
  <c r="O96" i="45" s="1"/>
  <c r="N49" i="45"/>
  <c r="O49" i="45" s="1"/>
  <c r="N22" i="45"/>
  <c r="O22" i="45" s="1"/>
  <c r="N15" i="45"/>
  <c r="O15" i="45" s="1"/>
  <c r="N140" i="45"/>
  <c r="O140" i="45" s="1"/>
  <c r="N116" i="45"/>
  <c r="O116" i="45" s="1"/>
  <c r="N69" i="45"/>
  <c r="O69" i="45" s="1"/>
  <c r="N42" i="45"/>
  <c r="O42" i="45" s="1"/>
  <c r="N62" i="45"/>
  <c r="O62" i="45" s="1"/>
  <c r="N115" i="45"/>
  <c r="O115" i="45" s="1"/>
  <c r="N21" i="45"/>
  <c r="O21" i="45" s="1"/>
  <c r="N14" i="45"/>
  <c r="O14" i="45" s="1"/>
  <c r="N11" i="45"/>
  <c r="O11" i="45" s="1"/>
  <c r="N46" i="45"/>
  <c r="O46" i="45" s="1"/>
  <c r="N35" i="45"/>
  <c r="O35" i="45" s="1"/>
  <c r="N68" i="45"/>
  <c r="O68" i="45" s="1"/>
  <c r="N88" i="45"/>
  <c r="O88" i="45" s="1"/>
  <c r="N133" i="45"/>
  <c r="O133" i="45" s="1"/>
  <c r="N87" i="45"/>
  <c r="O87" i="45" s="1"/>
  <c r="N59" i="45"/>
  <c r="O59" i="45" s="1"/>
  <c r="N139" i="45"/>
  <c r="O139" i="45" s="1"/>
  <c r="N89" i="45"/>
  <c r="O89" i="45" s="1"/>
  <c r="N55" i="45"/>
  <c r="O55" i="45" s="1"/>
  <c r="N60" i="45"/>
  <c r="O60" i="45" s="1"/>
  <c r="N53" i="45"/>
  <c r="O53" i="45" s="1"/>
  <c r="N129" i="45"/>
  <c r="O129" i="45" s="1"/>
  <c r="N73" i="45"/>
  <c r="O73" i="45" s="1"/>
  <c r="N127" i="45"/>
  <c r="O127" i="45" s="1"/>
  <c r="N137" i="45"/>
  <c r="O137" i="45" s="1"/>
  <c r="N113" i="45"/>
  <c r="O113" i="45" s="1"/>
  <c r="N94" i="45"/>
  <c r="O94" i="45" s="1"/>
  <c r="N40" i="45"/>
  <c r="O40" i="45" s="1"/>
  <c r="N136" i="45"/>
  <c r="O136" i="45" s="1"/>
  <c r="N108" i="45"/>
  <c r="O108" i="45" s="1"/>
  <c r="N61" i="45"/>
  <c r="O61" i="45" s="1"/>
  <c r="N34" i="45"/>
  <c r="O34" i="45" s="1"/>
  <c r="N27" i="45"/>
  <c r="O27" i="45" s="1"/>
  <c r="N47" i="45"/>
  <c r="O47" i="45" s="1"/>
  <c r="N13" i="45"/>
  <c r="O13" i="45" s="1"/>
  <c r="N12" i="45"/>
  <c r="O12" i="45" s="1"/>
  <c r="N93" i="45"/>
  <c r="O93" i="45" s="1"/>
  <c r="N86" i="45"/>
  <c r="O86" i="45" s="1"/>
  <c r="N135" i="45"/>
  <c r="O135" i="45" s="1"/>
  <c r="N81" i="45"/>
  <c r="O81" i="45" s="1"/>
  <c r="N54" i="45"/>
  <c r="O54" i="45" s="1"/>
  <c r="N134" i="45"/>
  <c r="O134" i="45" s="1"/>
  <c r="N101" i="45"/>
  <c r="O101" i="45" s="1"/>
  <c r="N74" i="45"/>
  <c r="O74" i="45" s="1"/>
  <c r="N67" i="45"/>
  <c r="O67" i="45" s="1"/>
  <c r="N20" i="45"/>
  <c r="O20" i="45" s="1"/>
  <c r="N132" i="45"/>
  <c r="O132" i="45" s="1"/>
  <c r="N114" i="45"/>
  <c r="O114" i="45" s="1"/>
  <c r="N107" i="45"/>
  <c r="O107" i="45" s="1"/>
  <c r="N10" i="45"/>
  <c r="O10" i="45" s="1"/>
  <c r="N130" i="45"/>
  <c r="O130" i="45" s="1"/>
  <c r="N39" i="45"/>
  <c r="O39" i="45" s="1"/>
  <c r="N66" i="45"/>
  <c r="O66" i="45" s="1"/>
  <c r="N32" i="45"/>
  <c r="O32" i="45" s="1"/>
  <c r="N150" i="45"/>
  <c r="O150" i="45" s="1"/>
  <c r="N148" i="45"/>
  <c r="O148" i="45" s="1"/>
  <c r="N147" i="45"/>
  <c r="O147" i="45" s="1"/>
  <c r="N84" i="45"/>
  <c r="O84" i="45" s="1"/>
  <c r="N119" i="45"/>
  <c r="O119" i="45" s="1"/>
  <c r="N78" i="45"/>
  <c r="O78" i="45" s="1"/>
  <c r="N50" i="45"/>
  <c r="O50" i="45" s="1"/>
  <c r="N111" i="45"/>
  <c r="O111" i="45" s="1"/>
  <c r="N44" i="45"/>
  <c r="O44" i="45" s="1"/>
  <c r="N91" i="45"/>
  <c r="O91" i="45" s="1"/>
  <c r="N57" i="45"/>
  <c r="O57" i="45" s="1"/>
  <c r="N126" i="45"/>
  <c r="O126" i="45" s="1"/>
  <c r="N122" i="45"/>
  <c r="O122" i="45" s="1"/>
  <c r="N23" i="45"/>
  <c r="O23" i="45" s="1"/>
  <c r="N77" i="45"/>
  <c r="O77" i="45" s="1"/>
  <c r="N17" i="45"/>
  <c r="O17" i="45" s="1"/>
  <c r="N106" i="45"/>
  <c r="O106" i="45" s="1"/>
  <c r="N105" i="45"/>
  <c r="O105" i="45" s="1"/>
  <c r="N30" i="45"/>
  <c r="O30" i="45" s="1"/>
  <c r="N52" i="45"/>
  <c r="O52" i="45" s="1"/>
  <c r="N24" i="45"/>
  <c r="O24" i="45" s="1"/>
  <c r="N121" i="45"/>
  <c r="O121" i="45" s="1"/>
  <c r="N43" i="45"/>
  <c r="O43" i="45" s="1"/>
  <c r="N99" i="45"/>
  <c r="O99" i="45" s="1"/>
  <c r="N149" i="45"/>
  <c r="O149" i="45" s="1"/>
  <c r="N145" i="45"/>
  <c r="O145" i="45" s="1"/>
  <c r="N71" i="45"/>
  <c r="O71" i="45" s="1"/>
  <c r="N98" i="45"/>
  <c r="O98" i="45" s="1"/>
  <c r="N64" i="45"/>
  <c r="O64" i="45" s="1"/>
  <c r="N37" i="45"/>
  <c r="O37" i="45" s="1"/>
  <c r="N9" i="45"/>
  <c r="O9" i="45" s="1"/>
  <c r="N8" i="45"/>
  <c r="O8" i="45" s="1"/>
  <c r="N7" i="45"/>
  <c r="O7" i="45" s="1"/>
  <c r="N6" i="45"/>
  <c r="O6" i="45" s="1"/>
  <c r="N5" i="45"/>
  <c r="O5" i="45" s="1"/>
  <c r="N4" i="45"/>
  <c r="O4" i="45" s="1"/>
  <c r="N3" i="45"/>
  <c r="O3" i="45" s="1"/>
  <c r="U2" i="50"/>
  <c r="U1" i="50" a="1"/>
  <c r="U1" i="50" s="1"/>
  <c r="A15" i="50" s="1"/>
  <c r="J21" i="51"/>
  <c r="C21" i="51"/>
  <c r="I21" i="51"/>
  <c r="G21" i="51"/>
  <c r="F21" i="51"/>
  <c r="D21" i="51"/>
  <c r="E18" i="49"/>
  <c r="B18" i="49"/>
  <c r="A19" i="49"/>
  <c r="F17" i="49"/>
  <c r="D17" i="49"/>
  <c r="C17" i="49"/>
  <c r="G17" i="49"/>
  <c r="A23" i="51"/>
  <c r="H22" i="51"/>
  <c r="B22" i="51"/>
  <c r="E22" i="51"/>
  <c r="N918" i="45"/>
  <c r="O918" i="45" s="1"/>
  <c r="N870" i="45"/>
  <c r="O870" i="45" s="1"/>
  <c r="N838" i="45"/>
  <c r="O838" i="45" s="1"/>
  <c r="N790" i="45"/>
  <c r="O790" i="45" s="1"/>
  <c r="N758" i="45"/>
  <c r="O758" i="45" s="1"/>
  <c r="N726" i="45"/>
  <c r="O726" i="45" s="1"/>
  <c r="N710" i="45"/>
  <c r="O710" i="45" s="1"/>
  <c r="N678" i="45"/>
  <c r="O678" i="45" s="1"/>
  <c r="N646" i="45"/>
  <c r="O646" i="45" s="1"/>
  <c r="N614" i="45"/>
  <c r="O614" i="45" s="1"/>
  <c r="N582" i="45"/>
  <c r="O582" i="45" s="1"/>
  <c r="N550" i="45"/>
  <c r="O550" i="45" s="1"/>
  <c r="N934" i="45"/>
  <c r="O934" i="45" s="1"/>
  <c r="N902" i="45"/>
  <c r="O902" i="45" s="1"/>
  <c r="N886" i="45"/>
  <c r="O886" i="45" s="1"/>
  <c r="N854" i="45"/>
  <c r="O854" i="45" s="1"/>
  <c r="N822" i="45"/>
  <c r="O822" i="45" s="1"/>
  <c r="N806" i="45"/>
  <c r="O806" i="45" s="1"/>
  <c r="N774" i="45"/>
  <c r="O774" i="45" s="1"/>
  <c r="N742" i="45"/>
  <c r="O742" i="45" s="1"/>
  <c r="N694" i="45"/>
  <c r="O694" i="45" s="1"/>
  <c r="N662" i="45"/>
  <c r="O662" i="45" s="1"/>
  <c r="N630" i="45"/>
  <c r="O630" i="45" s="1"/>
  <c r="N598" i="45"/>
  <c r="O598" i="45" s="1"/>
  <c r="N566" i="45"/>
  <c r="O566" i="45" s="1"/>
  <c r="N534" i="45"/>
  <c r="O534" i="45" s="1"/>
  <c r="N869" i="45"/>
  <c r="O869" i="45" s="1"/>
  <c r="N757" i="45"/>
  <c r="O757" i="45" s="1"/>
  <c r="N933" i="45"/>
  <c r="O933" i="45" s="1"/>
  <c r="N917" i="45"/>
  <c r="O917" i="45" s="1"/>
  <c r="N901" i="45"/>
  <c r="O901" i="45" s="1"/>
  <c r="N885" i="45"/>
  <c r="O885" i="45" s="1"/>
  <c r="N853" i="45"/>
  <c r="O853" i="45" s="1"/>
  <c r="N837" i="45"/>
  <c r="O837" i="45" s="1"/>
  <c r="N821" i="45"/>
  <c r="O821" i="45" s="1"/>
  <c r="N805" i="45"/>
  <c r="O805" i="45" s="1"/>
  <c r="N789" i="45"/>
  <c r="O789" i="45" s="1"/>
  <c r="N773" i="45"/>
  <c r="O773" i="45" s="1"/>
  <c r="N741" i="45"/>
  <c r="O741" i="45" s="1"/>
  <c r="N916" i="45"/>
  <c r="O916" i="45" s="1"/>
  <c r="N884" i="45"/>
  <c r="O884" i="45" s="1"/>
  <c r="N852" i="45"/>
  <c r="O852" i="45" s="1"/>
  <c r="N820" i="45"/>
  <c r="O820" i="45" s="1"/>
  <c r="N788" i="45"/>
  <c r="O788" i="45" s="1"/>
  <c r="N756" i="45"/>
  <c r="O756" i="45" s="1"/>
  <c r="N724" i="45"/>
  <c r="O724" i="45" s="1"/>
  <c r="N708" i="45"/>
  <c r="O708" i="45" s="1"/>
  <c r="N692" i="45"/>
  <c r="O692" i="45" s="1"/>
  <c r="N660" i="45"/>
  <c r="O660" i="45" s="1"/>
  <c r="N628" i="45"/>
  <c r="O628" i="45" s="1"/>
  <c r="N596" i="45"/>
  <c r="O596" i="45" s="1"/>
  <c r="N580" i="45"/>
  <c r="O580" i="45" s="1"/>
  <c r="N932" i="45"/>
  <c r="O932" i="45" s="1"/>
  <c r="N900" i="45"/>
  <c r="O900" i="45" s="1"/>
  <c r="N868" i="45"/>
  <c r="O868" i="45" s="1"/>
  <c r="N836" i="45"/>
  <c r="O836" i="45" s="1"/>
  <c r="N804" i="45"/>
  <c r="O804" i="45" s="1"/>
  <c r="N772" i="45"/>
  <c r="O772" i="45" s="1"/>
  <c r="N740" i="45"/>
  <c r="O740" i="45" s="1"/>
  <c r="N676" i="45"/>
  <c r="O676" i="45" s="1"/>
  <c r="N644" i="45"/>
  <c r="O644" i="45" s="1"/>
  <c r="N612" i="45"/>
  <c r="O612" i="45" s="1"/>
  <c r="N930" i="45"/>
  <c r="O930" i="45" s="1"/>
  <c r="N914" i="45"/>
  <c r="O914" i="45" s="1"/>
  <c r="N898" i="45"/>
  <c r="O898" i="45" s="1"/>
  <c r="N882" i="45"/>
  <c r="O882" i="45" s="1"/>
  <c r="N866" i="45"/>
  <c r="O866" i="45" s="1"/>
  <c r="N850" i="45"/>
  <c r="O850" i="45" s="1"/>
  <c r="N834" i="45"/>
  <c r="O834" i="45" s="1"/>
  <c r="N818" i="45"/>
  <c r="O818" i="45" s="1"/>
  <c r="N929" i="45"/>
  <c r="O929" i="45" s="1"/>
  <c r="N881" i="45"/>
  <c r="O881" i="45" s="1"/>
  <c r="N833" i="45"/>
  <c r="O833" i="45" s="1"/>
  <c r="N801" i="45"/>
  <c r="O801" i="45" s="1"/>
  <c r="N945" i="45"/>
  <c r="O945" i="45" s="1"/>
  <c r="N913" i="45"/>
  <c r="O913" i="45" s="1"/>
  <c r="N897" i="45"/>
  <c r="O897" i="45" s="1"/>
  <c r="N865" i="45"/>
  <c r="O865" i="45" s="1"/>
  <c r="N849" i="45"/>
  <c r="O849" i="45" s="1"/>
  <c r="N817" i="45"/>
  <c r="O817" i="45" s="1"/>
  <c r="N832" i="45"/>
  <c r="O832" i="45" s="1"/>
  <c r="N944" i="45"/>
  <c r="O944" i="45" s="1"/>
  <c r="N928" i="45"/>
  <c r="O928" i="45" s="1"/>
  <c r="N912" i="45"/>
  <c r="O912" i="45" s="1"/>
  <c r="N896" i="45"/>
  <c r="O896" i="45" s="1"/>
  <c r="N880" i="45"/>
  <c r="O880" i="45" s="1"/>
  <c r="N864" i="45"/>
  <c r="O864" i="45" s="1"/>
  <c r="N848" i="45"/>
  <c r="O848" i="45" s="1"/>
  <c r="N816" i="45"/>
  <c r="O816" i="45" s="1"/>
  <c r="N800" i="45"/>
  <c r="O800" i="45" s="1"/>
  <c r="N784" i="45"/>
  <c r="O784" i="45" s="1"/>
  <c r="N911" i="45"/>
  <c r="O911" i="45" s="1"/>
  <c r="N831" i="45"/>
  <c r="O831" i="45" s="1"/>
  <c r="N799" i="45"/>
  <c r="O799" i="45" s="1"/>
  <c r="N767" i="45"/>
  <c r="O767" i="45" s="1"/>
  <c r="N735" i="45"/>
  <c r="O735" i="45" s="1"/>
  <c r="N703" i="45"/>
  <c r="O703" i="45" s="1"/>
  <c r="N671" i="45"/>
  <c r="O671" i="45" s="1"/>
  <c r="N943" i="45"/>
  <c r="O943" i="45" s="1"/>
  <c r="N927" i="45"/>
  <c r="O927" i="45" s="1"/>
  <c r="N895" i="45"/>
  <c r="O895" i="45" s="1"/>
  <c r="N879" i="45"/>
  <c r="O879" i="45" s="1"/>
  <c r="N863" i="45"/>
  <c r="O863" i="45" s="1"/>
  <c r="N847" i="45"/>
  <c r="O847" i="45" s="1"/>
  <c r="N815" i="45"/>
  <c r="O815" i="45" s="1"/>
  <c r="N783" i="45"/>
  <c r="O783" i="45" s="1"/>
  <c r="N751" i="45"/>
  <c r="O751" i="45" s="1"/>
  <c r="N719" i="45"/>
  <c r="O719" i="45" s="1"/>
  <c r="N687" i="45"/>
  <c r="O687" i="45" s="1"/>
  <c r="N655" i="45"/>
  <c r="O655" i="45" s="1"/>
  <c r="N798" i="45"/>
  <c r="O798" i="45" s="1"/>
  <c r="N734" i="45"/>
  <c r="O734" i="45" s="1"/>
  <c r="N686" i="45"/>
  <c r="O686" i="45" s="1"/>
  <c r="N942" i="45"/>
  <c r="O942" i="45" s="1"/>
  <c r="N926" i="45"/>
  <c r="O926" i="45" s="1"/>
  <c r="N910" i="45"/>
  <c r="O910" i="45" s="1"/>
  <c r="N894" i="45"/>
  <c r="O894" i="45" s="1"/>
  <c r="N878" i="45"/>
  <c r="O878" i="45" s="1"/>
  <c r="N862" i="45"/>
  <c r="O862" i="45" s="1"/>
  <c r="N846" i="45"/>
  <c r="O846" i="45" s="1"/>
  <c r="N830" i="45"/>
  <c r="O830" i="45" s="1"/>
  <c r="N814" i="45"/>
  <c r="O814" i="45" s="1"/>
  <c r="N782" i="45"/>
  <c r="O782" i="45" s="1"/>
  <c r="N766" i="45"/>
  <c r="O766" i="45" s="1"/>
  <c r="N750" i="45"/>
  <c r="O750" i="45" s="1"/>
  <c r="N718" i="45"/>
  <c r="O718" i="45" s="1"/>
  <c r="N702" i="45"/>
  <c r="O702" i="45" s="1"/>
  <c r="N877" i="45"/>
  <c r="O877" i="45" s="1"/>
  <c r="N829" i="45"/>
  <c r="O829" i="45" s="1"/>
  <c r="N797" i="45"/>
  <c r="O797" i="45" s="1"/>
  <c r="N941" i="45"/>
  <c r="O941" i="45" s="1"/>
  <c r="N925" i="45"/>
  <c r="O925" i="45" s="1"/>
  <c r="N909" i="45"/>
  <c r="O909" i="45" s="1"/>
  <c r="N893" i="45"/>
  <c r="O893" i="45" s="1"/>
  <c r="N861" i="45"/>
  <c r="O861" i="45" s="1"/>
  <c r="N845" i="45"/>
  <c r="O845" i="45" s="1"/>
  <c r="N813" i="45"/>
  <c r="O813" i="45" s="1"/>
  <c r="N781" i="45"/>
  <c r="O781" i="45" s="1"/>
  <c r="N875" i="45"/>
  <c r="O875" i="45" s="1"/>
  <c r="N827" i="45"/>
  <c r="O827" i="45" s="1"/>
  <c r="N795" i="45"/>
  <c r="O795" i="45" s="1"/>
  <c r="N779" i="45"/>
  <c r="O779" i="45" s="1"/>
  <c r="N747" i="45"/>
  <c r="O747" i="45" s="1"/>
  <c r="N939" i="45"/>
  <c r="O939" i="45" s="1"/>
  <c r="N923" i="45"/>
  <c r="O923" i="45" s="1"/>
  <c r="N907" i="45"/>
  <c r="O907" i="45" s="1"/>
  <c r="N891" i="45"/>
  <c r="O891" i="45" s="1"/>
  <c r="N859" i="45"/>
  <c r="O859" i="45" s="1"/>
  <c r="N843" i="45"/>
  <c r="O843" i="45" s="1"/>
  <c r="N811" i="45"/>
  <c r="O811" i="45" s="1"/>
  <c r="N763" i="45"/>
  <c r="O763" i="45" s="1"/>
  <c r="N938" i="45"/>
  <c r="O938" i="45" s="1"/>
  <c r="N922" i="45"/>
  <c r="O922" i="45" s="1"/>
  <c r="N906" i="45"/>
  <c r="O906" i="45" s="1"/>
  <c r="N935" i="45"/>
  <c r="O935" i="45" s="1"/>
  <c r="N920" i="45"/>
  <c r="O920" i="45" s="1"/>
  <c r="N803" i="45"/>
  <c r="O803" i="45" s="1"/>
  <c r="N760" i="45"/>
  <c r="O760" i="45" s="1"/>
  <c r="N721" i="45"/>
  <c r="O721" i="45" s="1"/>
  <c r="N685" i="45"/>
  <c r="O685" i="45" s="1"/>
  <c r="N653" i="45"/>
  <c r="O653" i="45" s="1"/>
  <c r="N623" i="45"/>
  <c r="O623" i="45" s="1"/>
  <c r="N593" i="45"/>
  <c r="O593" i="45" s="1"/>
  <c r="N564" i="45"/>
  <c r="O564" i="45" s="1"/>
  <c r="N508" i="45"/>
  <c r="O508" i="45" s="1"/>
  <c r="N481" i="45"/>
  <c r="O481" i="45" s="1"/>
  <c r="N455" i="45"/>
  <c r="O455" i="45" s="1"/>
  <c r="N427" i="45"/>
  <c r="O427" i="45" s="1"/>
  <c r="N400" i="45"/>
  <c r="O400" i="45" s="1"/>
  <c r="N374" i="45"/>
  <c r="O374" i="45" s="1"/>
  <c r="N346" i="45"/>
  <c r="O346" i="45" s="1"/>
  <c r="N319" i="45"/>
  <c r="O319" i="45" s="1"/>
  <c r="N293" i="45"/>
  <c r="O293" i="45" s="1"/>
  <c r="N238" i="45"/>
  <c r="O238" i="45" s="1"/>
  <c r="N212" i="45"/>
  <c r="O212" i="45" s="1"/>
  <c r="N185" i="45"/>
  <c r="O185" i="45" s="1"/>
  <c r="N157" i="45"/>
  <c r="O157" i="45" s="1"/>
  <c r="N592" i="45"/>
  <c r="O592" i="45" s="1"/>
  <c r="N536" i="45"/>
  <c r="O536" i="45" s="1"/>
  <c r="N480" i="45"/>
  <c r="O480" i="45" s="1"/>
  <c r="N454" i="45"/>
  <c r="O454" i="45" s="1"/>
  <c r="N426" i="45"/>
  <c r="O426" i="45" s="1"/>
  <c r="N399" i="45"/>
  <c r="O399" i="45" s="1"/>
  <c r="N373" i="45"/>
  <c r="O373" i="45" s="1"/>
  <c r="N318" i="45"/>
  <c r="O318" i="45" s="1"/>
  <c r="N292" i="45"/>
  <c r="O292" i="45" s="1"/>
  <c r="N237" i="45"/>
  <c r="O237" i="45" s="1"/>
  <c r="N919" i="45"/>
  <c r="O919" i="45" s="1"/>
  <c r="N857" i="45"/>
  <c r="O857" i="45" s="1"/>
  <c r="N802" i="45"/>
  <c r="O802" i="45" s="1"/>
  <c r="N759" i="45"/>
  <c r="O759" i="45" s="1"/>
  <c r="N720" i="45"/>
  <c r="O720" i="45" s="1"/>
  <c r="N622" i="45"/>
  <c r="O622" i="45" s="1"/>
  <c r="N563" i="45"/>
  <c r="O563" i="45" s="1"/>
  <c r="N507" i="45"/>
  <c r="O507" i="45" s="1"/>
  <c r="N265" i="45"/>
  <c r="O265" i="45" s="1"/>
  <c r="N915" i="45"/>
  <c r="O915" i="45" s="1"/>
  <c r="N755" i="45"/>
  <c r="O755" i="45" s="1"/>
  <c r="N717" i="45"/>
  <c r="O717" i="45" s="1"/>
  <c r="N684" i="45"/>
  <c r="O684" i="45" s="1"/>
  <c r="N652" i="45"/>
  <c r="O652" i="45" s="1"/>
  <c r="N621" i="45"/>
  <c r="O621" i="45" s="1"/>
  <c r="N591" i="45"/>
  <c r="O591" i="45" s="1"/>
  <c r="N562" i="45"/>
  <c r="O562" i="45" s="1"/>
  <c r="N535" i="45"/>
  <c r="O535" i="45" s="1"/>
  <c r="N506" i="45"/>
  <c r="O506" i="45" s="1"/>
  <c r="N479" i="45"/>
  <c r="O479" i="45" s="1"/>
  <c r="N453" i="45"/>
  <c r="O453" i="45" s="1"/>
  <c r="N398" i="45"/>
  <c r="O398" i="45" s="1"/>
  <c r="N372" i="45"/>
  <c r="O372" i="45" s="1"/>
  <c r="N345" i="45"/>
  <c r="O345" i="45" s="1"/>
  <c r="N317" i="45"/>
  <c r="O317" i="45" s="1"/>
  <c r="N856" i="45"/>
  <c r="O856" i="45" s="1"/>
  <c r="N796" i="45"/>
  <c r="O796" i="45" s="1"/>
  <c r="N754" i="45"/>
  <c r="O754" i="45" s="1"/>
  <c r="N683" i="45"/>
  <c r="O683" i="45" s="1"/>
  <c r="N651" i="45"/>
  <c r="O651" i="45" s="1"/>
  <c r="N590" i="45"/>
  <c r="O590" i="45" s="1"/>
  <c r="N561" i="45"/>
  <c r="O561" i="45" s="1"/>
  <c r="N533" i="45"/>
  <c r="O533" i="45" s="1"/>
  <c r="N478" i="45"/>
  <c r="O478" i="45" s="1"/>
  <c r="N452" i="45"/>
  <c r="O452" i="45" s="1"/>
  <c r="N425" i="45"/>
  <c r="O425" i="45" s="1"/>
  <c r="N397" i="45"/>
  <c r="O397" i="45" s="1"/>
  <c r="N371" i="45"/>
  <c r="O371" i="45" s="1"/>
  <c r="N290" i="45"/>
  <c r="O290" i="45" s="1"/>
  <c r="N264" i="45"/>
  <c r="O264" i="45" s="1"/>
  <c r="N236" i="45"/>
  <c r="O236" i="45" s="1"/>
  <c r="N209" i="45"/>
  <c r="O209" i="45" s="1"/>
  <c r="N183" i="45"/>
  <c r="O183" i="45" s="1"/>
  <c r="N155" i="45"/>
  <c r="O155" i="45" s="1"/>
  <c r="N908" i="45"/>
  <c r="O908" i="45" s="1"/>
  <c r="N855" i="45"/>
  <c r="O855" i="45" s="1"/>
  <c r="N794" i="45"/>
  <c r="O794" i="45" s="1"/>
  <c r="N753" i="45"/>
  <c r="O753" i="45" s="1"/>
  <c r="N716" i="45"/>
  <c r="O716" i="45" s="1"/>
  <c r="N682" i="45"/>
  <c r="O682" i="45" s="1"/>
  <c r="N650" i="45"/>
  <c r="O650" i="45" s="1"/>
  <c r="N620" i="45"/>
  <c r="O620" i="45" s="1"/>
  <c r="N589" i="45"/>
  <c r="O589" i="45" s="1"/>
  <c r="N560" i="45"/>
  <c r="O560" i="45" s="1"/>
  <c r="N532" i="45"/>
  <c r="O532" i="45" s="1"/>
  <c r="N505" i="45"/>
  <c r="O505" i="45" s="1"/>
  <c r="N477" i="45"/>
  <c r="O477" i="45" s="1"/>
  <c r="N451" i="45"/>
  <c r="O451" i="45" s="1"/>
  <c r="N370" i="45"/>
  <c r="O370" i="45" s="1"/>
  <c r="N344" i="45"/>
  <c r="O344" i="45" s="1"/>
  <c r="N851" i="45"/>
  <c r="O851" i="45" s="1"/>
  <c r="N752" i="45"/>
  <c r="O752" i="45" s="1"/>
  <c r="N715" i="45"/>
  <c r="O715" i="45" s="1"/>
  <c r="N619" i="45"/>
  <c r="O619" i="45" s="1"/>
  <c r="N559" i="45"/>
  <c r="O559" i="45" s="1"/>
  <c r="N531" i="45"/>
  <c r="O531" i="45" s="1"/>
  <c r="N450" i="45"/>
  <c r="O450" i="45" s="1"/>
  <c r="N424" i="45"/>
  <c r="O424" i="45" s="1"/>
  <c r="N396" i="45"/>
  <c r="O396" i="45" s="1"/>
  <c r="N369" i="45"/>
  <c r="O369" i="45" s="1"/>
  <c r="N343" i="45"/>
  <c r="O343" i="45" s="1"/>
  <c r="N315" i="45"/>
  <c r="O315" i="45" s="1"/>
  <c r="N288" i="45"/>
  <c r="O288" i="45" s="1"/>
  <c r="N262" i="45"/>
  <c r="O262" i="45" s="1"/>
  <c r="N234" i="45"/>
  <c r="O234" i="45" s="1"/>
  <c r="N207" i="45"/>
  <c r="O207" i="45" s="1"/>
  <c r="N905" i="45"/>
  <c r="O905" i="45" s="1"/>
  <c r="N793" i="45"/>
  <c r="O793" i="45" s="1"/>
  <c r="N749" i="45"/>
  <c r="O749" i="45" s="1"/>
  <c r="N714" i="45"/>
  <c r="O714" i="45" s="1"/>
  <c r="N681" i="45"/>
  <c r="O681" i="45" s="1"/>
  <c r="N649" i="45"/>
  <c r="O649" i="45" s="1"/>
  <c r="N618" i="45"/>
  <c r="O618" i="45" s="1"/>
  <c r="N588" i="45"/>
  <c r="O588" i="45" s="1"/>
  <c r="N558" i="45"/>
  <c r="O558" i="45" s="1"/>
  <c r="N530" i="45"/>
  <c r="O530" i="45" s="1"/>
  <c r="N504" i="45"/>
  <c r="O504" i="45" s="1"/>
  <c r="N476" i="45"/>
  <c r="O476" i="45" s="1"/>
  <c r="N449" i="45"/>
  <c r="O449" i="45" s="1"/>
  <c r="N423" i="45"/>
  <c r="O423" i="45" s="1"/>
  <c r="N395" i="45"/>
  <c r="O395" i="45" s="1"/>
  <c r="N368" i="45"/>
  <c r="O368" i="45" s="1"/>
  <c r="N342" i="45"/>
  <c r="O342" i="45" s="1"/>
  <c r="N314" i="45"/>
  <c r="O314" i="45" s="1"/>
  <c r="N287" i="45"/>
  <c r="O287" i="45" s="1"/>
  <c r="N261" i="45"/>
  <c r="O261" i="45" s="1"/>
  <c r="N206" i="45"/>
  <c r="O206" i="45" s="1"/>
  <c r="N180" i="45"/>
  <c r="O180" i="45" s="1"/>
  <c r="N153" i="45"/>
  <c r="O153" i="45" s="1"/>
  <c r="N680" i="45"/>
  <c r="O680" i="45" s="1"/>
  <c r="N586" i="45"/>
  <c r="O586" i="45" s="1"/>
  <c r="N502" i="45"/>
  <c r="O502" i="45" s="1"/>
  <c r="N474" i="45"/>
  <c r="O474" i="45" s="1"/>
  <c r="N447" i="45"/>
  <c r="O447" i="45" s="1"/>
  <c r="N421" i="45"/>
  <c r="O421" i="45" s="1"/>
  <c r="N366" i="45"/>
  <c r="O366" i="45" s="1"/>
  <c r="N340" i="45"/>
  <c r="O340" i="45" s="1"/>
  <c r="N285" i="45"/>
  <c r="O285" i="45" s="1"/>
  <c r="N259" i="45"/>
  <c r="O259" i="45" s="1"/>
  <c r="N178" i="45"/>
  <c r="O178" i="45" s="1"/>
  <c r="N527" i="45"/>
  <c r="O527" i="45" s="1"/>
  <c r="N446" i="45"/>
  <c r="O446" i="45" s="1"/>
  <c r="N420" i="45"/>
  <c r="O420" i="45" s="1"/>
  <c r="N339" i="45"/>
  <c r="O339" i="45" s="1"/>
  <c r="N232" i="45"/>
  <c r="O232" i="45" s="1"/>
  <c r="N151" i="45"/>
  <c r="O151" i="45" s="1"/>
  <c r="N312" i="45"/>
  <c r="O312" i="45" s="1"/>
  <c r="N231" i="45"/>
  <c r="O231" i="45" s="1"/>
  <c r="N844" i="45"/>
  <c r="O844" i="45" s="1"/>
  <c r="N587" i="45"/>
  <c r="O587" i="45" s="1"/>
  <c r="N557" i="45"/>
  <c r="O557" i="45" s="1"/>
  <c r="N529" i="45"/>
  <c r="O529" i="45" s="1"/>
  <c r="N503" i="45"/>
  <c r="O503" i="45" s="1"/>
  <c r="N475" i="45"/>
  <c r="O475" i="45" s="1"/>
  <c r="N448" i="45"/>
  <c r="O448" i="45" s="1"/>
  <c r="N422" i="45"/>
  <c r="O422" i="45" s="1"/>
  <c r="N394" i="45"/>
  <c r="O394" i="45" s="1"/>
  <c r="N367" i="45"/>
  <c r="O367" i="45" s="1"/>
  <c r="N341" i="45"/>
  <c r="O341" i="45" s="1"/>
  <c r="N286" i="45"/>
  <c r="O286" i="45" s="1"/>
  <c r="N260" i="45"/>
  <c r="O260" i="45" s="1"/>
  <c r="N233" i="45"/>
  <c r="O233" i="45" s="1"/>
  <c r="N205" i="45"/>
  <c r="O205" i="45" s="1"/>
  <c r="N179" i="45"/>
  <c r="O179" i="45" s="1"/>
  <c r="N842" i="45"/>
  <c r="O842" i="45" s="1"/>
  <c r="N713" i="45"/>
  <c r="O713" i="45" s="1"/>
  <c r="N648" i="45"/>
  <c r="O648" i="45" s="1"/>
  <c r="N528" i="45"/>
  <c r="O528" i="45" s="1"/>
  <c r="N746" i="45"/>
  <c r="O746" i="45" s="1"/>
  <c r="N501" i="45"/>
  <c r="O501" i="45" s="1"/>
  <c r="N393" i="45"/>
  <c r="O393" i="45" s="1"/>
  <c r="N904" i="45"/>
  <c r="O904" i="45" s="1"/>
  <c r="N792" i="45"/>
  <c r="O792" i="45" s="1"/>
  <c r="N748" i="45"/>
  <c r="O748" i="45" s="1"/>
  <c r="N617" i="45"/>
  <c r="O617" i="45" s="1"/>
  <c r="N313" i="45"/>
  <c r="O313" i="45" s="1"/>
  <c r="N152" i="45"/>
  <c r="O152" i="45" s="1"/>
  <c r="N647" i="45"/>
  <c r="O647" i="45" s="1"/>
  <c r="N556" i="45"/>
  <c r="O556" i="45" s="1"/>
  <c r="N258" i="45"/>
  <c r="O258" i="45" s="1"/>
  <c r="N204" i="45"/>
  <c r="O204" i="45" s="1"/>
  <c r="N419" i="45"/>
  <c r="O419" i="45" s="1"/>
  <c r="N257" i="45"/>
  <c r="O257" i="45" s="1"/>
  <c r="N903" i="45"/>
  <c r="O903" i="45" s="1"/>
  <c r="N791" i="45"/>
  <c r="O791" i="45" s="1"/>
  <c r="N679" i="45"/>
  <c r="O679" i="45" s="1"/>
  <c r="N365" i="45"/>
  <c r="O365" i="45" s="1"/>
  <c r="N177" i="45"/>
  <c r="O177" i="45" s="1"/>
  <c r="N338" i="45"/>
  <c r="O338" i="45" s="1"/>
  <c r="N899" i="45"/>
  <c r="O899" i="45" s="1"/>
  <c r="N841" i="45"/>
  <c r="O841" i="45" s="1"/>
  <c r="N787" i="45"/>
  <c r="O787" i="45" s="1"/>
  <c r="N712" i="45"/>
  <c r="O712" i="45" s="1"/>
  <c r="N677" i="45"/>
  <c r="O677" i="45" s="1"/>
  <c r="N645" i="45"/>
  <c r="O645" i="45" s="1"/>
  <c r="N616" i="45"/>
  <c r="O616" i="45" s="1"/>
  <c r="N585" i="45"/>
  <c r="O585" i="45" s="1"/>
  <c r="N555" i="45"/>
  <c r="O555" i="45" s="1"/>
  <c r="N526" i="45"/>
  <c r="O526" i="45" s="1"/>
  <c r="N500" i="45"/>
  <c r="O500" i="45" s="1"/>
  <c r="N473" i="45"/>
  <c r="O473" i="45" s="1"/>
  <c r="N445" i="45"/>
  <c r="O445" i="45" s="1"/>
  <c r="N284" i="45"/>
  <c r="O284" i="45" s="1"/>
  <c r="N786" i="45"/>
  <c r="O786" i="45" s="1"/>
  <c r="N745" i="45"/>
  <c r="O745" i="45" s="1"/>
  <c r="N711" i="45"/>
  <c r="O711" i="45" s="1"/>
  <c r="N675" i="45"/>
  <c r="O675" i="45" s="1"/>
  <c r="N643" i="45"/>
  <c r="O643" i="45" s="1"/>
  <c r="N615" i="45"/>
  <c r="O615" i="45" s="1"/>
  <c r="N554" i="45"/>
  <c r="O554" i="45" s="1"/>
  <c r="N525" i="45"/>
  <c r="O525" i="45" s="1"/>
  <c r="N499" i="45"/>
  <c r="O499" i="45" s="1"/>
  <c r="N418" i="45"/>
  <c r="O418" i="45" s="1"/>
  <c r="N392" i="45"/>
  <c r="O392" i="45" s="1"/>
  <c r="N364" i="45"/>
  <c r="O364" i="45" s="1"/>
  <c r="N337" i="45"/>
  <c r="O337" i="45" s="1"/>
  <c r="N311" i="45"/>
  <c r="O311" i="45" s="1"/>
  <c r="N283" i="45"/>
  <c r="O283" i="45" s="1"/>
  <c r="N256" i="45"/>
  <c r="O256" i="45" s="1"/>
  <c r="N230" i="45"/>
  <c r="O230" i="45" s="1"/>
  <c r="N202" i="45"/>
  <c r="O202" i="45" s="1"/>
  <c r="N175" i="45"/>
  <c r="O175" i="45" s="1"/>
  <c r="N892" i="45"/>
  <c r="O892" i="45" s="1"/>
  <c r="N840" i="45"/>
  <c r="O840" i="45" s="1"/>
  <c r="N785" i="45"/>
  <c r="O785" i="45" s="1"/>
  <c r="N709" i="45"/>
  <c r="O709" i="45" s="1"/>
  <c r="N674" i="45"/>
  <c r="O674" i="45" s="1"/>
  <c r="N642" i="45"/>
  <c r="O642" i="45" s="1"/>
  <c r="N613" i="45"/>
  <c r="O613" i="45" s="1"/>
  <c r="N584" i="45"/>
  <c r="O584" i="45" s="1"/>
  <c r="N498" i="45"/>
  <c r="O498" i="45" s="1"/>
  <c r="N472" i="45"/>
  <c r="O472" i="45" s="1"/>
  <c r="N444" i="45"/>
  <c r="O444" i="45" s="1"/>
  <c r="N417" i="45"/>
  <c r="O417" i="45" s="1"/>
  <c r="N391" i="45"/>
  <c r="O391" i="45" s="1"/>
  <c r="N363" i="45"/>
  <c r="O363" i="45" s="1"/>
  <c r="N336" i="45"/>
  <c r="O336" i="45" s="1"/>
  <c r="N310" i="45"/>
  <c r="O310" i="45" s="1"/>
  <c r="N282" i="45"/>
  <c r="O282" i="45" s="1"/>
  <c r="N255" i="45"/>
  <c r="O255" i="45" s="1"/>
  <c r="N229" i="45"/>
  <c r="O229" i="45" s="1"/>
  <c r="N174" i="45"/>
  <c r="O174" i="45" s="1"/>
  <c r="N890" i="45"/>
  <c r="O890" i="45" s="1"/>
  <c r="N839" i="45"/>
  <c r="O839" i="45" s="1"/>
  <c r="N744" i="45"/>
  <c r="O744" i="45" s="1"/>
  <c r="N707" i="45"/>
  <c r="O707" i="45" s="1"/>
  <c r="N673" i="45"/>
  <c r="O673" i="45" s="1"/>
  <c r="N641" i="45"/>
  <c r="O641" i="45" s="1"/>
  <c r="N611" i="45"/>
  <c r="O611" i="45" s="1"/>
  <c r="N583" i="45"/>
  <c r="O583" i="45" s="1"/>
  <c r="N553" i="45"/>
  <c r="O553" i="45" s="1"/>
  <c r="N524" i="45"/>
  <c r="O524" i="45" s="1"/>
  <c r="N497" i="45"/>
  <c r="O497" i="45" s="1"/>
  <c r="N471" i="45"/>
  <c r="O471" i="45" s="1"/>
  <c r="N443" i="45"/>
  <c r="O443" i="45" s="1"/>
  <c r="N416" i="45"/>
  <c r="O416" i="45" s="1"/>
  <c r="N390" i="45"/>
  <c r="O390" i="45" s="1"/>
  <c r="N362" i="45"/>
  <c r="O362" i="45" s="1"/>
  <c r="N335" i="45"/>
  <c r="O335" i="45" s="1"/>
  <c r="N309" i="45"/>
  <c r="O309" i="45" s="1"/>
  <c r="N835" i="45"/>
  <c r="O835" i="45" s="1"/>
  <c r="N780" i="45"/>
  <c r="O780" i="45" s="1"/>
  <c r="N743" i="45"/>
  <c r="O743" i="45" s="1"/>
  <c r="N706" i="45"/>
  <c r="O706" i="45" s="1"/>
  <c r="N672" i="45"/>
  <c r="O672" i="45" s="1"/>
  <c r="N640" i="45"/>
  <c r="O640" i="45" s="1"/>
  <c r="N610" i="45"/>
  <c r="O610" i="45" s="1"/>
  <c r="N581" i="45"/>
  <c r="O581" i="45" s="1"/>
  <c r="N523" i="45"/>
  <c r="O523" i="45" s="1"/>
  <c r="N496" i="45"/>
  <c r="O496" i="45" s="1"/>
  <c r="N470" i="45"/>
  <c r="O470" i="45" s="1"/>
  <c r="N442" i="45"/>
  <c r="O442" i="45" s="1"/>
  <c r="N415" i="45"/>
  <c r="O415" i="45" s="1"/>
  <c r="N389" i="45"/>
  <c r="O389" i="45" s="1"/>
  <c r="N334" i="45"/>
  <c r="O334" i="45" s="1"/>
  <c r="N308" i="45"/>
  <c r="O308" i="45" s="1"/>
  <c r="N281" i="45"/>
  <c r="O281" i="45" s="1"/>
  <c r="N253" i="45"/>
  <c r="O253" i="45" s="1"/>
  <c r="N227" i="45"/>
  <c r="O227" i="45" s="1"/>
  <c r="N889" i="45"/>
  <c r="O889" i="45" s="1"/>
  <c r="N778" i="45"/>
  <c r="O778" i="45" s="1"/>
  <c r="N739" i="45"/>
  <c r="O739" i="45" s="1"/>
  <c r="N705" i="45"/>
  <c r="O705" i="45" s="1"/>
  <c r="N670" i="45"/>
  <c r="O670" i="45" s="1"/>
  <c r="N639" i="45"/>
  <c r="O639" i="45" s="1"/>
  <c r="N609" i="45"/>
  <c r="O609" i="45" s="1"/>
  <c r="N579" i="45"/>
  <c r="O579" i="45" s="1"/>
  <c r="N552" i="45"/>
  <c r="O552" i="45" s="1"/>
  <c r="N522" i="45"/>
  <c r="O522" i="45" s="1"/>
  <c r="N828" i="45"/>
  <c r="O828" i="45" s="1"/>
  <c r="N738" i="45"/>
  <c r="O738" i="45" s="1"/>
  <c r="N704" i="45"/>
  <c r="O704" i="45" s="1"/>
  <c r="N669" i="45"/>
  <c r="O669" i="45" s="1"/>
  <c r="N638" i="45"/>
  <c r="O638" i="45" s="1"/>
  <c r="N608" i="45"/>
  <c r="O608" i="45" s="1"/>
  <c r="N578" i="45"/>
  <c r="O578" i="45" s="1"/>
  <c r="N551" i="45"/>
  <c r="O551" i="45" s="1"/>
  <c r="N494" i="45"/>
  <c r="O494" i="45" s="1"/>
  <c r="N468" i="45"/>
  <c r="O468" i="45" s="1"/>
  <c r="N441" i="45"/>
  <c r="O441" i="45" s="1"/>
  <c r="N413" i="45"/>
  <c r="O413" i="45" s="1"/>
  <c r="N387" i="45"/>
  <c r="O387" i="45" s="1"/>
  <c r="N306" i="45"/>
  <c r="O306" i="45" s="1"/>
  <c r="N280" i="45"/>
  <c r="O280" i="45" s="1"/>
  <c r="N252" i="45"/>
  <c r="O252" i="45" s="1"/>
  <c r="N225" i="45"/>
  <c r="O225" i="45" s="1"/>
  <c r="N199" i="45"/>
  <c r="O199" i="45" s="1"/>
  <c r="N171" i="45"/>
  <c r="O171" i="45" s="1"/>
  <c r="N251" i="45"/>
  <c r="O251" i="45" s="1"/>
  <c r="N224" i="45"/>
  <c r="O224" i="45" s="1"/>
  <c r="N198" i="45"/>
  <c r="O198" i="45" s="1"/>
  <c r="N170" i="45"/>
  <c r="O170" i="45" s="1"/>
  <c r="N601" i="45"/>
  <c r="O601" i="45" s="1"/>
  <c r="N352" i="45"/>
  <c r="O352" i="45" s="1"/>
  <c r="N245" i="45"/>
  <c r="O245" i="45" s="1"/>
  <c r="N267" i="45"/>
  <c r="O267" i="45" s="1"/>
  <c r="N210" i="45"/>
  <c r="O210" i="45" s="1"/>
  <c r="N888" i="45"/>
  <c r="O888" i="45" s="1"/>
  <c r="N826" i="45"/>
  <c r="O826" i="45" s="1"/>
  <c r="N777" i="45"/>
  <c r="O777" i="45" s="1"/>
  <c r="N737" i="45"/>
  <c r="O737" i="45" s="1"/>
  <c r="N701" i="45"/>
  <c r="O701" i="45" s="1"/>
  <c r="N637" i="45"/>
  <c r="O637" i="45" s="1"/>
  <c r="N607" i="45"/>
  <c r="O607" i="45" s="1"/>
  <c r="N577" i="45"/>
  <c r="O577" i="45" s="1"/>
  <c r="N549" i="45"/>
  <c r="O549" i="45" s="1"/>
  <c r="N521" i="45"/>
  <c r="O521" i="45" s="1"/>
  <c r="N493" i="45"/>
  <c r="O493" i="45" s="1"/>
  <c r="N467" i="45"/>
  <c r="O467" i="45" s="1"/>
  <c r="N386" i="45"/>
  <c r="O386" i="45" s="1"/>
  <c r="N360" i="45"/>
  <c r="O360" i="45" s="1"/>
  <c r="N332" i="45"/>
  <c r="O332" i="45" s="1"/>
  <c r="N305" i="45"/>
  <c r="O305" i="45" s="1"/>
  <c r="N279" i="45"/>
  <c r="O279" i="45" s="1"/>
  <c r="N570" i="45"/>
  <c r="O570" i="45" s="1"/>
  <c r="N460" i="45"/>
  <c r="O460" i="45" s="1"/>
  <c r="N298" i="45"/>
  <c r="O298" i="45" s="1"/>
  <c r="N159" i="45"/>
  <c r="O159" i="45" s="1"/>
  <c r="N211" i="45"/>
  <c r="O211" i="45" s="1"/>
  <c r="N887" i="45"/>
  <c r="O887" i="45" s="1"/>
  <c r="N736" i="45"/>
  <c r="O736" i="45" s="1"/>
  <c r="N668" i="45"/>
  <c r="O668" i="45" s="1"/>
  <c r="N606" i="45"/>
  <c r="O606" i="45" s="1"/>
  <c r="N576" i="45"/>
  <c r="O576" i="45" s="1"/>
  <c r="N548" i="45"/>
  <c r="O548" i="45" s="1"/>
  <c r="N466" i="45"/>
  <c r="O466" i="45" s="1"/>
  <c r="N440" i="45"/>
  <c r="O440" i="45" s="1"/>
  <c r="N412" i="45"/>
  <c r="O412" i="45" s="1"/>
  <c r="N385" i="45"/>
  <c r="O385" i="45" s="1"/>
  <c r="N359" i="45"/>
  <c r="O359" i="45" s="1"/>
  <c r="N331" i="45"/>
  <c r="O331" i="45" s="1"/>
  <c r="N304" i="45"/>
  <c r="O304" i="45" s="1"/>
  <c r="N278" i="45"/>
  <c r="O278" i="45" s="1"/>
  <c r="N250" i="45"/>
  <c r="O250" i="45" s="1"/>
  <c r="N223" i="45"/>
  <c r="O223" i="45" s="1"/>
  <c r="N197" i="45"/>
  <c r="O197" i="45" s="1"/>
  <c r="N222" i="45"/>
  <c r="O222" i="45" s="1"/>
  <c r="N196" i="45"/>
  <c r="O196" i="45" s="1"/>
  <c r="N169" i="45"/>
  <c r="O169" i="45" s="1"/>
  <c r="N328" i="45"/>
  <c r="O328" i="45" s="1"/>
  <c r="N192" i="45"/>
  <c r="O192" i="45" s="1"/>
  <c r="N165" i="45"/>
  <c r="O165" i="45" s="1"/>
  <c r="N433" i="45"/>
  <c r="O433" i="45" s="1"/>
  <c r="N271" i="45"/>
  <c r="O271" i="45" s="1"/>
  <c r="N240" i="45"/>
  <c r="O240" i="45" s="1"/>
  <c r="N883" i="45"/>
  <c r="O883" i="45" s="1"/>
  <c r="N825" i="45"/>
  <c r="O825" i="45" s="1"/>
  <c r="N776" i="45"/>
  <c r="O776" i="45" s="1"/>
  <c r="N733" i="45"/>
  <c r="O733" i="45" s="1"/>
  <c r="N700" i="45"/>
  <c r="O700" i="45" s="1"/>
  <c r="N667" i="45"/>
  <c r="O667" i="45" s="1"/>
  <c r="N636" i="45"/>
  <c r="O636" i="45" s="1"/>
  <c r="N605" i="45"/>
  <c r="O605" i="45" s="1"/>
  <c r="N575" i="45"/>
  <c r="O575" i="45" s="1"/>
  <c r="N547" i="45"/>
  <c r="O547" i="45" s="1"/>
  <c r="N520" i="45"/>
  <c r="O520" i="45" s="1"/>
  <c r="N492" i="45"/>
  <c r="O492" i="45" s="1"/>
  <c r="N465" i="45"/>
  <c r="O465" i="45" s="1"/>
  <c r="N439" i="45"/>
  <c r="O439" i="45" s="1"/>
  <c r="N411" i="45"/>
  <c r="O411" i="45" s="1"/>
  <c r="N384" i="45"/>
  <c r="O384" i="45" s="1"/>
  <c r="N358" i="45"/>
  <c r="O358" i="45" s="1"/>
  <c r="N330" i="45"/>
  <c r="O330" i="45" s="1"/>
  <c r="N303" i="45"/>
  <c r="O303" i="45" s="1"/>
  <c r="N277" i="45"/>
  <c r="O277" i="45" s="1"/>
  <c r="N489" i="45"/>
  <c r="O489" i="45" s="1"/>
  <c r="N219" i="45"/>
  <c r="O219" i="45" s="1"/>
  <c r="N514" i="45"/>
  <c r="O514" i="45" s="1"/>
  <c r="N347" i="45"/>
  <c r="O347" i="45" s="1"/>
  <c r="N156" i="45"/>
  <c r="O156" i="45" s="1"/>
  <c r="N775" i="45"/>
  <c r="O775" i="45" s="1"/>
  <c r="N699" i="45"/>
  <c r="O699" i="45" s="1"/>
  <c r="N666" i="45"/>
  <c r="O666" i="45" s="1"/>
  <c r="N635" i="45"/>
  <c r="O635" i="45" s="1"/>
  <c r="N574" i="45"/>
  <c r="O574" i="45" s="1"/>
  <c r="N546" i="45"/>
  <c r="O546" i="45" s="1"/>
  <c r="N519" i="45"/>
  <c r="O519" i="45" s="1"/>
  <c r="N491" i="45"/>
  <c r="O491" i="45" s="1"/>
  <c r="N464" i="45"/>
  <c r="O464" i="45" s="1"/>
  <c r="N438" i="45"/>
  <c r="O438" i="45" s="1"/>
  <c r="N410" i="45"/>
  <c r="O410" i="45" s="1"/>
  <c r="N383" i="45"/>
  <c r="O383" i="45" s="1"/>
  <c r="N357" i="45"/>
  <c r="O357" i="45" s="1"/>
  <c r="N302" i="45"/>
  <c r="O302" i="45" s="1"/>
  <c r="N276" i="45"/>
  <c r="O276" i="45" s="1"/>
  <c r="N249" i="45"/>
  <c r="O249" i="45" s="1"/>
  <c r="N221" i="45"/>
  <c r="O221" i="45" s="1"/>
  <c r="N195" i="45"/>
  <c r="O195" i="45" s="1"/>
  <c r="N329" i="45"/>
  <c r="O329" i="45" s="1"/>
  <c r="N275" i="45"/>
  <c r="O275" i="45" s="1"/>
  <c r="N168" i="45"/>
  <c r="O168" i="45" s="1"/>
  <c r="N193" i="45"/>
  <c r="O193" i="45" s="1"/>
  <c r="N461" i="45"/>
  <c r="O461" i="45" s="1"/>
  <c r="N663" i="45"/>
  <c r="O663" i="45" s="1"/>
  <c r="N407" i="45"/>
  <c r="O407" i="45" s="1"/>
  <c r="N164" i="45"/>
  <c r="O164" i="45" s="1"/>
  <c r="N266" i="45"/>
  <c r="O266" i="45" s="1"/>
  <c r="N316" i="45"/>
  <c r="O316" i="45" s="1"/>
  <c r="N940" i="45"/>
  <c r="O940" i="45" s="1"/>
  <c r="N876" i="45"/>
  <c r="O876" i="45" s="1"/>
  <c r="N824" i="45"/>
  <c r="O824" i="45" s="1"/>
  <c r="N771" i="45"/>
  <c r="O771" i="45" s="1"/>
  <c r="N732" i="45"/>
  <c r="O732" i="45" s="1"/>
  <c r="N698" i="45"/>
  <c r="O698" i="45" s="1"/>
  <c r="N634" i="45"/>
  <c r="O634" i="45" s="1"/>
  <c r="N604" i="45"/>
  <c r="O604" i="45" s="1"/>
  <c r="N573" i="45"/>
  <c r="O573" i="45" s="1"/>
  <c r="N545" i="45"/>
  <c r="O545" i="45" s="1"/>
  <c r="N518" i="45"/>
  <c r="O518" i="45" s="1"/>
  <c r="N490" i="45"/>
  <c r="O490" i="45" s="1"/>
  <c r="N463" i="45"/>
  <c r="O463" i="45" s="1"/>
  <c r="N437" i="45"/>
  <c r="O437" i="45" s="1"/>
  <c r="N382" i="45"/>
  <c r="O382" i="45" s="1"/>
  <c r="N356" i="45"/>
  <c r="O356" i="45" s="1"/>
  <c r="N301" i="45"/>
  <c r="O301" i="45" s="1"/>
  <c r="N194" i="45"/>
  <c r="O194" i="45" s="1"/>
  <c r="N167" i="45"/>
  <c r="O167" i="45" s="1"/>
  <c r="N435" i="45"/>
  <c r="O435" i="45" s="1"/>
  <c r="N247" i="45"/>
  <c r="O247" i="45" s="1"/>
  <c r="N632" i="45"/>
  <c r="O632" i="45" s="1"/>
  <c r="N379" i="45"/>
  <c r="O379" i="45" s="1"/>
  <c r="N190" i="45"/>
  <c r="O190" i="45" s="1"/>
  <c r="N294" i="45"/>
  <c r="O294" i="45" s="1"/>
  <c r="N208" i="45"/>
  <c r="O208" i="45" s="1"/>
  <c r="N874" i="45"/>
  <c r="O874" i="45" s="1"/>
  <c r="N823" i="45"/>
  <c r="O823" i="45" s="1"/>
  <c r="N770" i="45"/>
  <c r="O770" i="45" s="1"/>
  <c r="N731" i="45"/>
  <c r="O731" i="45" s="1"/>
  <c r="N665" i="45"/>
  <c r="O665" i="45" s="1"/>
  <c r="N603" i="45"/>
  <c r="O603" i="45" s="1"/>
  <c r="N544" i="45"/>
  <c r="O544" i="45" s="1"/>
  <c r="N517" i="45"/>
  <c r="O517" i="45" s="1"/>
  <c r="N462" i="45"/>
  <c r="O462" i="45" s="1"/>
  <c r="N436" i="45"/>
  <c r="O436" i="45" s="1"/>
  <c r="N409" i="45"/>
  <c r="O409" i="45" s="1"/>
  <c r="N381" i="45"/>
  <c r="O381" i="45" s="1"/>
  <c r="N355" i="45"/>
  <c r="O355" i="45" s="1"/>
  <c r="N274" i="45"/>
  <c r="O274" i="45" s="1"/>
  <c r="N248" i="45"/>
  <c r="O248" i="45" s="1"/>
  <c r="N220" i="45"/>
  <c r="O220" i="45" s="1"/>
  <c r="N300" i="45"/>
  <c r="O300" i="45" s="1"/>
  <c r="N166" i="45"/>
  <c r="O166" i="45" s="1"/>
  <c r="N541" i="45"/>
  <c r="O541" i="45" s="1"/>
  <c r="N326" i="45"/>
  <c r="O326" i="45" s="1"/>
  <c r="N937" i="45"/>
  <c r="O937" i="45" s="1"/>
  <c r="N819" i="45"/>
  <c r="O819" i="45" s="1"/>
  <c r="N769" i="45"/>
  <c r="O769" i="45" s="1"/>
  <c r="N730" i="45"/>
  <c r="O730" i="45" s="1"/>
  <c r="N697" i="45"/>
  <c r="O697" i="45" s="1"/>
  <c r="N633" i="45"/>
  <c r="O633" i="45" s="1"/>
  <c r="N602" i="45"/>
  <c r="O602" i="45" s="1"/>
  <c r="N572" i="45"/>
  <c r="O572" i="45" s="1"/>
  <c r="N543" i="45"/>
  <c r="O543" i="45" s="1"/>
  <c r="N516" i="45"/>
  <c r="O516" i="45" s="1"/>
  <c r="N354" i="45"/>
  <c r="O354" i="45" s="1"/>
  <c r="N273" i="45"/>
  <c r="O273" i="45" s="1"/>
  <c r="N186" i="45"/>
  <c r="O186" i="45" s="1"/>
  <c r="N873" i="45"/>
  <c r="O873" i="45" s="1"/>
  <c r="N768" i="45"/>
  <c r="O768" i="45" s="1"/>
  <c r="N664" i="45"/>
  <c r="O664" i="45" s="1"/>
  <c r="N571" i="45"/>
  <c r="O571" i="45" s="1"/>
  <c r="N542" i="45"/>
  <c r="O542" i="45" s="1"/>
  <c r="N515" i="45"/>
  <c r="O515" i="45" s="1"/>
  <c r="N434" i="45"/>
  <c r="O434" i="45" s="1"/>
  <c r="N408" i="45"/>
  <c r="O408" i="45" s="1"/>
  <c r="N380" i="45"/>
  <c r="O380" i="45" s="1"/>
  <c r="N353" i="45"/>
  <c r="O353" i="45" s="1"/>
  <c r="N327" i="45"/>
  <c r="O327" i="45" s="1"/>
  <c r="N299" i="45"/>
  <c r="O299" i="45" s="1"/>
  <c r="N272" i="45"/>
  <c r="O272" i="45" s="1"/>
  <c r="N246" i="45"/>
  <c r="O246" i="45" s="1"/>
  <c r="N218" i="45"/>
  <c r="O218" i="45" s="1"/>
  <c r="N191" i="45"/>
  <c r="O191" i="45" s="1"/>
  <c r="N488" i="45"/>
  <c r="O488" i="45" s="1"/>
  <c r="N214" i="45"/>
  <c r="O214" i="45" s="1"/>
  <c r="N936" i="45"/>
  <c r="O936" i="45" s="1"/>
  <c r="N812" i="45"/>
  <c r="O812" i="45" s="1"/>
  <c r="N765" i="45"/>
  <c r="O765" i="45" s="1"/>
  <c r="N729" i="45"/>
  <c r="O729" i="45" s="1"/>
  <c r="N696" i="45"/>
  <c r="O696" i="45" s="1"/>
  <c r="N931" i="45"/>
  <c r="O931" i="45" s="1"/>
  <c r="N872" i="45"/>
  <c r="O872" i="45" s="1"/>
  <c r="N810" i="45"/>
  <c r="O810" i="45" s="1"/>
  <c r="N695" i="45"/>
  <c r="O695" i="45" s="1"/>
  <c r="N661" i="45"/>
  <c r="O661" i="45" s="1"/>
  <c r="N631" i="45"/>
  <c r="O631" i="45" s="1"/>
  <c r="N513" i="45"/>
  <c r="O513" i="45" s="1"/>
  <c r="N487" i="45"/>
  <c r="O487" i="45" s="1"/>
  <c r="N459" i="45"/>
  <c r="O459" i="45" s="1"/>
  <c r="N432" i="45"/>
  <c r="O432" i="45" s="1"/>
  <c r="N406" i="45"/>
  <c r="O406" i="45" s="1"/>
  <c r="N378" i="45"/>
  <c r="O378" i="45" s="1"/>
  <c r="N351" i="45"/>
  <c r="O351" i="45" s="1"/>
  <c r="N325" i="45"/>
  <c r="O325" i="45" s="1"/>
  <c r="N270" i="45"/>
  <c r="O270" i="45" s="1"/>
  <c r="N244" i="45"/>
  <c r="O244" i="45" s="1"/>
  <c r="N217" i="45"/>
  <c r="O217" i="45" s="1"/>
  <c r="N189" i="45"/>
  <c r="O189" i="45" s="1"/>
  <c r="N163" i="45"/>
  <c r="O163" i="45" s="1"/>
  <c r="N320" i="45"/>
  <c r="O320" i="45" s="1"/>
  <c r="N291" i="45"/>
  <c r="O291" i="45" s="1"/>
  <c r="N182" i="45"/>
  <c r="O182" i="45" s="1"/>
  <c r="N871" i="45"/>
  <c r="O871" i="45" s="1"/>
  <c r="N764" i="45"/>
  <c r="O764" i="45" s="1"/>
  <c r="N728" i="45"/>
  <c r="O728" i="45" s="1"/>
  <c r="N693" i="45"/>
  <c r="O693" i="45" s="1"/>
  <c r="N659" i="45"/>
  <c r="O659" i="45" s="1"/>
  <c r="N629" i="45"/>
  <c r="O629" i="45" s="1"/>
  <c r="N600" i="45"/>
  <c r="O600" i="45" s="1"/>
  <c r="N569" i="45"/>
  <c r="O569" i="45" s="1"/>
  <c r="N540" i="45"/>
  <c r="O540" i="45" s="1"/>
  <c r="N512" i="45"/>
  <c r="O512" i="45" s="1"/>
  <c r="N486" i="45"/>
  <c r="O486" i="45" s="1"/>
  <c r="N458" i="45"/>
  <c r="O458" i="45" s="1"/>
  <c r="N431" i="45"/>
  <c r="O431" i="45" s="1"/>
  <c r="N405" i="45"/>
  <c r="O405" i="45" s="1"/>
  <c r="N350" i="45"/>
  <c r="O350" i="45" s="1"/>
  <c r="N324" i="45"/>
  <c r="O324" i="45" s="1"/>
  <c r="N297" i="45"/>
  <c r="O297" i="45" s="1"/>
  <c r="N269" i="45"/>
  <c r="O269" i="45" s="1"/>
  <c r="N243" i="45"/>
  <c r="O243" i="45" s="1"/>
  <c r="N162" i="45"/>
  <c r="O162" i="45" s="1"/>
  <c r="N216" i="45"/>
  <c r="O216" i="45" s="1"/>
  <c r="N161" i="45"/>
  <c r="O161" i="45" s="1"/>
  <c r="N268" i="45"/>
  <c r="O268" i="45" s="1"/>
  <c r="N215" i="45"/>
  <c r="O215" i="45" s="1"/>
  <c r="N376" i="45"/>
  <c r="O376" i="45" s="1"/>
  <c r="N213" i="45"/>
  <c r="O213" i="45" s="1"/>
  <c r="N924" i="45"/>
  <c r="O924" i="45" s="1"/>
  <c r="N867" i="45"/>
  <c r="O867" i="45" s="1"/>
  <c r="N809" i="45"/>
  <c r="O809" i="45" s="1"/>
  <c r="N762" i="45"/>
  <c r="O762" i="45" s="1"/>
  <c r="N727" i="45"/>
  <c r="O727" i="45" s="1"/>
  <c r="N691" i="45"/>
  <c r="O691" i="45" s="1"/>
  <c r="N658" i="45"/>
  <c r="O658" i="45" s="1"/>
  <c r="N627" i="45"/>
  <c r="O627" i="45" s="1"/>
  <c r="N599" i="45"/>
  <c r="O599" i="45" s="1"/>
  <c r="N539" i="45"/>
  <c r="O539" i="45" s="1"/>
  <c r="N511" i="45"/>
  <c r="O511" i="45" s="1"/>
  <c r="N485" i="45"/>
  <c r="O485" i="45" s="1"/>
  <c r="N430" i="45"/>
  <c r="O430" i="45" s="1"/>
  <c r="N404" i="45"/>
  <c r="O404" i="45" s="1"/>
  <c r="N377" i="45"/>
  <c r="O377" i="45" s="1"/>
  <c r="N349" i="45"/>
  <c r="O349" i="45" s="1"/>
  <c r="N323" i="45"/>
  <c r="O323" i="45" s="1"/>
  <c r="N242" i="45"/>
  <c r="O242" i="45" s="1"/>
  <c r="N188" i="45"/>
  <c r="O188" i="45" s="1"/>
  <c r="N296" i="45"/>
  <c r="O296" i="45" s="1"/>
  <c r="N187" i="45"/>
  <c r="O187" i="45" s="1"/>
  <c r="N321" i="45"/>
  <c r="O321" i="45" s="1"/>
  <c r="N239" i="45"/>
  <c r="O239" i="45" s="1"/>
  <c r="N235" i="45"/>
  <c r="O235" i="45" s="1"/>
  <c r="N725" i="45"/>
  <c r="O725" i="45" s="1"/>
  <c r="N690" i="45"/>
  <c r="O690" i="45" s="1"/>
  <c r="N657" i="45"/>
  <c r="O657" i="45" s="1"/>
  <c r="N626" i="45"/>
  <c r="O626" i="45" s="1"/>
  <c r="N597" i="45"/>
  <c r="O597" i="45" s="1"/>
  <c r="N568" i="45"/>
  <c r="O568" i="45" s="1"/>
  <c r="N538" i="45"/>
  <c r="O538" i="45" s="1"/>
  <c r="N510" i="45"/>
  <c r="O510" i="45" s="1"/>
  <c r="N484" i="45"/>
  <c r="O484" i="45" s="1"/>
  <c r="N457" i="45"/>
  <c r="O457" i="45" s="1"/>
  <c r="N429" i="45"/>
  <c r="O429" i="45" s="1"/>
  <c r="N403" i="45"/>
  <c r="O403" i="45" s="1"/>
  <c r="N322" i="45"/>
  <c r="O322" i="45" s="1"/>
  <c r="N241" i="45"/>
  <c r="O241" i="45" s="1"/>
  <c r="N160" i="45"/>
  <c r="O160" i="45" s="1"/>
  <c r="N348" i="45"/>
  <c r="O348" i="45" s="1"/>
  <c r="N184" i="45"/>
  <c r="O184" i="45" s="1"/>
  <c r="N921" i="45"/>
  <c r="O921" i="45" s="1"/>
  <c r="N860" i="45"/>
  <c r="O860" i="45" s="1"/>
  <c r="N808" i="45"/>
  <c r="O808" i="45" s="1"/>
  <c r="N761" i="45"/>
  <c r="O761" i="45" s="1"/>
  <c r="N723" i="45"/>
  <c r="O723" i="45" s="1"/>
  <c r="N689" i="45"/>
  <c r="O689" i="45" s="1"/>
  <c r="N656" i="45"/>
  <c r="O656" i="45" s="1"/>
  <c r="N625" i="45"/>
  <c r="O625" i="45" s="1"/>
  <c r="N595" i="45"/>
  <c r="O595" i="45" s="1"/>
  <c r="N567" i="45"/>
  <c r="O567" i="45" s="1"/>
  <c r="N509" i="45"/>
  <c r="O509" i="45" s="1"/>
  <c r="N483" i="45"/>
  <c r="O483" i="45" s="1"/>
  <c r="N402" i="45"/>
  <c r="O402" i="45" s="1"/>
  <c r="N295" i="45"/>
  <c r="O295" i="45" s="1"/>
  <c r="N858" i="45"/>
  <c r="O858" i="45" s="1"/>
  <c r="N807" i="45"/>
  <c r="O807" i="45" s="1"/>
  <c r="N722" i="45"/>
  <c r="O722" i="45" s="1"/>
  <c r="N688" i="45"/>
  <c r="O688" i="45" s="1"/>
  <c r="N654" i="45"/>
  <c r="O654" i="45" s="1"/>
  <c r="N624" i="45"/>
  <c r="O624" i="45" s="1"/>
  <c r="N594" i="45"/>
  <c r="O594" i="45" s="1"/>
  <c r="N565" i="45"/>
  <c r="O565" i="45" s="1"/>
  <c r="N537" i="45"/>
  <c r="O537" i="45" s="1"/>
  <c r="N482" i="45"/>
  <c r="O482" i="45" s="1"/>
  <c r="N456" i="45"/>
  <c r="O456" i="45" s="1"/>
  <c r="N428" i="45"/>
  <c r="O428" i="45" s="1"/>
  <c r="N401" i="45"/>
  <c r="O401" i="45" s="1"/>
  <c r="N375" i="45"/>
  <c r="O375" i="45" s="1"/>
  <c r="N158" i="45"/>
  <c r="O158" i="45" s="1"/>
  <c r="N154" i="45"/>
  <c r="O154" i="45" s="1"/>
  <c r="N176" i="45"/>
  <c r="O176" i="45" s="1"/>
  <c r="N414" i="45"/>
  <c r="O414" i="45" s="1"/>
  <c r="N307" i="45"/>
  <c r="O307" i="45" s="1"/>
  <c r="N228" i="45"/>
  <c r="O228" i="45" s="1"/>
  <c r="N173" i="45"/>
  <c r="O173" i="45" s="1"/>
  <c r="N388" i="45"/>
  <c r="O388" i="45" s="1"/>
  <c r="N263" i="45"/>
  <c r="O263" i="45" s="1"/>
  <c r="N203" i="45"/>
  <c r="O203" i="45" s="1"/>
  <c r="N172" i="45"/>
  <c r="O172" i="45" s="1"/>
  <c r="N469" i="45"/>
  <c r="O469" i="45" s="1"/>
  <c r="N361" i="45"/>
  <c r="O361" i="45" s="1"/>
  <c r="N289" i="45"/>
  <c r="O289" i="45" s="1"/>
  <c r="N254" i="45"/>
  <c r="O254" i="45" s="1"/>
  <c r="N201" i="45"/>
  <c r="O201" i="45" s="1"/>
  <c r="N495" i="45"/>
  <c r="O495" i="45" s="1"/>
  <c r="N333" i="45"/>
  <c r="O333" i="45" s="1"/>
  <c r="N226" i="45"/>
  <c r="O226" i="45" s="1"/>
  <c r="N200" i="45"/>
  <c r="O200" i="45" s="1"/>
  <c r="N181" i="45"/>
  <c r="O181" i="45" s="1"/>
  <c r="J1" i="45"/>
  <c r="E67" i="53" l="1"/>
  <c r="B67" i="53"/>
  <c r="J111" i="52"/>
  <c r="I111" i="52"/>
  <c r="K111" i="52"/>
  <c r="G111" i="52"/>
  <c r="C111" i="52"/>
  <c r="D111" i="52"/>
  <c r="F111" i="52"/>
  <c r="B112" i="52"/>
  <c r="H112" i="52"/>
  <c r="A113" i="52"/>
  <c r="E112" i="52"/>
  <c r="K21" i="51"/>
  <c r="H17" i="49"/>
  <c r="H15" i="50"/>
  <c r="E15" i="50"/>
  <c r="B15" i="50"/>
  <c r="A16" i="50"/>
  <c r="P2" i="45" a="1"/>
  <c r="F18" i="49"/>
  <c r="D18" i="49"/>
  <c r="C18" i="49"/>
  <c r="G18" i="49"/>
  <c r="I22" i="51"/>
  <c r="J22" i="51"/>
  <c r="F22" i="51"/>
  <c r="D22" i="51"/>
  <c r="C22" i="51"/>
  <c r="G22" i="51"/>
  <c r="H23" i="51"/>
  <c r="B23" i="51"/>
  <c r="E23" i="51"/>
  <c r="A24" i="51"/>
  <c r="B19" i="49"/>
  <c r="E19" i="49"/>
  <c r="A20" i="49"/>
  <c r="C67" i="53" l="1"/>
  <c r="A68" i="53" s="1"/>
  <c r="G67" i="53"/>
  <c r="F67" i="53"/>
  <c r="D67" i="53"/>
  <c r="A114" i="52"/>
  <c r="H113" i="52"/>
  <c r="E113" i="52"/>
  <c r="B113" i="52"/>
  <c r="C112" i="52"/>
  <c r="K112" i="52"/>
  <c r="G112" i="52"/>
  <c r="J112" i="52"/>
  <c r="I112" i="52"/>
  <c r="F112" i="52"/>
  <c r="D112" i="52"/>
  <c r="K22" i="51"/>
  <c r="H18" i="49"/>
  <c r="P1" i="45" a="1"/>
  <c r="P1" i="45" s="1"/>
  <c r="A15" i="45" s="1"/>
  <c r="P2" i="45"/>
  <c r="B24" i="51"/>
  <c r="A25" i="51"/>
  <c r="E24" i="51"/>
  <c r="H24" i="51"/>
  <c r="E20" i="49"/>
  <c r="A21" i="49"/>
  <c r="B20" i="49"/>
  <c r="G19" i="49"/>
  <c r="D19" i="49"/>
  <c r="F19" i="49"/>
  <c r="C19" i="49"/>
  <c r="J15" i="50"/>
  <c r="I15" i="50"/>
  <c r="D15" i="50"/>
  <c r="F15" i="50"/>
  <c r="C15" i="50"/>
  <c r="G15" i="50"/>
  <c r="F23" i="51"/>
  <c r="D23" i="51"/>
  <c r="I23" i="51"/>
  <c r="G23" i="51"/>
  <c r="J23" i="51"/>
  <c r="C23" i="51"/>
  <c r="E16" i="50"/>
  <c r="H16" i="50"/>
  <c r="B16" i="50"/>
  <c r="A17" i="50"/>
  <c r="B68" i="53" l="1"/>
  <c r="E68" i="53"/>
  <c r="D113" i="52"/>
  <c r="K113" i="52"/>
  <c r="I113" i="52"/>
  <c r="J113" i="52"/>
  <c r="G113" i="52"/>
  <c r="F113" i="52"/>
  <c r="C113" i="52"/>
  <c r="H114" i="52"/>
  <c r="A115" i="52"/>
  <c r="E114" i="52"/>
  <c r="B114" i="52"/>
  <c r="K15" i="50"/>
  <c r="K23" i="51"/>
  <c r="H19" i="49"/>
  <c r="D15" i="45"/>
  <c r="B15" i="45"/>
  <c r="A16" i="45"/>
  <c r="F20" i="49"/>
  <c r="G20" i="49"/>
  <c r="D20" i="49"/>
  <c r="C20" i="49"/>
  <c r="E17" i="50"/>
  <c r="B17" i="50"/>
  <c r="H17" i="50"/>
  <c r="A18" i="50"/>
  <c r="B21" i="49"/>
  <c r="A22" i="49"/>
  <c r="E21" i="49"/>
  <c r="A26" i="51"/>
  <c r="H25" i="51"/>
  <c r="B25" i="51"/>
  <c r="E25" i="51"/>
  <c r="C24" i="51"/>
  <c r="F24" i="51"/>
  <c r="D24" i="51"/>
  <c r="J24" i="51"/>
  <c r="I24" i="51"/>
  <c r="G24" i="51"/>
  <c r="J16" i="50"/>
  <c r="F16" i="50"/>
  <c r="I16" i="50"/>
  <c r="G16" i="50"/>
  <c r="D16" i="50"/>
  <c r="C16" i="50"/>
  <c r="G68" i="53" l="1"/>
  <c r="F68" i="53"/>
  <c r="C68" i="53"/>
  <c r="A69" i="53" s="1"/>
  <c r="D68" i="53"/>
  <c r="I114" i="52"/>
  <c r="G114" i="52"/>
  <c r="D114" i="52"/>
  <c r="C114" i="52"/>
  <c r="K114" i="52"/>
  <c r="J114" i="52"/>
  <c r="F114" i="52"/>
  <c r="A116" i="52"/>
  <c r="E115" i="52"/>
  <c r="B115" i="52"/>
  <c r="H115" i="52"/>
  <c r="K16" i="50"/>
  <c r="K24" i="51"/>
  <c r="H20" i="49"/>
  <c r="J25" i="51"/>
  <c r="I25" i="51"/>
  <c r="G25" i="51"/>
  <c r="F25" i="51"/>
  <c r="D25" i="51"/>
  <c r="C25" i="51"/>
  <c r="B22" i="49"/>
  <c r="A23" i="49"/>
  <c r="E22" i="49"/>
  <c r="H26" i="51"/>
  <c r="B26" i="51"/>
  <c r="E26" i="51"/>
  <c r="A27" i="51"/>
  <c r="J17" i="50"/>
  <c r="D17" i="50"/>
  <c r="I17" i="50"/>
  <c r="C17" i="50"/>
  <c r="F17" i="50"/>
  <c r="G17" i="50"/>
  <c r="G21" i="49"/>
  <c r="F21" i="49"/>
  <c r="C21" i="49"/>
  <c r="D21" i="49"/>
  <c r="B18" i="50"/>
  <c r="H18" i="50"/>
  <c r="E18" i="50"/>
  <c r="A19" i="50"/>
  <c r="D16" i="45"/>
  <c r="B16" i="45"/>
  <c r="A17" i="45"/>
  <c r="C15" i="45"/>
  <c r="E15" i="45"/>
  <c r="B69" i="53" l="1"/>
  <c r="E69" i="53"/>
  <c r="J115" i="52"/>
  <c r="K115" i="52"/>
  <c r="I115" i="52"/>
  <c r="G115" i="52"/>
  <c r="D115" i="52"/>
  <c r="C115" i="52"/>
  <c r="F115" i="52"/>
  <c r="A117" i="52"/>
  <c r="H116" i="52"/>
  <c r="B116" i="52"/>
  <c r="E116" i="52"/>
  <c r="F15" i="45"/>
  <c r="H21" i="49"/>
  <c r="K17" i="50"/>
  <c r="K25" i="51"/>
  <c r="H19" i="50"/>
  <c r="B19" i="50"/>
  <c r="E19" i="50"/>
  <c r="A20" i="50"/>
  <c r="D18" i="50"/>
  <c r="C18" i="50"/>
  <c r="J18" i="50"/>
  <c r="I18" i="50"/>
  <c r="G18" i="50"/>
  <c r="F18" i="50"/>
  <c r="D17" i="45"/>
  <c r="B17" i="45"/>
  <c r="A18" i="45"/>
  <c r="E16" i="45"/>
  <c r="C16" i="45"/>
  <c r="E27" i="51"/>
  <c r="B27" i="51"/>
  <c r="A28" i="51"/>
  <c r="H27" i="51"/>
  <c r="G26" i="51"/>
  <c r="F26" i="51"/>
  <c r="I26" i="51"/>
  <c r="D26" i="51"/>
  <c r="J26" i="51"/>
  <c r="C26" i="51"/>
  <c r="A24" i="49"/>
  <c r="B23" i="49"/>
  <c r="E23" i="49"/>
  <c r="D22" i="49"/>
  <c r="C22" i="49"/>
  <c r="F22" i="49"/>
  <c r="G22" i="49"/>
  <c r="H22" i="49"/>
  <c r="G69" i="53" l="1"/>
  <c r="D69" i="53"/>
  <c r="C69" i="53"/>
  <c r="A70" i="53" s="1"/>
  <c r="F69" i="53"/>
  <c r="G116" i="52"/>
  <c r="K116" i="52"/>
  <c r="J116" i="52"/>
  <c r="I116" i="52"/>
  <c r="C116" i="52"/>
  <c r="F116" i="52"/>
  <c r="D116" i="52"/>
  <c r="B117" i="52"/>
  <c r="H117" i="52"/>
  <c r="A118" i="52"/>
  <c r="E117" i="52"/>
  <c r="F16" i="45"/>
  <c r="K26" i="51"/>
  <c r="K18" i="50"/>
  <c r="C17" i="45"/>
  <c r="E17" i="45"/>
  <c r="J19" i="50"/>
  <c r="D19" i="50"/>
  <c r="G19" i="50"/>
  <c r="I19" i="50"/>
  <c r="C19" i="50"/>
  <c r="F19" i="50"/>
  <c r="E28" i="51"/>
  <c r="H28" i="51"/>
  <c r="B28" i="51"/>
  <c r="A29" i="51"/>
  <c r="B18" i="45"/>
  <c r="D18" i="45"/>
  <c r="A19" i="45"/>
  <c r="J27" i="51"/>
  <c r="C27" i="51"/>
  <c r="G27" i="51"/>
  <c r="D27" i="51"/>
  <c r="F27" i="51"/>
  <c r="I27" i="51"/>
  <c r="H20" i="50"/>
  <c r="E20" i="50"/>
  <c r="B20" i="50"/>
  <c r="A21" i="50"/>
  <c r="H23" i="49"/>
  <c r="G23" i="49"/>
  <c r="D23" i="49"/>
  <c r="F23" i="49"/>
  <c r="C23" i="49"/>
  <c r="B24" i="49"/>
  <c r="E24" i="49"/>
  <c r="A25" i="49"/>
  <c r="B70" i="53" l="1"/>
  <c r="E70" i="53"/>
  <c r="E118" i="52"/>
  <c r="H118" i="52"/>
  <c r="B118" i="52"/>
  <c r="A119" i="52"/>
  <c r="I117" i="52"/>
  <c r="G117" i="52"/>
  <c r="C117" i="52"/>
  <c r="J117" i="52"/>
  <c r="D117" i="52"/>
  <c r="K117" i="52"/>
  <c r="F117" i="52"/>
  <c r="K27" i="51"/>
  <c r="K19" i="50"/>
  <c r="F17" i="45"/>
  <c r="E18" i="45"/>
  <c r="C18" i="45"/>
  <c r="H21" i="50"/>
  <c r="E21" i="50"/>
  <c r="B21" i="50"/>
  <c r="A22" i="50"/>
  <c r="D19" i="45"/>
  <c r="B19" i="45"/>
  <c r="A20" i="45"/>
  <c r="E29" i="51"/>
  <c r="A30" i="51"/>
  <c r="H29" i="51"/>
  <c r="B29" i="51"/>
  <c r="A26" i="49"/>
  <c r="E25" i="49"/>
  <c r="B25" i="49"/>
  <c r="J20" i="50"/>
  <c r="I20" i="50"/>
  <c r="G20" i="50"/>
  <c r="C20" i="50"/>
  <c r="F20" i="50"/>
  <c r="D20" i="50"/>
  <c r="G28" i="51"/>
  <c r="C28" i="51"/>
  <c r="J28" i="51"/>
  <c r="I28" i="51"/>
  <c r="F28" i="51"/>
  <c r="D28" i="51"/>
  <c r="D24" i="49"/>
  <c r="F24" i="49"/>
  <c r="H24" i="49"/>
  <c r="G24" i="49"/>
  <c r="C24" i="49"/>
  <c r="F70" i="53" l="1"/>
  <c r="D70" i="53"/>
  <c r="G70" i="53"/>
  <c r="C70" i="53"/>
  <c r="A71" i="53" s="1"/>
  <c r="H119" i="52"/>
  <c r="B119" i="52"/>
  <c r="A120" i="52"/>
  <c r="E119" i="52"/>
  <c r="G118" i="52"/>
  <c r="C118" i="52"/>
  <c r="I118" i="52"/>
  <c r="D118" i="52"/>
  <c r="K118" i="52"/>
  <c r="J118" i="52"/>
  <c r="F118" i="52"/>
  <c r="K28" i="51"/>
  <c r="K20" i="50"/>
  <c r="F18" i="45"/>
  <c r="N62" i="44"/>
  <c r="O62" i="44" s="1"/>
  <c r="N30" i="44"/>
  <c r="O30" i="44" s="1"/>
  <c r="N64" i="44"/>
  <c r="O64" i="44" s="1"/>
  <c r="N32" i="44"/>
  <c r="O32" i="44" s="1"/>
  <c r="N60" i="44"/>
  <c r="O60" i="44" s="1"/>
  <c r="N28" i="44"/>
  <c r="O28" i="44" s="1"/>
  <c r="N13" i="44"/>
  <c r="O13" i="44" s="1"/>
  <c r="N35" i="44"/>
  <c r="O35" i="44" s="1"/>
  <c r="N56" i="44"/>
  <c r="O56" i="44" s="1"/>
  <c r="N52" i="44"/>
  <c r="O52" i="44" s="1"/>
  <c r="N48" i="44"/>
  <c r="O48" i="44" s="1"/>
  <c r="N19" i="44"/>
  <c r="O19" i="44" s="1"/>
  <c r="N15" i="44"/>
  <c r="O15" i="44" s="1"/>
  <c r="N31" i="44"/>
  <c r="O31" i="44" s="1"/>
  <c r="N27" i="44"/>
  <c r="O27" i="44" s="1"/>
  <c r="N23" i="44"/>
  <c r="O23" i="44" s="1"/>
  <c r="N51" i="44"/>
  <c r="O51" i="44" s="1"/>
  <c r="N47" i="44"/>
  <c r="O47" i="44" s="1"/>
  <c r="N43" i="44"/>
  <c r="O43" i="44" s="1"/>
  <c r="N42" i="44"/>
  <c r="O42" i="44" s="1"/>
  <c r="N63" i="44"/>
  <c r="O63" i="44" s="1"/>
  <c r="N54" i="44"/>
  <c r="O54" i="44" s="1"/>
  <c r="N65" i="44"/>
  <c r="O65" i="44" s="1"/>
  <c r="N53" i="44"/>
  <c r="O53" i="44" s="1"/>
  <c r="N59" i="44"/>
  <c r="O59" i="44" s="1"/>
  <c r="N58" i="44"/>
  <c r="O58" i="44" s="1"/>
  <c r="N37" i="44"/>
  <c r="O37" i="44" s="1"/>
  <c r="N26" i="44"/>
  <c r="O26" i="44" s="1"/>
  <c r="N21" i="44"/>
  <c r="O21" i="44" s="1"/>
  <c r="N16" i="44"/>
  <c r="O16" i="44" s="1"/>
  <c r="N46" i="44"/>
  <c r="O46" i="44" s="1"/>
  <c r="N14" i="44"/>
  <c r="O14" i="44" s="1"/>
  <c r="N57" i="44"/>
  <c r="O57" i="44" s="1"/>
  <c r="N12" i="44"/>
  <c r="O12" i="44" s="1"/>
  <c r="N24" i="44"/>
  <c r="O24" i="44" s="1"/>
  <c r="N11" i="44"/>
  <c r="O11" i="44" s="1"/>
  <c r="N45" i="44"/>
  <c r="O45" i="44" s="1"/>
  <c r="N34" i="44"/>
  <c r="O34" i="44" s="1"/>
  <c r="N18" i="44"/>
  <c r="O18" i="44" s="1"/>
  <c r="N61" i="44"/>
  <c r="O61" i="44" s="1"/>
  <c r="N55" i="44"/>
  <c r="O55" i="44" s="1"/>
  <c r="N38" i="44"/>
  <c r="O38" i="44" s="1"/>
  <c r="N22" i="44"/>
  <c r="O22" i="44" s="1"/>
  <c r="N50" i="44"/>
  <c r="O50" i="44" s="1"/>
  <c r="N36" i="44"/>
  <c r="O36" i="44" s="1"/>
  <c r="N25" i="44"/>
  <c r="O25" i="44" s="1"/>
  <c r="N20" i="44"/>
  <c r="O20" i="44" s="1"/>
  <c r="N49" i="44"/>
  <c r="O49" i="44" s="1"/>
  <c r="N33" i="44"/>
  <c r="O33" i="44" s="1"/>
  <c r="N40" i="44"/>
  <c r="O40" i="44" s="1"/>
  <c r="N17" i="44"/>
  <c r="O17" i="44" s="1"/>
  <c r="N10" i="44"/>
  <c r="O10" i="44" s="1"/>
  <c r="N44" i="44"/>
  <c r="O44" i="44" s="1"/>
  <c r="N29" i="44"/>
  <c r="O29" i="44" s="1"/>
  <c r="N39" i="44"/>
  <c r="O39" i="44" s="1"/>
  <c r="N41" i="44"/>
  <c r="O41" i="44" s="1"/>
  <c r="N9" i="44"/>
  <c r="O9" i="44" s="1"/>
  <c r="N6" i="44"/>
  <c r="O6" i="44" s="1"/>
  <c r="N7" i="44"/>
  <c r="O7" i="44" s="1"/>
  <c r="N8" i="44"/>
  <c r="O8" i="44" s="1"/>
  <c r="N5" i="44"/>
  <c r="O5" i="44" s="1"/>
  <c r="N4" i="44"/>
  <c r="O4" i="44" s="1"/>
  <c r="N3" i="44"/>
  <c r="O3" i="44" s="1"/>
  <c r="B26" i="49"/>
  <c r="A27" i="49"/>
  <c r="E26" i="49"/>
  <c r="D20" i="45"/>
  <c r="B20" i="45"/>
  <c r="A21" i="45"/>
  <c r="E19" i="45"/>
  <c r="C19" i="45"/>
  <c r="J21" i="50"/>
  <c r="G21" i="50"/>
  <c r="I21" i="50"/>
  <c r="F21" i="50"/>
  <c r="D21" i="50"/>
  <c r="C21" i="50"/>
  <c r="G25" i="49"/>
  <c r="H25" i="49"/>
  <c r="F25" i="49"/>
  <c r="D25" i="49"/>
  <c r="C25" i="49"/>
  <c r="B30" i="51"/>
  <c r="A31" i="51"/>
  <c r="H30" i="51"/>
  <c r="E30" i="51"/>
  <c r="G29" i="51"/>
  <c r="F29" i="51"/>
  <c r="J29" i="51"/>
  <c r="I29" i="51"/>
  <c r="D29" i="51"/>
  <c r="C29" i="51"/>
  <c r="A23" i="50"/>
  <c r="B22" i="50"/>
  <c r="E22" i="50"/>
  <c r="H22" i="50"/>
  <c r="N94" i="44"/>
  <c r="O94" i="44" s="1"/>
  <c r="N96" i="44"/>
  <c r="O96" i="44" s="1"/>
  <c r="N934" i="44"/>
  <c r="O934" i="44" s="1"/>
  <c r="N854" i="44"/>
  <c r="O854" i="44" s="1"/>
  <c r="N806" i="44"/>
  <c r="O806" i="44" s="1"/>
  <c r="N790" i="44"/>
  <c r="O790" i="44" s="1"/>
  <c r="N758" i="44"/>
  <c r="O758" i="44" s="1"/>
  <c r="N726" i="44"/>
  <c r="O726" i="44" s="1"/>
  <c r="N694" i="44"/>
  <c r="O694" i="44" s="1"/>
  <c r="N662" i="44"/>
  <c r="O662" i="44" s="1"/>
  <c r="N646" i="44"/>
  <c r="O646" i="44" s="1"/>
  <c r="N614" i="44"/>
  <c r="O614" i="44" s="1"/>
  <c r="N582" i="44"/>
  <c r="O582" i="44" s="1"/>
  <c r="N550" i="44"/>
  <c r="O550" i="44" s="1"/>
  <c r="N518" i="44"/>
  <c r="O518" i="44" s="1"/>
  <c r="N470" i="44"/>
  <c r="O470" i="44" s="1"/>
  <c r="N438" i="44"/>
  <c r="O438" i="44" s="1"/>
  <c r="N406" i="44"/>
  <c r="O406" i="44" s="1"/>
  <c r="N390" i="44"/>
  <c r="O390" i="44" s="1"/>
  <c r="N358" i="44"/>
  <c r="O358" i="44" s="1"/>
  <c r="N326" i="44"/>
  <c r="O326" i="44" s="1"/>
  <c r="N294" i="44"/>
  <c r="O294" i="44" s="1"/>
  <c r="N262" i="44"/>
  <c r="O262" i="44" s="1"/>
  <c r="N246" i="44"/>
  <c r="O246" i="44" s="1"/>
  <c r="N214" i="44"/>
  <c r="O214" i="44" s="1"/>
  <c r="N198" i="44"/>
  <c r="O198" i="44" s="1"/>
  <c r="N166" i="44"/>
  <c r="O166" i="44" s="1"/>
  <c r="N150" i="44"/>
  <c r="O150" i="44" s="1"/>
  <c r="N118" i="44"/>
  <c r="O118" i="44" s="1"/>
  <c r="N103" i="44"/>
  <c r="O103" i="44" s="1"/>
  <c r="N918" i="44"/>
  <c r="O918" i="44" s="1"/>
  <c r="N902" i="44"/>
  <c r="O902" i="44" s="1"/>
  <c r="N886" i="44"/>
  <c r="O886" i="44" s="1"/>
  <c r="N870" i="44"/>
  <c r="O870" i="44" s="1"/>
  <c r="N838" i="44"/>
  <c r="O838" i="44" s="1"/>
  <c r="N822" i="44"/>
  <c r="O822" i="44" s="1"/>
  <c r="N774" i="44"/>
  <c r="O774" i="44" s="1"/>
  <c r="N742" i="44"/>
  <c r="O742" i="44" s="1"/>
  <c r="N710" i="44"/>
  <c r="O710" i="44" s="1"/>
  <c r="N678" i="44"/>
  <c r="O678" i="44" s="1"/>
  <c r="N630" i="44"/>
  <c r="O630" i="44" s="1"/>
  <c r="N598" i="44"/>
  <c r="O598" i="44" s="1"/>
  <c r="N566" i="44"/>
  <c r="O566" i="44" s="1"/>
  <c r="N534" i="44"/>
  <c r="O534" i="44" s="1"/>
  <c r="N502" i="44"/>
  <c r="O502" i="44" s="1"/>
  <c r="N486" i="44"/>
  <c r="O486" i="44" s="1"/>
  <c r="N454" i="44"/>
  <c r="O454" i="44" s="1"/>
  <c r="N422" i="44"/>
  <c r="O422" i="44" s="1"/>
  <c r="N374" i="44"/>
  <c r="O374" i="44" s="1"/>
  <c r="N342" i="44"/>
  <c r="O342" i="44" s="1"/>
  <c r="N310" i="44"/>
  <c r="O310" i="44" s="1"/>
  <c r="N278" i="44"/>
  <c r="O278" i="44" s="1"/>
  <c r="N230" i="44"/>
  <c r="O230" i="44" s="1"/>
  <c r="N182" i="44"/>
  <c r="O182" i="44" s="1"/>
  <c r="N134" i="44"/>
  <c r="O134" i="44" s="1"/>
  <c r="N92" i="44"/>
  <c r="O92" i="44" s="1"/>
  <c r="N788" i="44"/>
  <c r="O788" i="44" s="1"/>
  <c r="N708" i="44"/>
  <c r="O708" i="44" s="1"/>
  <c r="N660" i="44"/>
  <c r="O660" i="44" s="1"/>
  <c r="N628" i="44"/>
  <c r="O628" i="44" s="1"/>
  <c r="N596" i="44"/>
  <c r="O596" i="44" s="1"/>
  <c r="N564" i="44"/>
  <c r="O564" i="44" s="1"/>
  <c r="N532" i="44"/>
  <c r="O532" i="44" s="1"/>
  <c r="N500" i="44"/>
  <c r="O500" i="44" s="1"/>
  <c r="N468" i="44"/>
  <c r="O468" i="44" s="1"/>
  <c r="N436" i="44"/>
  <c r="O436" i="44" s="1"/>
  <c r="N404" i="44"/>
  <c r="O404" i="44" s="1"/>
  <c r="N372" i="44"/>
  <c r="O372" i="44" s="1"/>
  <c r="N340" i="44"/>
  <c r="O340" i="44" s="1"/>
  <c r="N308" i="44"/>
  <c r="O308" i="44" s="1"/>
  <c r="N276" i="44"/>
  <c r="O276" i="44" s="1"/>
  <c r="N244" i="44"/>
  <c r="O244" i="44" s="1"/>
  <c r="N212" i="44"/>
  <c r="O212" i="44" s="1"/>
  <c r="N180" i="44"/>
  <c r="O180" i="44" s="1"/>
  <c r="N148" i="44"/>
  <c r="O148" i="44" s="1"/>
  <c r="N132" i="44"/>
  <c r="O132" i="44" s="1"/>
  <c r="N99" i="44"/>
  <c r="O99" i="44" s="1"/>
  <c r="N67" i="44"/>
  <c r="O67" i="44" s="1"/>
  <c r="N106" i="44"/>
  <c r="O106" i="44" s="1"/>
  <c r="N932" i="44"/>
  <c r="O932" i="44" s="1"/>
  <c r="N916" i="44"/>
  <c r="O916" i="44" s="1"/>
  <c r="N900" i="44"/>
  <c r="O900" i="44" s="1"/>
  <c r="N884" i="44"/>
  <c r="O884" i="44" s="1"/>
  <c r="N868" i="44"/>
  <c r="O868" i="44" s="1"/>
  <c r="N852" i="44"/>
  <c r="O852" i="44" s="1"/>
  <c r="N836" i="44"/>
  <c r="O836" i="44" s="1"/>
  <c r="N820" i="44"/>
  <c r="O820" i="44" s="1"/>
  <c r="N804" i="44"/>
  <c r="O804" i="44" s="1"/>
  <c r="N772" i="44"/>
  <c r="O772" i="44" s="1"/>
  <c r="N756" i="44"/>
  <c r="O756" i="44" s="1"/>
  <c r="N740" i="44"/>
  <c r="O740" i="44" s="1"/>
  <c r="N724" i="44"/>
  <c r="O724" i="44" s="1"/>
  <c r="N692" i="44"/>
  <c r="O692" i="44" s="1"/>
  <c r="N676" i="44"/>
  <c r="O676" i="44" s="1"/>
  <c r="N644" i="44"/>
  <c r="O644" i="44" s="1"/>
  <c r="N612" i="44"/>
  <c r="O612" i="44" s="1"/>
  <c r="N580" i="44"/>
  <c r="O580" i="44" s="1"/>
  <c r="N548" i="44"/>
  <c r="O548" i="44" s="1"/>
  <c r="N516" i="44"/>
  <c r="O516" i="44" s="1"/>
  <c r="N484" i="44"/>
  <c r="O484" i="44" s="1"/>
  <c r="N452" i="44"/>
  <c r="O452" i="44" s="1"/>
  <c r="N420" i="44"/>
  <c r="O420" i="44" s="1"/>
  <c r="N388" i="44"/>
  <c r="O388" i="44" s="1"/>
  <c r="N356" i="44"/>
  <c r="O356" i="44" s="1"/>
  <c r="N324" i="44"/>
  <c r="O324" i="44" s="1"/>
  <c r="N292" i="44"/>
  <c r="O292" i="44" s="1"/>
  <c r="N260" i="44"/>
  <c r="O260" i="44" s="1"/>
  <c r="N228" i="44"/>
  <c r="O228" i="44" s="1"/>
  <c r="N196" i="44"/>
  <c r="O196" i="44" s="1"/>
  <c r="N164" i="44"/>
  <c r="O164" i="44" s="1"/>
  <c r="N930" i="44"/>
  <c r="O930" i="44" s="1"/>
  <c r="N116" i="44"/>
  <c r="O116" i="44" s="1"/>
  <c r="N939" i="44"/>
  <c r="O939" i="44" s="1"/>
  <c r="N919" i="44"/>
  <c r="O919" i="44" s="1"/>
  <c r="N897" i="44"/>
  <c r="O897" i="44" s="1"/>
  <c r="N857" i="44"/>
  <c r="O857" i="44" s="1"/>
  <c r="N835" i="44"/>
  <c r="O835" i="44" s="1"/>
  <c r="N815" i="44"/>
  <c r="O815" i="44" s="1"/>
  <c r="N795" i="44"/>
  <c r="O795" i="44" s="1"/>
  <c r="N733" i="44"/>
  <c r="O733" i="44" s="1"/>
  <c r="N693" i="44"/>
  <c r="O693" i="44" s="1"/>
  <c r="N632" i="44"/>
  <c r="O632" i="44" s="1"/>
  <c r="N610" i="44"/>
  <c r="O610" i="44" s="1"/>
  <c r="N590" i="44"/>
  <c r="O590" i="44" s="1"/>
  <c r="N570" i="44"/>
  <c r="O570" i="44" s="1"/>
  <c r="N528" i="44"/>
  <c r="O528" i="44" s="1"/>
  <c r="N508" i="44"/>
  <c r="O508" i="44" s="1"/>
  <c r="N407" i="44"/>
  <c r="O407" i="44" s="1"/>
  <c r="N385" i="44"/>
  <c r="O385" i="44" s="1"/>
  <c r="N345" i="44"/>
  <c r="O345" i="44" s="1"/>
  <c r="N323" i="44"/>
  <c r="O323" i="44" s="1"/>
  <c r="N303" i="44"/>
  <c r="O303" i="44" s="1"/>
  <c r="N283" i="44"/>
  <c r="O283" i="44" s="1"/>
  <c r="N221" i="44"/>
  <c r="O221" i="44" s="1"/>
  <c r="N181" i="44"/>
  <c r="O181" i="44" s="1"/>
  <c r="N120" i="44"/>
  <c r="O120" i="44" s="1"/>
  <c r="N95" i="44"/>
  <c r="O95" i="44" s="1"/>
  <c r="N896" i="44"/>
  <c r="O896" i="44" s="1"/>
  <c r="N876" i="44"/>
  <c r="O876" i="44" s="1"/>
  <c r="N775" i="44"/>
  <c r="O775" i="44" s="1"/>
  <c r="N753" i="44"/>
  <c r="O753" i="44" s="1"/>
  <c r="N713" i="44"/>
  <c r="O713" i="44" s="1"/>
  <c r="N691" i="44"/>
  <c r="O691" i="44" s="1"/>
  <c r="N671" i="44"/>
  <c r="O671" i="44" s="1"/>
  <c r="N651" i="44"/>
  <c r="O651" i="44" s="1"/>
  <c r="N589" i="44"/>
  <c r="O589" i="44" s="1"/>
  <c r="N549" i="44"/>
  <c r="O549" i="44" s="1"/>
  <c r="N488" i="44"/>
  <c r="O488" i="44" s="1"/>
  <c r="N466" i="44"/>
  <c r="O466" i="44" s="1"/>
  <c r="N446" i="44"/>
  <c r="O446" i="44" s="1"/>
  <c r="N426" i="44"/>
  <c r="O426" i="44" s="1"/>
  <c r="N384" i="44"/>
  <c r="O384" i="44" s="1"/>
  <c r="N364" i="44"/>
  <c r="O364" i="44" s="1"/>
  <c r="N263" i="44"/>
  <c r="O263" i="44" s="1"/>
  <c r="N241" i="44"/>
  <c r="O241" i="44" s="1"/>
  <c r="N201" i="44"/>
  <c r="O201" i="44" s="1"/>
  <c r="N179" i="44"/>
  <c r="O179" i="44" s="1"/>
  <c r="N159" i="44"/>
  <c r="O159" i="44" s="1"/>
  <c r="N139" i="44"/>
  <c r="O139" i="44" s="1"/>
  <c r="N938" i="44"/>
  <c r="O938" i="44" s="1"/>
  <c r="N917" i="44"/>
  <c r="O917" i="44" s="1"/>
  <c r="N856" i="44"/>
  <c r="O856" i="44" s="1"/>
  <c r="N834" i="44"/>
  <c r="O834" i="44" s="1"/>
  <c r="N814" i="44"/>
  <c r="O814" i="44" s="1"/>
  <c r="N929" i="44"/>
  <c r="O929" i="44" s="1"/>
  <c r="N889" i="44"/>
  <c r="O889" i="44" s="1"/>
  <c r="N867" i="44"/>
  <c r="O867" i="44" s="1"/>
  <c r="N847" i="44"/>
  <c r="O847" i="44" s="1"/>
  <c r="N827" i="44"/>
  <c r="O827" i="44" s="1"/>
  <c r="N765" i="44"/>
  <c r="O765" i="44" s="1"/>
  <c r="N725" i="44"/>
  <c r="O725" i="44" s="1"/>
  <c r="N664" i="44"/>
  <c r="O664" i="44" s="1"/>
  <c r="N642" i="44"/>
  <c r="O642" i="44" s="1"/>
  <c r="N622" i="44"/>
  <c r="O622" i="44" s="1"/>
  <c r="N602" i="44"/>
  <c r="O602" i="44" s="1"/>
  <c r="N560" i="44"/>
  <c r="O560" i="44" s="1"/>
  <c r="N540" i="44"/>
  <c r="O540" i="44" s="1"/>
  <c r="N439" i="44"/>
  <c r="O439" i="44" s="1"/>
  <c r="N417" i="44"/>
  <c r="O417" i="44" s="1"/>
  <c r="N377" i="44"/>
  <c r="O377" i="44" s="1"/>
  <c r="N355" i="44"/>
  <c r="O355" i="44" s="1"/>
  <c r="N335" i="44"/>
  <c r="O335" i="44" s="1"/>
  <c r="N315" i="44"/>
  <c r="O315" i="44" s="1"/>
  <c r="N253" i="44"/>
  <c r="O253" i="44" s="1"/>
  <c r="N213" i="44"/>
  <c r="O213" i="44" s="1"/>
  <c r="N152" i="44"/>
  <c r="O152" i="44" s="1"/>
  <c r="N130" i="44"/>
  <c r="O130" i="44" s="1"/>
  <c r="N111" i="44"/>
  <c r="O111" i="44" s="1"/>
  <c r="N928" i="44"/>
  <c r="O928" i="44" s="1"/>
  <c r="N908" i="44"/>
  <c r="O908" i="44" s="1"/>
  <c r="N807" i="44"/>
  <c r="O807" i="44" s="1"/>
  <c r="N785" i="44"/>
  <c r="O785" i="44" s="1"/>
  <c r="N745" i="44"/>
  <c r="O745" i="44" s="1"/>
  <c r="N723" i="44"/>
  <c r="O723" i="44" s="1"/>
  <c r="N703" i="44"/>
  <c r="O703" i="44" s="1"/>
  <c r="N683" i="44"/>
  <c r="O683" i="44" s="1"/>
  <c r="N621" i="44"/>
  <c r="O621" i="44" s="1"/>
  <c r="N581" i="44"/>
  <c r="O581" i="44" s="1"/>
  <c r="N520" i="44"/>
  <c r="O520" i="44" s="1"/>
  <c r="N498" i="44"/>
  <c r="O498" i="44" s="1"/>
  <c r="N478" i="44"/>
  <c r="O478" i="44" s="1"/>
  <c r="N458" i="44"/>
  <c r="O458" i="44" s="1"/>
  <c r="N416" i="44"/>
  <c r="O416" i="44" s="1"/>
  <c r="N396" i="44"/>
  <c r="O396" i="44" s="1"/>
  <c r="N295" i="44"/>
  <c r="O295" i="44" s="1"/>
  <c r="N273" i="44"/>
  <c r="O273" i="44" s="1"/>
  <c r="N233" i="44"/>
  <c r="O233" i="44" s="1"/>
  <c r="N211" i="44"/>
  <c r="O211" i="44" s="1"/>
  <c r="N191" i="44"/>
  <c r="O191" i="44" s="1"/>
  <c r="N171" i="44"/>
  <c r="O171" i="44" s="1"/>
  <c r="N85" i="44"/>
  <c r="O85" i="44" s="1"/>
  <c r="N927" i="44"/>
  <c r="O927" i="44" s="1"/>
  <c r="N907" i="44"/>
  <c r="O907" i="44" s="1"/>
  <c r="N845" i="44"/>
  <c r="O845" i="44" s="1"/>
  <c r="N805" i="44"/>
  <c r="O805" i="44" s="1"/>
  <c r="N744" i="44"/>
  <c r="O744" i="44" s="1"/>
  <c r="N722" i="44"/>
  <c r="O722" i="44" s="1"/>
  <c r="N702" i="44"/>
  <c r="O702" i="44" s="1"/>
  <c r="N682" i="44"/>
  <c r="O682" i="44" s="1"/>
  <c r="N887" i="44"/>
  <c r="O887" i="44" s="1"/>
  <c r="N865" i="44"/>
  <c r="O865" i="44" s="1"/>
  <c r="N825" i="44"/>
  <c r="O825" i="44" s="1"/>
  <c r="N803" i="44"/>
  <c r="O803" i="44" s="1"/>
  <c r="N783" i="44"/>
  <c r="O783" i="44" s="1"/>
  <c r="N763" i="44"/>
  <c r="O763" i="44" s="1"/>
  <c r="N701" i="44"/>
  <c r="O701" i="44" s="1"/>
  <c r="N661" i="44"/>
  <c r="O661" i="44" s="1"/>
  <c r="N600" i="44"/>
  <c r="O600" i="44" s="1"/>
  <c r="N578" i="44"/>
  <c r="O578" i="44" s="1"/>
  <c r="N558" i="44"/>
  <c r="O558" i="44" s="1"/>
  <c r="N538" i="44"/>
  <c r="O538" i="44" s="1"/>
  <c r="N496" i="44"/>
  <c r="O496" i="44" s="1"/>
  <c r="N476" i="44"/>
  <c r="O476" i="44" s="1"/>
  <c r="N375" i="44"/>
  <c r="O375" i="44" s="1"/>
  <c r="N353" i="44"/>
  <c r="O353" i="44" s="1"/>
  <c r="N313" i="44"/>
  <c r="O313" i="44" s="1"/>
  <c r="N291" i="44"/>
  <c r="O291" i="44" s="1"/>
  <c r="N271" i="44"/>
  <c r="O271" i="44" s="1"/>
  <c r="N251" i="44"/>
  <c r="O251" i="44" s="1"/>
  <c r="N189" i="44"/>
  <c r="O189" i="44" s="1"/>
  <c r="N149" i="44"/>
  <c r="O149" i="44" s="1"/>
  <c r="N97" i="44"/>
  <c r="O97" i="44" s="1"/>
  <c r="N517" i="44"/>
  <c r="O517" i="44" s="1"/>
  <c r="N434" i="44"/>
  <c r="O434" i="44" s="1"/>
  <c r="N394" i="44"/>
  <c r="O394" i="44" s="1"/>
  <c r="N332" i="44"/>
  <c r="O332" i="44" s="1"/>
  <c r="N231" i="44"/>
  <c r="O231" i="44" s="1"/>
  <c r="N169" i="44"/>
  <c r="O169" i="44" s="1"/>
  <c r="N147" i="44"/>
  <c r="O147" i="44" s="1"/>
  <c r="N127" i="44"/>
  <c r="O127" i="44" s="1"/>
  <c r="N101" i="44"/>
  <c r="O101" i="44" s="1"/>
  <c r="N926" i="44"/>
  <c r="O926" i="44" s="1"/>
  <c r="N906" i="44"/>
  <c r="O906" i="44" s="1"/>
  <c r="N864" i="44"/>
  <c r="O864" i="44" s="1"/>
  <c r="N844" i="44"/>
  <c r="O844" i="44" s="1"/>
  <c r="N743" i="44"/>
  <c r="O743" i="44" s="1"/>
  <c r="N721" i="44"/>
  <c r="O721" i="44" s="1"/>
  <c r="N681" i="44"/>
  <c r="O681" i="44" s="1"/>
  <c r="N659" i="44"/>
  <c r="O659" i="44" s="1"/>
  <c r="N639" i="44"/>
  <c r="O639" i="44" s="1"/>
  <c r="N619" i="44"/>
  <c r="O619" i="44" s="1"/>
  <c r="N557" i="44"/>
  <c r="O557" i="44" s="1"/>
  <c r="N456" i="44"/>
  <c r="O456" i="44" s="1"/>
  <c r="N414" i="44"/>
  <c r="O414" i="44" s="1"/>
  <c r="N352" i="44"/>
  <c r="O352" i="44" s="1"/>
  <c r="N209" i="44"/>
  <c r="O209" i="44" s="1"/>
  <c r="N925" i="44"/>
  <c r="O925" i="44" s="1"/>
  <c r="N945" i="44"/>
  <c r="O945" i="44" s="1"/>
  <c r="N924" i="44"/>
  <c r="O924" i="44" s="1"/>
  <c r="N823" i="44"/>
  <c r="O823" i="44" s="1"/>
  <c r="N801" i="44"/>
  <c r="O801" i="44" s="1"/>
  <c r="N761" i="44"/>
  <c r="O761" i="44" s="1"/>
  <c r="N739" i="44"/>
  <c r="O739" i="44" s="1"/>
  <c r="N719" i="44"/>
  <c r="O719" i="44" s="1"/>
  <c r="N699" i="44"/>
  <c r="O699" i="44" s="1"/>
  <c r="N637" i="44"/>
  <c r="O637" i="44" s="1"/>
  <c r="N597" i="44"/>
  <c r="O597" i="44" s="1"/>
  <c r="N536" i="44"/>
  <c r="O536" i="44" s="1"/>
  <c r="N514" i="44"/>
  <c r="O514" i="44" s="1"/>
  <c r="N494" i="44"/>
  <c r="O494" i="44" s="1"/>
  <c r="N474" i="44"/>
  <c r="O474" i="44" s="1"/>
  <c r="N432" i="44"/>
  <c r="O432" i="44" s="1"/>
  <c r="N412" i="44"/>
  <c r="O412" i="44" s="1"/>
  <c r="N311" i="44"/>
  <c r="O311" i="44" s="1"/>
  <c r="N289" i="44"/>
  <c r="O289" i="44" s="1"/>
  <c r="N249" i="44"/>
  <c r="O249" i="44" s="1"/>
  <c r="N227" i="44"/>
  <c r="O227" i="44" s="1"/>
  <c r="N207" i="44"/>
  <c r="O207" i="44" s="1"/>
  <c r="N187" i="44"/>
  <c r="O187" i="44" s="1"/>
  <c r="N125" i="44"/>
  <c r="O125" i="44" s="1"/>
  <c r="N88" i="44"/>
  <c r="O88" i="44" s="1"/>
  <c r="N84" i="44"/>
  <c r="O84" i="44" s="1"/>
  <c r="N80" i="44"/>
  <c r="O80" i="44" s="1"/>
  <c r="N944" i="44"/>
  <c r="O944" i="44" s="1"/>
  <c r="N904" i="44"/>
  <c r="O904" i="44" s="1"/>
  <c r="N882" i="44"/>
  <c r="O882" i="44" s="1"/>
  <c r="N862" i="44"/>
  <c r="O862" i="44" s="1"/>
  <c r="N842" i="44"/>
  <c r="O842" i="44" s="1"/>
  <c r="N800" i="44"/>
  <c r="O800" i="44" s="1"/>
  <c r="N780" i="44"/>
  <c r="O780" i="44" s="1"/>
  <c r="N679" i="44"/>
  <c r="O679" i="44" s="1"/>
  <c r="N657" i="44"/>
  <c r="O657" i="44" s="1"/>
  <c r="N617" i="44"/>
  <c r="O617" i="44" s="1"/>
  <c r="N595" i="44"/>
  <c r="O595" i="44" s="1"/>
  <c r="N575" i="44"/>
  <c r="O575" i="44" s="1"/>
  <c r="N555" i="44"/>
  <c r="O555" i="44" s="1"/>
  <c r="N493" i="44"/>
  <c r="O493" i="44" s="1"/>
  <c r="N453" i="44"/>
  <c r="O453" i="44" s="1"/>
  <c r="N392" i="44"/>
  <c r="O392" i="44" s="1"/>
  <c r="N370" i="44"/>
  <c r="O370" i="44" s="1"/>
  <c r="N350" i="44"/>
  <c r="O350" i="44" s="1"/>
  <c r="N330" i="44"/>
  <c r="O330" i="44" s="1"/>
  <c r="N288" i="44"/>
  <c r="O288" i="44" s="1"/>
  <c r="N268" i="44"/>
  <c r="O268" i="44" s="1"/>
  <c r="N167" i="44"/>
  <c r="O167" i="44" s="1"/>
  <c r="N145" i="44"/>
  <c r="O145" i="44" s="1"/>
  <c r="N105" i="44"/>
  <c r="O105" i="44" s="1"/>
  <c r="N861" i="44"/>
  <c r="O861" i="44" s="1"/>
  <c r="N821" i="44"/>
  <c r="O821" i="44" s="1"/>
  <c r="N760" i="44"/>
  <c r="O760" i="44" s="1"/>
  <c r="N718" i="44"/>
  <c r="O718" i="44" s="1"/>
  <c r="N698" i="44"/>
  <c r="O698" i="44" s="1"/>
  <c r="N636" i="44"/>
  <c r="O636" i="44" s="1"/>
  <c r="N513" i="44"/>
  <c r="O513" i="44" s="1"/>
  <c r="N473" i="44"/>
  <c r="O473" i="44" s="1"/>
  <c r="N431" i="44"/>
  <c r="O431" i="44" s="1"/>
  <c r="N309" i="44"/>
  <c r="O309" i="44" s="1"/>
  <c r="N923" i="44"/>
  <c r="O923" i="44" s="1"/>
  <c r="N738" i="44"/>
  <c r="O738" i="44" s="1"/>
  <c r="N656" i="44"/>
  <c r="O656" i="44" s="1"/>
  <c r="N535" i="44"/>
  <c r="O535" i="44" s="1"/>
  <c r="N451" i="44"/>
  <c r="O451" i="44" s="1"/>
  <c r="N411" i="44"/>
  <c r="O411" i="44" s="1"/>
  <c r="N349" i="44"/>
  <c r="O349" i="44" s="1"/>
  <c r="N248" i="44"/>
  <c r="O248" i="44" s="1"/>
  <c r="N922" i="44"/>
  <c r="O922" i="44" s="1"/>
  <c r="N880" i="44"/>
  <c r="O880" i="44" s="1"/>
  <c r="N860" i="44"/>
  <c r="O860" i="44" s="1"/>
  <c r="N759" i="44"/>
  <c r="O759" i="44" s="1"/>
  <c r="N737" i="44"/>
  <c r="O737" i="44" s="1"/>
  <c r="N697" i="44"/>
  <c r="O697" i="44" s="1"/>
  <c r="N675" i="44"/>
  <c r="O675" i="44" s="1"/>
  <c r="N655" i="44"/>
  <c r="O655" i="44" s="1"/>
  <c r="N635" i="44"/>
  <c r="O635" i="44" s="1"/>
  <c r="N573" i="44"/>
  <c r="O573" i="44" s="1"/>
  <c r="N533" i="44"/>
  <c r="O533" i="44" s="1"/>
  <c r="N472" i="44"/>
  <c r="O472" i="44" s="1"/>
  <c r="N450" i="44"/>
  <c r="O450" i="44" s="1"/>
  <c r="N430" i="44"/>
  <c r="O430" i="44" s="1"/>
  <c r="N410" i="44"/>
  <c r="O410" i="44" s="1"/>
  <c r="N368" i="44"/>
  <c r="O368" i="44" s="1"/>
  <c r="N348" i="44"/>
  <c r="O348" i="44" s="1"/>
  <c r="N247" i="44"/>
  <c r="O247" i="44" s="1"/>
  <c r="N225" i="44"/>
  <c r="O225" i="44" s="1"/>
  <c r="N185" i="44"/>
  <c r="O185" i="44" s="1"/>
  <c r="N163" i="44"/>
  <c r="O163" i="44" s="1"/>
  <c r="N143" i="44"/>
  <c r="O143" i="44" s="1"/>
  <c r="N123" i="44"/>
  <c r="O123" i="44" s="1"/>
  <c r="N114" i="44"/>
  <c r="O114" i="44" s="1"/>
  <c r="N935" i="44"/>
  <c r="O935" i="44" s="1"/>
  <c r="N898" i="44"/>
  <c r="O898" i="44" s="1"/>
  <c r="N869" i="44"/>
  <c r="O869" i="44" s="1"/>
  <c r="N832" i="44"/>
  <c r="O832" i="44" s="1"/>
  <c r="N799" i="44"/>
  <c r="O799" i="44" s="1"/>
  <c r="N736" i="44"/>
  <c r="O736" i="44" s="1"/>
  <c r="N707" i="44"/>
  <c r="O707" i="44" s="1"/>
  <c r="N674" i="44"/>
  <c r="O674" i="44" s="1"/>
  <c r="N616" i="44"/>
  <c r="O616" i="44" s="1"/>
  <c r="N526" i="44"/>
  <c r="O526" i="44" s="1"/>
  <c r="N440" i="44"/>
  <c r="O440" i="44" s="1"/>
  <c r="N408" i="44"/>
  <c r="O408" i="44" s="1"/>
  <c r="N379" i="44"/>
  <c r="O379" i="44" s="1"/>
  <c r="N347" i="44"/>
  <c r="O347" i="44" s="1"/>
  <c r="N287" i="44"/>
  <c r="O287" i="44" s="1"/>
  <c r="N232" i="44"/>
  <c r="O232" i="44" s="1"/>
  <c r="N202" i="44"/>
  <c r="O202" i="44" s="1"/>
  <c r="N174" i="44"/>
  <c r="O174" i="44" s="1"/>
  <c r="N70" i="44"/>
  <c r="O70" i="44" s="1"/>
  <c r="N172" i="44"/>
  <c r="O172" i="44" s="1"/>
  <c r="N830" i="44"/>
  <c r="O830" i="44" s="1"/>
  <c r="N767" i="44"/>
  <c r="O767" i="44" s="1"/>
  <c r="N643" i="44"/>
  <c r="O643" i="44" s="1"/>
  <c r="N463" i="44"/>
  <c r="O463" i="44" s="1"/>
  <c r="N316" i="44"/>
  <c r="O316" i="44" s="1"/>
  <c r="N199" i="44"/>
  <c r="O199" i="44" s="1"/>
  <c r="N490" i="44"/>
  <c r="O490" i="44" s="1"/>
  <c r="N168" i="44"/>
  <c r="O168" i="44" s="1"/>
  <c r="N858" i="44"/>
  <c r="O858" i="44" s="1"/>
  <c r="N762" i="44"/>
  <c r="O762" i="44" s="1"/>
  <c r="N668" i="44"/>
  <c r="O668" i="44" s="1"/>
  <c r="N400" i="44"/>
  <c r="O400" i="44" s="1"/>
  <c r="N341" i="44"/>
  <c r="O341" i="44" s="1"/>
  <c r="N826" i="44"/>
  <c r="O826" i="44" s="1"/>
  <c r="N428" i="44"/>
  <c r="O428" i="44" s="1"/>
  <c r="N137" i="44"/>
  <c r="O137" i="44" s="1"/>
  <c r="N427" i="44"/>
  <c r="O427" i="44" s="1"/>
  <c r="N866" i="44"/>
  <c r="O866" i="44" s="1"/>
  <c r="N798" i="44"/>
  <c r="O798" i="44" s="1"/>
  <c r="N769" i="44"/>
  <c r="O769" i="44" s="1"/>
  <c r="N647" i="44"/>
  <c r="O647" i="44" s="1"/>
  <c r="N615" i="44"/>
  <c r="O615" i="44" s="1"/>
  <c r="N586" i="44"/>
  <c r="O586" i="44" s="1"/>
  <c r="N556" i="44"/>
  <c r="O556" i="44" s="1"/>
  <c r="N525" i="44"/>
  <c r="O525" i="44" s="1"/>
  <c r="N497" i="44"/>
  <c r="O497" i="44" s="1"/>
  <c r="N465" i="44"/>
  <c r="O465" i="44" s="1"/>
  <c r="N318" i="44"/>
  <c r="O318" i="44" s="1"/>
  <c r="N286" i="44"/>
  <c r="O286" i="44" s="1"/>
  <c r="N258" i="44"/>
  <c r="O258" i="44" s="1"/>
  <c r="N173" i="44"/>
  <c r="O173" i="44" s="1"/>
  <c r="N104" i="44"/>
  <c r="O104" i="44" s="1"/>
  <c r="N98" i="44"/>
  <c r="O98" i="44" s="1"/>
  <c r="N229" i="44"/>
  <c r="O229" i="44" s="1"/>
  <c r="N81" i="44"/>
  <c r="O81" i="44" s="1"/>
  <c r="N376" i="44"/>
  <c r="O376" i="44" s="1"/>
  <c r="N583" i="44"/>
  <c r="O583" i="44" s="1"/>
  <c r="N401" i="44"/>
  <c r="O401" i="44" s="1"/>
  <c r="N138" i="44"/>
  <c r="O138" i="44" s="1"/>
  <c r="N607" i="44"/>
  <c r="O607" i="44" s="1"/>
  <c r="N222" i="44"/>
  <c r="O222" i="44" s="1"/>
  <c r="N546" i="44"/>
  <c r="O546" i="44" s="1"/>
  <c r="N115" i="44"/>
  <c r="O115" i="44" s="1"/>
  <c r="N519" i="44"/>
  <c r="O519" i="44" s="1"/>
  <c r="N136" i="44"/>
  <c r="O136" i="44" s="1"/>
  <c r="N666" i="44"/>
  <c r="O666" i="44" s="1"/>
  <c r="N219" i="44"/>
  <c r="O219" i="44" s="1"/>
  <c r="N933" i="44"/>
  <c r="O933" i="44" s="1"/>
  <c r="N895" i="44"/>
  <c r="O895" i="44" s="1"/>
  <c r="N831" i="44"/>
  <c r="O831" i="44" s="1"/>
  <c r="N797" i="44"/>
  <c r="O797" i="44" s="1"/>
  <c r="N768" i="44"/>
  <c r="O768" i="44" s="1"/>
  <c r="N735" i="44"/>
  <c r="O735" i="44" s="1"/>
  <c r="N706" i="44"/>
  <c r="O706" i="44" s="1"/>
  <c r="N673" i="44"/>
  <c r="O673" i="44" s="1"/>
  <c r="N554" i="44"/>
  <c r="O554" i="44" s="1"/>
  <c r="N495" i="44"/>
  <c r="O495" i="44" s="1"/>
  <c r="N464" i="44"/>
  <c r="O464" i="44" s="1"/>
  <c r="N437" i="44"/>
  <c r="O437" i="44" s="1"/>
  <c r="N405" i="44"/>
  <c r="O405" i="44" s="1"/>
  <c r="N378" i="44"/>
  <c r="O378" i="44" s="1"/>
  <c r="N346" i="44"/>
  <c r="O346" i="44" s="1"/>
  <c r="N317" i="44"/>
  <c r="O317" i="44" s="1"/>
  <c r="N285" i="44"/>
  <c r="O285" i="44" s="1"/>
  <c r="N200" i="44"/>
  <c r="O200" i="44" s="1"/>
  <c r="N142" i="44"/>
  <c r="O142" i="44" s="1"/>
  <c r="N141" i="44"/>
  <c r="O141" i="44" s="1"/>
  <c r="N894" i="44"/>
  <c r="O894" i="44" s="1"/>
  <c r="N796" i="44"/>
  <c r="O796" i="44" s="1"/>
  <c r="N734" i="44"/>
  <c r="O734" i="44" s="1"/>
  <c r="N611" i="44"/>
  <c r="O611" i="44" s="1"/>
  <c r="N344" i="44"/>
  <c r="O344" i="44" s="1"/>
  <c r="N256" i="44"/>
  <c r="O256" i="44" s="1"/>
  <c r="N522" i="44"/>
  <c r="O522" i="44" s="1"/>
  <c r="N223" i="44"/>
  <c r="O223" i="44" s="1"/>
  <c r="N312" i="44"/>
  <c r="O312" i="44" s="1"/>
  <c r="N891" i="44"/>
  <c r="O891" i="44" s="1"/>
  <c r="N521" i="44"/>
  <c r="O521" i="44" s="1"/>
  <c r="N194" i="44"/>
  <c r="O194" i="44" s="1"/>
  <c r="N399" i="44"/>
  <c r="O399" i="44" s="1"/>
  <c r="N74" i="44"/>
  <c r="O74" i="44" s="1"/>
  <c r="N576" i="44"/>
  <c r="O576" i="44" s="1"/>
  <c r="N162" i="44"/>
  <c r="O162" i="44" s="1"/>
  <c r="N634" i="44"/>
  <c r="O634" i="44" s="1"/>
  <c r="N515" i="44"/>
  <c r="O515" i="44" s="1"/>
  <c r="N279" i="44"/>
  <c r="O279" i="44" s="1"/>
  <c r="N931" i="44"/>
  <c r="O931" i="44" s="1"/>
  <c r="N863" i="44"/>
  <c r="O863" i="44" s="1"/>
  <c r="N672" i="44"/>
  <c r="O672" i="44" s="1"/>
  <c r="N645" i="44"/>
  <c r="O645" i="44" s="1"/>
  <c r="N613" i="44"/>
  <c r="O613" i="44" s="1"/>
  <c r="N585" i="44"/>
  <c r="O585" i="44" s="1"/>
  <c r="N553" i="44"/>
  <c r="O553" i="44" s="1"/>
  <c r="N524" i="44"/>
  <c r="O524" i="44" s="1"/>
  <c r="N435" i="44"/>
  <c r="O435" i="44" s="1"/>
  <c r="N403" i="44"/>
  <c r="O403" i="44" s="1"/>
  <c r="N257" i="44"/>
  <c r="O257" i="44" s="1"/>
  <c r="N226" i="44"/>
  <c r="O226" i="44" s="1"/>
  <c r="N110" i="44"/>
  <c r="O110" i="44" s="1"/>
  <c r="N705" i="44"/>
  <c r="O705" i="44" s="1"/>
  <c r="N492" i="44"/>
  <c r="O492" i="44" s="1"/>
  <c r="N284" i="44"/>
  <c r="O284" i="44" s="1"/>
  <c r="N824" i="44"/>
  <c r="O824" i="44" s="1"/>
  <c r="N577" i="44"/>
  <c r="O577" i="44" s="1"/>
  <c r="N855" i="44"/>
  <c r="O855" i="44" s="1"/>
  <c r="N338" i="44"/>
  <c r="O338" i="44" s="1"/>
  <c r="N892" i="44"/>
  <c r="O892" i="44" s="1"/>
  <c r="N792" i="44"/>
  <c r="O792" i="44" s="1"/>
  <c r="N667" i="44"/>
  <c r="O667" i="44" s="1"/>
  <c r="N890" i="44"/>
  <c r="O890" i="44" s="1"/>
  <c r="N193" i="44"/>
  <c r="O193" i="44" s="1"/>
  <c r="N757" i="44"/>
  <c r="O757" i="44" s="1"/>
  <c r="N893" i="44"/>
  <c r="O893" i="44" s="1"/>
  <c r="N829" i="44"/>
  <c r="O829" i="44" s="1"/>
  <c r="N732" i="44"/>
  <c r="O732" i="44" s="1"/>
  <c r="N704" i="44"/>
  <c r="O704" i="44" s="1"/>
  <c r="N670" i="44"/>
  <c r="O670" i="44" s="1"/>
  <c r="N584" i="44"/>
  <c r="O584" i="44" s="1"/>
  <c r="N552" i="44"/>
  <c r="O552" i="44" s="1"/>
  <c r="N523" i="44"/>
  <c r="O523" i="44" s="1"/>
  <c r="N491" i="44"/>
  <c r="O491" i="44" s="1"/>
  <c r="N433" i="44"/>
  <c r="O433" i="44" s="1"/>
  <c r="N402" i="44"/>
  <c r="O402" i="44" s="1"/>
  <c r="N224" i="44"/>
  <c r="O224" i="44" s="1"/>
  <c r="N170" i="44"/>
  <c r="O170" i="44" s="1"/>
  <c r="N140" i="44"/>
  <c r="O140" i="44" s="1"/>
  <c r="N86" i="44"/>
  <c r="O86" i="44" s="1"/>
  <c r="N75" i="44"/>
  <c r="O75" i="44" s="1"/>
  <c r="N731" i="44"/>
  <c r="O731" i="44" s="1"/>
  <c r="N608" i="44"/>
  <c r="O608" i="44" s="1"/>
  <c r="N429" i="44"/>
  <c r="O429" i="44" s="1"/>
  <c r="N195" i="44"/>
  <c r="O195" i="44" s="1"/>
  <c r="N281" i="44"/>
  <c r="O281" i="44" s="1"/>
  <c r="N165" i="44"/>
  <c r="O165" i="44" s="1"/>
  <c r="N280" i="44"/>
  <c r="O280" i="44" s="1"/>
  <c r="N487" i="44"/>
  <c r="O487" i="44" s="1"/>
  <c r="N859" i="44"/>
  <c r="O859" i="44" s="1"/>
  <c r="N794" i="44"/>
  <c r="O794" i="44" s="1"/>
  <c r="N766" i="44"/>
  <c r="O766" i="44" s="1"/>
  <c r="N669" i="44"/>
  <c r="O669" i="44" s="1"/>
  <c r="N641" i="44"/>
  <c r="O641" i="44" s="1"/>
  <c r="N609" i="44"/>
  <c r="O609" i="44" s="1"/>
  <c r="N462" i="44"/>
  <c r="O462" i="44" s="1"/>
  <c r="N373" i="44"/>
  <c r="O373" i="44" s="1"/>
  <c r="N343" i="44"/>
  <c r="O343" i="44" s="1"/>
  <c r="N314" i="44"/>
  <c r="O314" i="44" s="1"/>
  <c r="N282" i="44"/>
  <c r="O282" i="44" s="1"/>
  <c r="N255" i="44"/>
  <c r="O255" i="44" s="1"/>
  <c r="N197" i="44"/>
  <c r="O197" i="44" s="1"/>
  <c r="N109" i="44"/>
  <c r="O109" i="44" s="1"/>
  <c r="N91" i="44"/>
  <c r="O91" i="44" s="1"/>
  <c r="N828" i="44"/>
  <c r="O828" i="44" s="1"/>
  <c r="N764" i="44"/>
  <c r="O764" i="44" s="1"/>
  <c r="N640" i="44"/>
  <c r="O640" i="44" s="1"/>
  <c r="N551" i="44"/>
  <c r="O551" i="44" s="1"/>
  <c r="N461" i="44"/>
  <c r="O461" i="44" s="1"/>
  <c r="N371" i="44"/>
  <c r="O371" i="44" s="1"/>
  <c r="N547" i="44"/>
  <c r="O547" i="44" s="1"/>
  <c r="N730" i="44"/>
  <c r="O730" i="44" s="1"/>
  <c r="N252" i="44"/>
  <c r="O252" i="44" s="1"/>
  <c r="N69" i="44"/>
  <c r="O69" i="44" s="1"/>
  <c r="N250" i="44"/>
  <c r="O250" i="44" s="1"/>
  <c r="N920" i="44"/>
  <c r="O920" i="44" s="1"/>
  <c r="N700" i="44"/>
  <c r="O700" i="44" s="1"/>
  <c r="N793" i="44"/>
  <c r="O793" i="44" s="1"/>
  <c r="N579" i="44"/>
  <c r="O579" i="44" s="1"/>
  <c r="N369" i="44"/>
  <c r="O369" i="44" s="1"/>
  <c r="N254" i="44"/>
  <c r="O254" i="44" s="1"/>
  <c r="N638" i="44"/>
  <c r="O638" i="44" s="1"/>
  <c r="N339" i="44"/>
  <c r="O339" i="44" s="1"/>
  <c r="N220" i="44"/>
  <c r="O220" i="44" s="1"/>
  <c r="N459" i="44"/>
  <c r="O459" i="44" s="1"/>
  <c r="N108" i="44"/>
  <c r="O108" i="44" s="1"/>
  <c r="N398" i="44"/>
  <c r="O398" i="44" s="1"/>
  <c r="N489" i="44"/>
  <c r="O489" i="44" s="1"/>
  <c r="N367" i="44"/>
  <c r="O367" i="44" s="1"/>
  <c r="N729" i="44"/>
  <c r="O729" i="44" s="1"/>
  <c r="N819" i="44"/>
  <c r="O819" i="44" s="1"/>
  <c r="N460" i="44"/>
  <c r="O460" i="44" s="1"/>
  <c r="N921" i="44"/>
  <c r="O921" i="44" s="1"/>
  <c r="N307" i="44"/>
  <c r="O307" i="44" s="1"/>
  <c r="N606" i="44"/>
  <c r="O606" i="44" s="1"/>
  <c r="N306" i="44"/>
  <c r="O306" i="44" s="1"/>
  <c r="N791" i="44"/>
  <c r="O791" i="44" s="1"/>
  <c r="N696" i="44"/>
  <c r="O696" i="44" s="1"/>
  <c r="N605" i="44"/>
  <c r="O605" i="44" s="1"/>
  <c r="N915" i="44"/>
  <c r="O915" i="44" s="1"/>
  <c r="N885" i="44"/>
  <c r="O885" i="44" s="1"/>
  <c r="N851" i="44"/>
  <c r="O851" i="44" s="1"/>
  <c r="N789" i="44"/>
  <c r="O789" i="44" s="1"/>
  <c r="N665" i="44"/>
  <c r="O665" i="44" s="1"/>
  <c r="N633" i="44"/>
  <c r="O633" i="44" s="1"/>
  <c r="N604" i="44"/>
  <c r="O604" i="44" s="1"/>
  <c r="N572" i="44"/>
  <c r="O572" i="44" s="1"/>
  <c r="N512" i="44"/>
  <c r="O512" i="44" s="1"/>
  <c r="N483" i="44"/>
  <c r="O483" i="44" s="1"/>
  <c r="N336" i="44"/>
  <c r="O336" i="44" s="1"/>
  <c r="N304" i="44"/>
  <c r="O304" i="44" s="1"/>
  <c r="N883" i="44"/>
  <c r="O883" i="44" s="1"/>
  <c r="N817" i="44"/>
  <c r="O817" i="44" s="1"/>
  <c r="N787" i="44"/>
  <c r="O787" i="44" s="1"/>
  <c r="N754" i="44"/>
  <c r="O754" i="44" s="1"/>
  <c r="N727" i="44"/>
  <c r="O727" i="44" s="1"/>
  <c r="N543" i="44"/>
  <c r="O543" i="44" s="1"/>
  <c r="N511" i="44"/>
  <c r="O511" i="44" s="1"/>
  <c r="N455" i="44"/>
  <c r="O455" i="44" s="1"/>
  <c r="N424" i="44"/>
  <c r="O424" i="44" s="1"/>
  <c r="N914" i="44"/>
  <c r="O914" i="44" s="1"/>
  <c r="N881" i="44"/>
  <c r="O881" i="44" s="1"/>
  <c r="N850" i="44"/>
  <c r="O850" i="44" s="1"/>
  <c r="N816" i="44"/>
  <c r="O816" i="44" s="1"/>
  <c r="N752" i="44"/>
  <c r="O752" i="44" s="1"/>
  <c r="N690" i="44"/>
  <c r="O690" i="44" s="1"/>
  <c r="N663" i="44"/>
  <c r="O663" i="44" s="1"/>
  <c r="N631" i="44"/>
  <c r="O631" i="44" s="1"/>
  <c r="N603" i="44"/>
  <c r="O603" i="44" s="1"/>
  <c r="N571" i="44"/>
  <c r="O571" i="44" s="1"/>
  <c r="N482" i="44"/>
  <c r="O482" i="44" s="1"/>
  <c r="N334" i="44"/>
  <c r="O334" i="44" s="1"/>
  <c r="N302" i="44"/>
  <c r="O302" i="44" s="1"/>
  <c r="N243" i="44"/>
  <c r="O243" i="44" s="1"/>
  <c r="N217" i="44"/>
  <c r="O217" i="44" s="1"/>
  <c r="N158" i="44"/>
  <c r="O158" i="44" s="1"/>
  <c r="N131" i="44"/>
  <c r="O131" i="44" s="1"/>
  <c r="N599" i="44"/>
  <c r="O599" i="44" s="1"/>
  <c r="N215" i="44"/>
  <c r="O215" i="44" s="1"/>
  <c r="N786" i="44"/>
  <c r="O786" i="44" s="1"/>
  <c r="N542" i="44"/>
  <c r="O542" i="44" s="1"/>
  <c r="N510" i="44"/>
  <c r="O510" i="44" s="1"/>
  <c r="N423" i="44"/>
  <c r="O423" i="44" s="1"/>
  <c r="N393" i="44"/>
  <c r="O393" i="44" s="1"/>
  <c r="N362" i="44"/>
  <c r="O362" i="44" s="1"/>
  <c r="N333" i="44"/>
  <c r="O333" i="44" s="1"/>
  <c r="N301" i="44"/>
  <c r="O301" i="44" s="1"/>
  <c r="N274" i="44"/>
  <c r="O274" i="44" s="1"/>
  <c r="N186" i="44"/>
  <c r="O186" i="44" s="1"/>
  <c r="N157" i="44"/>
  <c r="O157" i="44" s="1"/>
  <c r="N812" i="44"/>
  <c r="O812" i="44" s="1"/>
  <c r="N507" i="44"/>
  <c r="O507" i="44" s="1"/>
  <c r="N270" i="44"/>
  <c r="O270" i="44" s="1"/>
  <c r="N89" i="44"/>
  <c r="O89" i="44" s="1"/>
  <c r="N913" i="44"/>
  <c r="O913" i="44" s="1"/>
  <c r="N879" i="44"/>
  <c r="O879" i="44" s="1"/>
  <c r="N849" i="44"/>
  <c r="O849" i="44" s="1"/>
  <c r="N813" i="44"/>
  <c r="O813" i="44" s="1"/>
  <c r="N784" i="44"/>
  <c r="O784" i="44" s="1"/>
  <c r="N751" i="44"/>
  <c r="O751" i="44" s="1"/>
  <c r="N720" i="44"/>
  <c r="O720" i="44" s="1"/>
  <c r="N689" i="44"/>
  <c r="O689" i="44" s="1"/>
  <c r="N629" i="44"/>
  <c r="O629" i="44" s="1"/>
  <c r="N601" i="44"/>
  <c r="O601" i="44" s="1"/>
  <c r="N569" i="44"/>
  <c r="O569" i="44" s="1"/>
  <c r="N541" i="44"/>
  <c r="O541" i="44" s="1"/>
  <c r="N509" i="44"/>
  <c r="O509" i="44" s="1"/>
  <c r="N481" i="44"/>
  <c r="O481" i="44" s="1"/>
  <c r="N449" i="44"/>
  <c r="O449" i="44" s="1"/>
  <c r="N391" i="44"/>
  <c r="O391" i="44" s="1"/>
  <c r="N272" i="44"/>
  <c r="O272" i="44" s="1"/>
  <c r="N242" i="44"/>
  <c r="O242" i="44" s="1"/>
  <c r="N216" i="44"/>
  <c r="O216" i="44" s="1"/>
  <c r="N129" i="44"/>
  <c r="O129" i="44" s="1"/>
  <c r="N113" i="44"/>
  <c r="O113" i="44" s="1"/>
  <c r="N128" i="44"/>
  <c r="O128" i="44" s="1"/>
  <c r="N781" i="44"/>
  <c r="O781" i="44" s="1"/>
  <c r="N568" i="44"/>
  <c r="O568" i="44" s="1"/>
  <c r="N329" i="44"/>
  <c r="O329" i="44" s="1"/>
  <c r="N107" i="44"/>
  <c r="O107" i="44" s="1"/>
  <c r="N912" i="44"/>
  <c r="O912" i="44" s="1"/>
  <c r="N848" i="44"/>
  <c r="O848" i="44" s="1"/>
  <c r="N782" i="44"/>
  <c r="O782" i="44" s="1"/>
  <c r="N688" i="44"/>
  <c r="O688" i="44" s="1"/>
  <c r="N658" i="44"/>
  <c r="O658" i="44" s="1"/>
  <c r="N627" i="44"/>
  <c r="O627" i="44" s="1"/>
  <c r="N480" i="44"/>
  <c r="O480" i="44" s="1"/>
  <c r="N448" i="44"/>
  <c r="O448" i="44" s="1"/>
  <c r="N421" i="44"/>
  <c r="O421" i="44" s="1"/>
  <c r="N389" i="44"/>
  <c r="O389" i="44" s="1"/>
  <c r="N361" i="44"/>
  <c r="O361" i="44" s="1"/>
  <c r="N331" i="44"/>
  <c r="O331" i="44" s="1"/>
  <c r="N300" i="44"/>
  <c r="O300" i="44" s="1"/>
  <c r="N240" i="44"/>
  <c r="O240" i="44" s="1"/>
  <c r="N156" i="44"/>
  <c r="O156" i="44" s="1"/>
  <c r="N73" i="44"/>
  <c r="O73" i="44" s="1"/>
  <c r="N750" i="44"/>
  <c r="O750" i="44" s="1"/>
  <c r="N539" i="44"/>
  <c r="O539" i="44" s="1"/>
  <c r="N419" i="44"/>
  <c r="O419" i="44" s="1"/>
  <c r="N184" i="44"/>
  <c r="O184" i="44" s="1"/>
  <c r="N878" i="44"/>
  <c r="O878" i="44" s="1"/>
  <c r="N717" i="44"/>
  <c r="O717" i="44" s="1"/>
  <c r="N387" i="44"/>
  <c r="O387" i="44" s="1"/>
  <c r="N78" i="44"/>
  <c r="O78" i="44" s="1"/>
  <c r="N942" i="44"/>
  <c r="O942" i="44" s="1"/>
  <c r="N875" i="44"/>
  <c r="O875" i="44" s="1"/>
  <c r="N811" i="44"/>
  <c r="O811" i="44" s="1"/>
  <c r="N778" i="44"/>
  <c r="O778" i="44" s="1"/>
  <c r="N654" i="44"/>
  <c r="O654" i="44" s="1"/>
  <c r="N594" i="44"/>
  <c r="O594" i="44" s="1"/>
  <c r="N567" i="44"/>
  <c r="O567" i="44" s="1"/>
  <c r="N941" i="44"/>
  <c r="O941" i="44" s="1"/>
  <c r="N910" i="44"/>
  <c r="O910" i="44" s="1"/>
  <c r="N843" i="44"/>
  <c r="O843" i="44" s="1"/>
  <c r="N748" i="44"/>
  <c r="O748" i="44" s="1"/>
  <c r="N715" i="44"/>
  <c r="O715" i="44" s="1"/>
  <c r="N686" i="44"/>
  <c r="O686" i="44" s="1"/>
  <c r="N653" i="44"/>
  <c r="O653" i="44" s="1"/>
  <c r="N625" i="44"/>
  <c r="O625" i="44" s="1"/>
  <c r="N593" i="44"/>
  <c r="O593" i="44" s="1"/>
  <c r="N359" i="44"/>
  <c r="O359" i="44" s="1"/>
  <c r="N327" i="44"/>
  <c r="O327" i="44" s="1"/>
  <c r="N298" i="44"/>
  <c r="O298" i="44" s="1"/>
  <c r="N267" i="44"/>
  <c r="O267" i="44" s="1"/>
  <c r="N238" i="44"/>
  <c r="O238" i="44" s="1"/>
  <c r="N210" i="44"/>
  <c r="O210" i="44" s="1"/>
  <c r="N154" i="44"/>
  <c r="O154" i="44" s="1"/>
  <c r="N72" i="44"/>
  <c r="O72" i="44" s="1"/>
  <c r="N909" i="44"/>
  <c r="O909" i="44" s="1"/>
  <c r="N874" i="44"/>
  <c r="O874" i="44" s="1"/>
  <c r="N841" i="44"/>
  <c r="O841" i="44" s="1"/>
  <c r="N810" i="44"/>
  <c r="O810" i="44" s="1"/>
  <c r="N777" i="44"/>
  <c r="O777" i="44" s="1"/>
  <c r="N685" i="44"/>
  <c r="O685" i="44" s="1"/>
  <c r="N624" i="44"/>
  <c r="O624" i="44" s="1"/>
  <c r="N592" i="44"/>
  <c r="O592" i="44" s="1"/>
  <c r="N565" i="44"/>
  <c r="O565" i="44" s="1"/>
  <c r="N505" i="44"/>
  <c r="O505" i="44" s="1"/>
  <c r="N475" i="44"/>
  <c r="O475" i="44" s="1"/>
  <c r="N444" i="44"/>
  <c r="O444" i="44" s="1"/>
  <c r="N266" i="44"/>
  <c r="O266" i="44" s="1"/>
  <c r="N237" i="44"/>
  <c r="O237" i="44" s="1"/>
  <c r="N208" i="44"/>
  <c r="O208" i="44" s="1"/>
  <c r="N112" i="44"/>
  <c r="O112" i="44" s="1"/>
  <c r="N873" i="44"/>
  <c r="O873" i="44" s="1"/>
  <c r="N809" i="44"/>
  <c r="O809" i="44" s="1"/>
  <c r="N776" i="44"/>
  <c r="O776" i="44" s="1"/>
  <c r="N684" i="44"/>
  <c r="O684" i="44" s="1"/>
  <c r="N623" i="44"/>
  <c r="O623" i="44" s="1"/>
  <c r="N591" i="44"/>
  <c r="O591" i="44" s="1"/>
  <c r="N504" i="44"/>
  <c r="O504" i="44" s="1"/>
  <c r="N443" i="44"/>
  <c r="O443" i="44" s="1"/>
  <c r="N413" i="44"/>
  <c r="O413" i="44" s="1"/>
  <c r="N354" i="44"/>
  <c r="O354" i="44" s="1"/>
  <c r="N322" i="44"/>
  <c r="O322" i="44" s="1"/>
  <c r="N265" i="44"/>
  <c r="O265" i="44" s="1"/>
  <c r="N236" i="44"/>
  <c r="O236" i="44" s="1"/>
  <c r="N206" i="44"/>
  <c r="O206" i="44" s="1"/>
  <c r="N66" i="44"/>
  <c r="O66" i="44" s="1"/>
  <c r="N901" i="44"/>
  <c r="O901" i="44" s="1"/>
  <c r="N771" i="44"/>
  <c r="O771" i="44" s="1"/>
  <c r="N649" i="44"/>
  <c r="O649" i="44" s="1"/>
  <c r="N531" i="44"/>
  <c r="O531" i="44" s="1"/>
  <c r="N418" i="44"/>
  <c r="O418" i="44" s="1"/>
  <c r="N160" i="44"/>
  <c r="O160" i="44" s="1"/>
  <c r="N626" i="44"/>
  <c r="O626" i="44" s="1"/>
  <c r="N146" i="44"/>
  <c r="O146" i="44" s="1"/>
  <c r="N76" i="44"/>
  <c r="O76" i="44" s="1"/>
  <c r="N563" i="44"/>
  <c r="O563" i="44" s="1"/>
  <c r="N899" i="44"/>
  <c r="O899" i="44" s="1"/>
  <c r="N530" i="44"/>
  <c r="O530" i="44" s="1"/>
  <c r="N425" i="44"/>
  <c r="O425" i="44" s="1"/>
  <c r="N328" i="44"/>
  <c r="O328" i="44" s="1"/>
  <c r="N245" i="44"/>
  <c r="O245" i="44" s="1"/>
  <c r="N755" i="44"/>
  <c r="O755" i="44" s="1"/>
  <c r="N877" i="44"/>
  <c r="O877" i="44" s="1"/>
  <c r="N415" i="44"/>
  <c r="O415" i="44" s="1"/>
  <c r="N871" i="44"/>
  <c r="O871" i="44" s="1"/>
  <c r="N397" i="44"/>
  <c r="O397" i="44" s="1"/>
  <c r="N503" i="44"/>
  <c r="O503" i="44" s="1"/>
  <c r="N561" i="44"/>
  <c r="O561" i="44" s="1"/>
  <c r="N770" i="44"/>
  <c r="O770" i="44" s="1"/>
  <c r="N648" i="44"/>
  <c r="O648" i="44" s="1"/>
  <c r="N239" i="44"/>
  <c r="O239" i="44" s="1"/>
  <c r="N161" i="44"/>
  <c r="O161" i="44" s="1"/>
  <c r="N79" i="44"/>
  <c r="O79" i="44" s="1"/>
  <c r="N529" i="44"/>
  <c r="O529" i="44" s="1"/>
  <c r="N325" i="44"/>
  <c r="O325" i="44" s="1"/>
  <c r="N527" i="44"/>
  <c r="O527" i="44" s="1"/>
  <c r="N618" i="44"/>
  <c r="O618" i="44" s="1"/>
  <c r="N853" i="44"/>
  <c r="O853" i="44" s="1"/>
  <c r="N218" i="44"/>
  <c r="O218" i="44" s="1"/>
  <c r="N840" i="44"/>
  <c r="O840" i="44" s="1"/>
  <c r="N71" i="44"/>
  <c r="O71" i="44" s="1"/>
  <c r="N911" i="44"/>
  <c r="O911" i="44" s="1"/>
  <c r="N351" i="44"/>
  <c r="O351" i="44" s="1"/>
  <c r="N68" i="44"/>
  <c r="O68" i="44" s="1"/>
  <c r="N888" i="44"/>
  <c r="O888" i="44" s="1"/>
  <c r="N749" i="44"/>
  <c r="O749" i="44" s="1"/>
  <c r="N714" i="44"/>
  <c r="O714" i="44" s="1"/>
  <c r="N100" i="44"/>
  <c r="O100" i="44" s="1"/>
  <c r="N747" i="44"/>
  <c r="O747" i="44" s="1"/>
  <c r="N321" i="44"/>
  <c r="O321" i="44" s="1"/>
  <c r="N155" i="44"/>
  <c r="O155" i="44" s="1"/>
  <c r="N872" i="44"/>
  <c r="O872" i="44" s="1"/>
  <c r="N409" i="44"/>
  <c r="O409" i="44" s="1"/>
  <c r="N151" i="44"/>
  <c r="O151" i="44" s="1"/>
  <c r="N741" i="44"/>
  <c r="O741" i="44" s="1"/>
  <c r="N728" i="44"/>
  <c r="O728" i="44" s="1"/>
  <c r="N716" i="44"/>
  <c r="O716" i="44" s="1"/>
  <c r="N297" i="44"/>
  <c r="O297" i="44" s="1"/>
  <c r="N119" i="44"/>
  <c r="O119" i="44" s="1"/>
  <c r="N746" i="44"/>
  <c r="O746" i="44" s="1"/>
  <c r="N320" i="44"/>
  <c r="O320" i="44" s="1"/>
  <c r="N235" i="44"/>
  <c r="O235" i="44" s="1"/>
  <c r="N93" i="44"/>
  <c r="O93" i="44" s="1"/>
  <c r="N153" i="44"/>
  <c r="O153" i="44" s="1"/>
  <c r="N319" i="44"/>
  <c r="O319" i="44" s="1"/>
  <c r="N77" i="44"/>
  <c r="O77" i="44" s="1"/>
  <c r="N305" i="44"/>
  <c r="O305" i="44" s="1"/>
  <c r="N90" i="44"/>
  <c r="O90" i="44" s="1"/>
  <c r="N846" i="44"/>
  <c r="O846" i="44" s="1"/>
  <c r="N386" i="44"/>
  <c r="O386" i="44" s="1"/>
  <c r="N296" i="44"/>
  <c r="O296" i="44" s="1"/>
  <c r="N144" i="44"/>
  <c r="O144" i="44" s="1"/>
  <c r="N620" i="44"/>
  <c r="O620" i="44" s="1"/>
  <c r="N506" i="44"/>
  <c r="O506" i="44" s="1"/>
  <c r="N234" i="44"/>
  <c r="O234" i="44" s="1"/>
  <c r="N299" i="44"/>
  <c r="O299" i="44" s="1"/>
  <c r="N383" i="44"/>
  <c r="O383" i="44" s="1"/>
  <c r="N499" i="44"/>
  <c r="O499" i="44" s="1"/>
  <c r="N652" i="44"/>
  <c r="O652" i="44" s="1"/>
  <c r="N259" i="44"/>
  <c r="O259" i="44" s="1"/>
  <c r="N501" i="44"/>
  <c r="O501" i="44" s="1"/>
  <c r="N544" i="44"/>
  <c r="O544" i="44" s="1"/>
  <c r="N176" i="44"/>
  <c r="O176" i="44" s="1"/>
  <c r="N395" i="44"/>
  <c r="O395" i="44" s="1"/>
  <c r="N469" i="44"/>
  <c r="O469" i="44" s="1"/>
  <c r="N357" i="44"/>
  <c r="O357" i="44" s="1"/>
  <c r="N135" i="44"/>
  <c r="O135" i="44" s="1"/>
  <c r="N802" i="44"/>
  <c r="O802" i="44" s="1"/>
  <c r="N839" i="44"/>
  <c r="O839" i="44" s="1"/>
  <c r="N712" i="44"/>
  <c r="O712" i="44" s="1"/>
  <c r="N485" i="44"/>
  <c r="O485" i="44" s="1"/>
  <c r="N382" i="44"/>
  <c r="O382" i="44" s="1"/>
  <c r="N837" i="44"/>
  <c r="O837" i="44" s="1"/>
  <c r="N711" i="44"/>
  <c r="O711" i="44" s="1"/>
  <c r="N588" i="44"/>
  <c r="O588" i="44" s="1"/>
  <c r="N479" i="44"/>
  <c r="O479" i="44" s="1"/>
  <c r="N381" i="44"/>
  <c r="O381" i="44" s="1"/>
  <c r="N293" i="44"/>
  <c r="O293" i="44" s="1"/>
  <c r="N205" i="44"/>
  <c r="O205" i="44" s="1"/>
  <c r="N133" i="44"/>
  <c r="O133" i="44" s="1"/>
  <c r="N102" i="44"/>
  <c r="O102" i="44" s="1"/>
  <c r="N943" i="44"/>
  <c r="O943" i="44" s="1"/>
  <c r="N277" i="44"/>
  <c r="O277" i="44" s="1"/>
  <c r="N477" i="44"/>
  <c r="O477" i="44" s="1"/>
  <c r="N290" i="44"/>
  <c r="O290" i="44" s="1"/>
  <c r="N204" i="44"/>
  <c r="O204" i="44" s="1"/>
  <c r="N126" i="44"/>
  <c r="O126" i="44" s="1"/>
  <c r="N687" i="44"/>
  <c r="O687" i="44" s="1"/>
  <c r="N121" i="44"/>
  <c r="O121" i="44" s="1"/>
  <c r="N275" i="44"/>
  <c r="O275" i="44" s="1"/>
  <c r="N269" i="44"/>
  <c r="O269" i="44" s="1"/>
  <c r="N178" i="44"/>
  <c r="O178" i="44" s="1"/>
  <c r="N833" i="44"/>
  <c r="O833" i="44" s="1"/>
  <c r="N709" i="44"/>
  <c r="O709" i="44" s="1"/>
  <c r="N587" i="44"/>
  <c r="O587" i="44" s="1"/>
  <c r="N380" i="44"/>
  <c r="O380" i="44" s="1"/>
  <c r="N124" i="44"/>
  <c r="O124" i="44" s="1"/>
  <c r="N122" i="44"/>
  <c r="O122" i="44" s="1"/>
  <c r="N366" i="44"/>
  <c r="O366" i="44" s="1"/>
  <c r="N940" i="44"/>
  <c r="O940" i="44" s="1"/>
  <c r="N192" i="44"/>
  <c r="O192" i="44" s="1"/>
  <c r="N545" i="44"/>
  <c r="O545" i="44" s="1"/>
  <c r="N261" i="44"/>
  <c r="O261" i="44" s="1"/>
  <c r="N818" i="44"/>
  <c r="O818" i="44" s="1"/>
  <c r="N695" i="44"/>
  <c r="O695" i="44" s="1"/>
  <c r="N574" i="44"/>
  <c r="O574" i="44" s="1"/>
  <c r="N203" i="44"/>
  <c r="O203" i="44" s="1"/>
  <c r="N87" i="44"/>
  <c r="O87" i="44" s="1"/>
  <c r="N471" i="44"/>
  <c r="O471" i="44" s="1"/>
  <c r="N365" i="44"/>
  <c r="O365" i="44" s="1"/>
  <c r="N363" i="44"/>
  <c r="O363" i="44" s="1"/>
  <c r="N936" i="44"/>
  <c r="O936" i="44" s="1"/>
  <c r="N83" i="44"/>
  <c r="O83" i="44" s="1"/>
  <c r="N677" i="44"/>
  <c r="O677" i="44" s="1"/>
  <c r="N937" i="44"/>
  <c r="O937" i="44" s="1"/>
  <c r="N808" i="44"/>
  <c r="O808" i="44" s="1"/>
  <c r="N562" i="44"/>
  <c r="O562" i="44" s="1"/>
  <c r="N467" i="44"/>
  <c r="O467" i="44" s="1"/>
  <c r="N360" i="44"/>
  <c r="O360" i="44" s="1"/>
  <c r="N190" i="44"/>
  <c r="O190" i="44" s="1"/>
  <c r="N680" i="44"/>
  <c r="O680" i="44" s="1"/>
  <c r="N457" i="44"/>
  <c r="O457" i="44" s="1"/>
  <c r="N188" i="44"/>
  <c r="O188" i="44" s="1"/>
  <c r="N117" i="44"/>
  <c r="O117" i="44" s="1"/>
  <c r="N447" i="44"/>
  <c r="O447" i="44" s="1"/>
  <c r="N559" i="44"/>
  <c r="O559" i="44" s="1"/>
  <c r="N445" i="44"/>
  <c r="O445" i="44" s="1"/>
  <c r="N264" i="44"/>
  <c r="O264" i="44" s="1"/>
  <c r="N183" i="44"/>
  <c r="O183" i="44" s="1"/>
  <c r="N442" i="44"/>
  <c r="O442" i="44" s="1"/>
  <c r="N779" i="44"/>
  <c r="O779" i="44" s="1"/>
  <c r="N177" i="44"/>
  <c r="O177" i="44" s="1"/>
  <c r="N905" i="44"/>
  <c r="O905" i="44" s="1"/>
  <c r="N650" i="44"/>
  <c r="O650" i="44" s="1"/>
  <c r="N82" i="44"/>
  <c r="O82" i="44" s="1"/>
  <c r="N773" i="44"/>
  <c r="O773" i="44" s="1"/>
  <c r="N537" i="44"/>
  <c r="O537" i="44" s="1"/>
  <c r="N441" i="44"/>
  <c r="O441" i="44" s="1"/>
  <c r="N175" i="44"/>
  <c r="O175" i="44" s="1"/>
  <c r="N903" i="44"/>
  <c r="O903" i="44" s="1"/>
  <c r="N337" i="44"/>
  <c r="O337" i="44" s="1"/>
  <c r="J1" i="44"/>
  <c r="E71" i="53" l="1"/>
  <c r="B71" i="53"/>
  <c r="A121" i="52"/>
  <c r="H120" i="52"/>
  <c r="E120" i="52"/>
  <c r="B120" i="52"/>
  <c r="G119" i="52"/>
  <c r="F119" i="52"/>
  <c r="K119" i="52"/>
  <c r="C119" i="52"/>
  <c r="J119" i="52"/>
  <c r="I119" i="52"/>
  <c r="D119" i="52"/>
  <c r="K29" i="51"/>
  <c r="K21" i="50"/>
  <c r="F19" i="45"/>
  <c r="P2" i="44" a="1"/>
  <c r="C26" i="49"/>
  <c r="G26" i="49"/>
  <c r="H26" i="49"/>
  <c r="F26" i="49"/>
  <c r="D26" i="49"/>
  <c r="E31" i="51"/>
  <c r="A32" i="51"/>
  <c r="H31" i="51"/>
  <c r="B31" i="51"/>
  <c r="K30" i="51"/>
  <c r="I30" i="51"/>
  <c r="J30" i="51"/>
  <c r="D30" i="51"/>
  <c r="C30" i="51"/>
  <c r="G30" i="51"/>
  <c r="F30" i="51"/>
  <c r="I22" i="50"/>
  <c r="C22" i="50"/>
  <c r="J22" i="50"/>
  <c r="G22" i="50"/>
  <c r="F22" i="50"/>
  <c r="D22" i="50"/>
  <c r="D21" i="45"/>
  <c r="B21" i="45"/>
  <c r="A22" i="45"/>
  <c r="B23" i="50"/>
  <c r="A24" i="50"/>
  <c r="E23" i="50"/>
  <c r="H23" i="50"/>
  <c r="E20" i="45"/>
  <c r="C20" i="45"/>
  <c r="B27" i="49"/>
  <c r="A28" i="49"/>
  <c r="E27" i="49"/>
  <c r="G71" i="53" l="1"/>
  <c r="F71" i="53"/>
  <c r="C71" i="53"/>
  <c r="A72" i="53" s="1"/>
  <c r="D71" i="53"/>
  <c r="I120" i="52"/>
  <c r="K120" i="52"/>
  <c r="J120" i="52"/>
  <c r="G120" i="52"/>
  <c r="F120" i="52"/>
  <c r="D120" i="52"/>
  <c r="C120" i="52"/>
  <c r="A122" i="52"/>
  <c r="H121" i="52"/>
  <c r="E121" i="52"/>
  <c r="B121" i="52"/>
  <c r="F20" i="45"/>
  <c r="K22" i="50"/>
  <c r="P2" i="44"/>
  <c r="P1" i="44" a="1"/>
  <c r="P1" i="44" s="1"/>
  <c r="A15" i="44" s="1"/>
  <c r="B22" i="45"/>
  <c r="D22" i="45"/>
  <c r="A23" i="45"/>
  <c r="E21" i="45"/>
  <c r="C21" i="45"/>
  <c r="H24" i="50"/>
  <c r="A25" i="50"/>
  <c r="E24" i="50"/>
  <c r="B24" i="50"/>
  <c r="F27" i="49"/>
  <c r="D27" i="49"/>
  <c r="H27" i="49"/>
  <c r="G27" i="49"/>
  <c r="C27" i="49"/>
  <c r="F31" i="51"/>
  <c r="D31" i="51"/>
  <c r="G31" i="51"/>
  <c r="K31" i="51"/>
  <c r="J31" i="51"/>
  <c r="I31" i="51"/>
  <c r="C31" i="51"/>
  <c r="A29" i="49"/>
  <c r="B28" i="49"/>
  <c r="E28" i="49"/>
  <c r="E32" i="51"/>
  <c r="B32" i="51"/>
  <c r="A33" i="51"/>
  <c r="H32" i="51"/>
  <c r="C23" i="50"/>
  <c r="I23" i="50"/>
  <c r="J23" i="50"/>
  <c r="D23" i="50"/>
  <c r="F23" i="50"/>
  <c r="G23" i="50"/>
  <c r="E72" i="53" l="1"/>
  <c r="B72" i="53"/>
  <c r="B122" i="52"/>
  <c r="H122" i="52"/>
  <c r="E122" i="52"/>
  <c r="A123" i="52"/>
  <c r="F121" i="52"/>
  <c r="I121" i="52"/>
  <c r="J121" i="52"/>
  <c r="G121" i="52"/>
  <c r="D121" i="52"/>
  <c r="C121" i="52"/>
  <c r="K121" i="52"/>
  <c r="K23" i="50"/>
  <c r="F21" i="45"/>
  <c r="A16" i="44"/>
  <c r="E15" i="44"/>
  <c r="B15" i="44"/>
  <c r="D28" i="49"/>
  <c r="H28" i="49"/>
  <c r="G28" i="49"/>
  <c r="C28" i="49"/>
  <c r="F28" i="49"/>
  <c r="F32" i="51"/>
  <c r="D32" i="51"/>
  <c r="G32" i="51"/>
  <c r="C32" i="51"/>
  <c r="K32" i="51"/>
  <c r="I32" i="51"/>
  <c r="J32" i="51"/>
  <c r="I24" i="50"/>
  <c r="C24" i="50"/>
  <c r="K24" i="50"/>
  <c r="J24" i="50"/>
  <c r="G24" i="50"/>
  <c r="F24" i="50"/>
  <c r="D24" i="50"/>
  <c r="H25" i="50"/>
  <c r="B25" i="50"/>
  <c r="E25" i="50"/>
  <c r="A26" i="50"/>
  <c r="A30" i="49"/>
  <c r="E29" i="49"/>
  <c r="B29" i="49"/>
  <c r="B33" i="51"/>
  <c r="A34" i="51"/>
  <c r="H33" i="51"/>
  <c r="E33" i="51"/>
  <c r="D23" i="45"/>
  <c r="B23" i="45"/>
  <c r="A24" i="45"/>
  <c r="C22" i="45"/>
  <c r="E22" i="45"/>
  <c r="G72" i="53" l="1"/>
  <c r="F72" i="53"/>
  <c r="D72" i="53"/>
  <c r="C72" i="53"/>
  <c r="A73" i="53" s="1"/>
  <c r="B123" i="52"/>
  <c r="A124" i="52"/>
  <c r="H123" i="52"/>
  <c r="E123" i="52"/>
  <c r="K122" i="52"/>
  <c r="J122" i="52"/>
  <c r="I122" i="52"/>
  <c r="G122" i="52"/>
  <c r="F122" i="52"/>
  <c r="D122" i="52"/>
  <c r="C122" i="52"/>
  <c r="F22" i="45"/>
  <c r="N45" i="43"/>
  <c r="O45" i="43" s="1"/>
  <c r="N52" i="43"/>
  <c r="O52" i="43" s="1"/>
  <c r="N20" i="43"/>
  <c r="O20" i="43" s="1"/>
  <c r="N27" i="43"/>
  <c r="O27" i="43" s="1"/>
  <c r="N41" i="43"/>
  <c r="O41" i="43" s="1"/>
  <c r="N59" i="43"/>
  <c r="O59" i="43" s="1"/>
  <c r="N34" i="43"/>
  <c r="O34" i="43" s="1"/>
  <c r="N48" i="43"/>
  <c r="O48" i="43" s="1"/>
  <c r="N50" i="43"/>
  <c r="O50" i="43" s="1"/>
  <c r="N18" i="43"/>
  <c r="O18" i="43" s="1"/>
  <c r="N57" i="43"/>
  <c r="O57" i="43" s="1"/>
  <c r="N25" i="43"/>
  <c r="O25" i="43" s="1"/>
  <c r="N17" i="43"/>
  <c r="O17" i="43" s="1"/>
  <c r="N58" i="43"/>
  <c r="O58" i="43" s="1"/>
  <c r="N63" i="43"/>
  <c r="O63" i="43" s="1"/>
  <c r="N60" i="43"/>
  <c r="O60" i="43" s="1"/>
  <c r="N49" i="43"/>
  <c r="O49" i="43" s="1"/>
  <c r="N44" i="43"/>
  <c r="O44" i="43" s="1"/>
  <c r="N35" i="43"/>
  <c r="O35" i="43" s="1"/>
  <c r="N30" i="43"/>
  <c r="O30" i="43" s="1"/>
  <c r="N21" i="43"/>
  <c r="O21" i="43" s="1"/>
  <c r="N16" i="43"/>
  <c r="O16" i="43" s="1"/>
  <c r="N29" i="43"/>
  <c r="O29" i="43" s="1"/>
  <c r="N19" i="43"/>
  <c r="O19" i="43" s="1"/>
  <c r="N39" i="43"/>
  <c r="O39" i="43" s="1"/>
  <c r="N62" i="43"/>
  <c r="O62" i="43" s="1"/>
  <c r="N33" i="43"/>
  <c r="O33" i="43" s="1"/>
  <c r="N46" i="43"/>
  <c r="O46" i="43" s="1"/>
  <c r="N13" i="43"/>
  <c r="O13" i="43" s="1"/>
  <c r="N53" i="43"/>
  <c r="O53" i="43" s="1"/>
  <c r="N15" i="43"/>
  <c r="O15" i="43" s="1"/>
  <c r="N36" i="43"/>
  <c r="O36" i="43" s="1"/>
  <c r="N43" i="43"/>
  <c r="O43" i="43" s="1"/>
  <c r="N47" i="43"/>
  <c r="O47" i="43" s="1"/>
  <c r="N38" i="43"/>
  <c r="O38" i="43" s="1"/>
  <c r="N11" i="43"/>
  <c r="O11" i="43" s="1"/>
  <c r="N61" i="43"/>
  <c r="O61" i="43" s="1"/>
  <c r="N24" i="43"/>
  <c r="O24" i="43" s="1"/>
  <c r="N14" i="43"/>
  <c r="O14" i="43" s="1"/>
  <c r="N51" i="43"/>
  <c r="O51" i="43" s="1"/>
  <c r="N42" i="43"/>
  <c r="O42" i="43" s="1"/>
  <c r="N37" i="43"/>
  <c r="O37" i="43" s="1"/>
  <c r="N28" i="43"/>
  <c r="O28" i="43" s="1"/>
  <c r="N65" i="43"/>
  <c r="O65" i="43" s="1"/>
  <c r="N56" i="43"/>
  <c r="O56" i="43" s="1"/>
  <c r="N23" i="43"/>
  <c r="O23" i="43" s="1"/>
  <c r="N64" i="43"/>
  <c r="O64" i="43" s="1"/>
  <c r="N55" i="43"/>
  <c r="O55" i="43" s="1"/>
  <c r="N32" i="43"/>
  <c r="O32" i="43" s="1"/>
  <c r="N12" i="43"/>
  <c r="O12" i="43" s="1"/>
  <c r="N26" i="43"/>
  <c r="O26" i="43" s="1"/>
  <c r="N22" i="43"/>
  <c r="O22" i="43" s="1"/>
  <c r="N10" i="43"/>
  <c r="O10" i="43" s="1"/>
  <c r="N31" i="43"/>
  <c r="O31" i="43" s="1"/>
  <c r="N54" i="43"/>
  <c r="O54" i="43" s="1"/>
  <c r="N40" i="43"/>
  <c r="O40" i="43" s="1"/>
  <c r="N5" i="43"/>
  <c r="O5" i="43" s="1"/>
  <c r="N9" i="43"/>
  <c r="O9" i="43" s="1"/>
  <c r="N7" i="43"/>
  <c r="O7" i="43" s="1"/>
  <c r="N6" i="43"/>
  <c r="O6" i="43" s="1"/>
  <c r="N8" i="43"/>
  <c r="O8" i="43" s="1"/>
  <c r="N4" i="43"/>
  <c r="O4" i="43" s="1"/>
  <c r="N3" i="43"/>
  <c r="O3" i="43" s="1"/>
  <c r="B30" i="49"/>
  <c r="E30" i="49"/>
  <c r="A31" i="49"/>
  <c r="E26" i="50"/>
  <c r="A27" i="50"/>
  <c r="H26" i="50"/>
  <c r="B26" i="50"/>
  <c r="D29" i="49"/>
  <c r="C29" i="49"/>
  <c r="F29" i="49"/>
  <c r="G29" i="49"/>
  <c r="H29" i="49"/>
  <c r="I25" i="50"/>
  <c r="F25" i="50"/>
  <c r="G25" i="50"/>
  <c r="K25" i="50"/>
  <c r="J25" i="50"/>
  <c r="C25" i="50"/>
  <c r="D25" i="50"/>
  <c r="E23" i="45"/>
  <c r="C23" i="45"/>
  <c r="B34" i="51"/>
  <c r="H34" i="51"/>
  <c r="A35" i="51"/>
  <c r="E34" i="51"/>
  <c r="D24" i="45"/>
  <c r="B24" i="45"/>
  <c r="A25" i="45"/>
  <c r="A17" i="44"/>
  <c r="E16" i="44"/>
  <c r="B16" i="44"/>
  <c r="D15" i="44"/>
  <c r="F15" i="44"/>
  <c r="C15" i="44"/>
  <c r="F33" i="51"/>
  <c r="D33" i="51"/>
  <c r="K33" i="51"/>
  <c r="J33" i="51"/>
  <c r="C33" i="51"/>
  <c r="I33" i="51"/>
  <c r="G33" i="5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45" i="43"/>
  <c r="O545" i="43" s="1"/>
  <c r="N529" i="43"/>
  <c r="O529" i="43" s="1"/>
  <c r="N513" i="43"/>
  <c r="O513" i="43" s="1"/>
  <c r="N497" i="43"/>
  <c r="O497" i="43" s="1"/>
  <c r="N481" i="43"/>
  <c r="O481" i="43" s="1"/>
  <c r="N465" i="43"/>
  <c r="O465" i="43" s="1"/>
  <c r="N449" i="43"/>
  <c r="O449" i="43" s="1"/>
  <c r="N433" i="43"/>
  <c r="O433" i="43" s="1"/>
  <c r="N417" i="43"/>
  <c r="O417" i="43" s="1"/>
  <c r="N401" i="43"/>
  <c r="O401" i="43" s="1"/>
  <c r="N385" i="43"/>
  <c r="O385" i="43" s="1"/>
  <c r="N369" i="43"/>
  <c r="O369" i="43" s="1"/>
  <c r="N353" i="43"/>
  <c r="O353" i="43" s="1"/>
  <c r="N337" i="43"/>
  <c r="O337" i="43" s="1"/>
  <c r="N321" i="43"/>
  <c r="O321" i="43" s="1"/>
  <c r="N305" i="43"/>
  <c r="O305" i="43" s="1"/>
  <c r="N289" i="43"/>
  <c r="O289" i="43" s="1"/>
  <c r="N273" i="43"/>
  <c r="O273" i="43" s="1"/>
  <c r="N257" i="43"/>
  <c r="O257" i="43" s="1"/>
  <c r="N241" i="43"/>
  <c r="O241" i="43" s="1"/>
  <c r="N225" i="43"/>
  <c r="O225" i="43" s="1"/>
  <c r="N209" i="43"/>
  <c r="O209" i="43" s="1"/>
  <c r="N193" i="43"/>
  <c r="O193" i="43" s="1"/>
  <c r="N177" i="43"/>
  <c r="O177" i="43" s="1"/>
  <c r="N161" i="43"/>
  <c r="O161" i="43" s="1"/>
  <c r="N145" i="43"/>
  <c r="O145" i="43" s="1"/>
  <c r="N129" i="43"/>
  <c r="O129" i="43" s="1"/>
  <c r="N109" i="43"/>
  <c r="O109" i="43" s="1"/>
  <c r="N77" i="43"/>
  <c r="O77" i="43" s="1"/>
  <c r="N767" i="43"/>
  <c r="O767" i="43" s="1"/>
  <c r="N495" i="43"/>
  <c r="O495" i="43" s="1"/>
  <c r="N255" i="43"/>
  <c r="O255" i="43" s="1"/>
  <c r="N175" i="43"/>
  <c r="O175" i="43" s="1"/>
  <c r="N116" i="43"/>
  <c r="O116" i="43" s="1"/>
  <c r="N84" i="43"/>
  <c r="O84" i="43" s="1"/>
  <c r="N944" i="43"/>
  <c r="O944" i="43" s="1"/>
  <c r="N912" i="43"/>
  <c r="O912" i="43" s="1"/>
  <c r="N896" i="43"/>
  <c r="O896" i="43" s="1"/>
  <c r="N864" i="43"/>
  <c r="O864" i="43" s="1"/>
  <c r="N832" i="43"/>
  <c r="O832" i="43" s="1"/>
  <c r="N800" i="43"/>
  <c r="O800" i="43" s="1"/>
  <c r="N768" i="43"/>
  <c r="O768" i="43" s="1"/>
  <c r="N736" i="43"/>
  <c r="O736" i="43" s="1"/>
  <c r="N720" i="43"/>
  <c r="O720" i="43" s="1"/>
  <c r="N688" i="43"/>
  <c r="O688" i="43" s="1"/>
  <c r="N656" i="43"/>
  <c r="O656" i="43" s="1"/>
  <c r="N624" i="43"/>
  <c r="O624" i="43" s="1"/>
  <c r="N592" i="43"/>
  <c r="O592" i="43" s="1"/>
  <c r="N560" i="43"/>
  <c r="O560" i="43" s="1"/>
  <c r="N528" i="43"/>
  <c r="O528" i="43" s="1"/>
  <c r="N512" i="43"/>
  <c r="O512" i="43" s="1"/>
  <c r="N480" i="43"/>
  <c r="O480" i="43" s="1"/>
  <c r="N448" i="43"/>
  <c r="O448" i="43" s="1"/>
  <c r="N416" i="43"/>
  <c r="O416" i="43" s="1"/>
  <c r="N384" i="43"/>
  <c r="O384" i="43" s="1"/>
  <c r="N352" i="43"/>
  <c r="O352" i="43" s="1"/>
  <c r="N320" i="43"/>
  <c r="O320" i="43" s="1"/>
  <c r="N288" i="43"/>
  <c r="O288" i="43" s="1"/>
  <c r="N256" i="43"/>
  <c r="O256" i="43" s="1"/>
  <c r="N224" i="43"/>
  <c r="O224" i="43" s="1"/>
  <c r="N192" i="43"/>
  <c r="O192" i="43" s="1"/>
  <c r="N160" i="43"/>
  <c r="O160" i="43" s="1"/>
  <c r="N128" i="43"/>
  <c r="O128" i="43" s="1"/>
  <c r="N91" i="43"/>
  <c r="O91" i="43" s="1"/>
  <c r="N815" i="43"/>
  <c r="O815" i="43" s="1"/>
  <c r="N735" i="43"/>
  <c r="O735" i="43" s="1"/>
  <c r="N703" i="43"/>
  <c r="O703" i="43" s="1"/>
  <c r="N655" i="43"/>
  <c r="O655" i="43" s="1"/>
  <c r="N607" i="43"/>
  <c r="O607" i="43" s="1"/>
  <c r="N559" i="43"/>
  <c r="O559" i="43" s="1"/>
  <c r="N511" i="43"/>
  <c r="O511" i="43" s="1"/>
  <c r="N463" i="43"/>
  <c r="O463" i="43" s="1"/>
  <c r="N399" i="43"/>
  <c r="O399" i="43" s="1"/>
  <c r="N335" i="43"/>
  <c r="O335" i="43" s="1"/>
  <c r="N287" i="43"/>
  <c r="O287" i="43" s="1"/>
  <c r="N223" i="43"/>
  <c r="O223" i="43" s="1"/>
  <c r="N159" i="43"/>
  <c r="O159" i="43" s="1"/>
  <c r="N105" i="43"/>
  <c r="O105" i="43" s="1"/>
  <c r="N928" i="43"/>
  <c r="O928" i="43" s="1"/>
  <c r="N880" i="43"/>
  <c r="O880" i="43" s="1"/>
  <c r="N848" i="43"/>
  <c r="O848" i="43" s="1"/>
  <c r="N816" i="43"/>
  <c r="O816" i="43" s="1"/>
  <c r="N784" i="43"/>
  <c r="O784" i="43" s="1"/>
  <c r="N752" i="43"/>
  <c r="O752" i="43" s="1"/>
  <c r="N704" i="43"/>
  <c r="O704" i="43" s="1"/>
  <c r="N672" i="43"/>
  <c r="O672" i="43" s="1"/>
  <c r="N640" i="43"/>
  <c r="O640" i="43" s="1"/>
  <c r="N608" i="43"/>
  <c r="O608" i="43" s="1"/>
  <c r="N576" i="43"/>
  <c r="O576" i="43" s="1"/>
  <c r="N544" i="43"/>
  <c r="O544" i="43" s="1"/>
  <c r="N496" i="43"/>
  <c r="O496" i="43" s="1"/>
  <c r="N464" i="43"/>
  <c r="O464" i="43" s="1"/>
  <c r="N432" i="43"/>
  <c r="O432" i="43" s="1"/>
  <c r="N400" i="43"/>
  <c r="O400" i="43" s="1"/>
  <c r="N368" i="43"/>
  <c r="O368" i="43" s="1"/>
  <c r="N336" i="43"/>
  <c r="O336" i="43" s="1"/>
  <c r="N304" i="43"/>
  <c r="O304" i="43" s="1"/>
  <c r="N272" i="43"/>
  <c r="O272" i="43" s="1"/>
  <c r="N240" i="43"/>
  <c r="O240" i="43" s="1"/>
  <c r="N208" i="43"/>
  <c r="O208" i="43" s="1"/>
  <c r="N176" i="43"/>
  <c r="O176" i="43" s="1"/>
  <c r="N144" i="43"/>
  <c r="O144" i="43" s="1"/>
  <c r="N911" i="43"/>
  <c r="O911" i="43" s="1"/>
  <c r="N863" i="43"/>
  <c r="O863" i="43" s="1"/>
  <c r="N831" i="43"/>
  <c r="O831" i="43" s="1"/>
  <c r="N783" i="43"/>
  <c r="O783" i="43" s="1"/>
  <c r="N719" i="43"/>
  <c r="O719" i="43" s="1"/>
  <c r="N671" i="43"/>
  <c r="O671" i="43" s="1"/>
  <c r="N623" i="43"/>
  <c r="O623" i="43" s="1"/>
  <c r="N575" i="43"/>
  <c r="O575" i="43" s="1"/>
  <c r="N527" i="43"/>
  <c r="O527" i="43" s="1"/>
  <c r="N447" i="43"/>
  <c r="O447" i="43" s="1"/>
  <c r="N415" i="43"/>
  <c r="O415" i="43" s="1"/>
  <c r="N367" i="43"/>
  <c r="O367" i="43" s="1"/>
  <c r="N319" i="43"/>
  <c r="O319" i="43" s="1"/>
  <c r="N271" i="43"/>
  <c r="O271" i="43" s="1"/>
  <c r="N207" i="43"/>
  <c r="O207" i="43" s="1"/>
  <c r="N143" i="43"/>
  <c r="O143" i="43" s="1"/>
  <c r="N73" i="43"/>
  <c r="O73" i="43" s="1"/>
  <c r="N112" i="43"/>
  <c r="O112" i="43" s="1"/>
  <c r="N98" i="43"/>
  <c r="O98" i="43" s="1"/>
  <c r="N66" i="43"/>
  <c r="O66" i="43" s="1"/>
  <c r="N943" i="43"/>
  <c r="O943" i="43" s="1"/>
  <c r="N927" i="43"/>
  <c r="O927" i="43" s="1"/>
  <c r="N895" i="43"/>
  <c r="O895" i="43" s="1"/>
  <c r="N879" i="43"/>
  <c r="O879" i="43" s="1"/>
  <c r="N847" i="43"/>
  <c r="O847" i="43" s="1"/>
  <c r="N799" i="43"/>
  <c r="O799" i="43" s="1"/>
  <c r="N751" i="43"/>
  <c r="O751" i="43" s="1"/>
  <c r="N687" i="43"/>
  <c r="O687" i="43" s="1"/>
  <c r="N639" i="43"/>
  <c r="O639" i="43" s="1"/>
  <c r="N591" i="43"/>
  <c r="O591" i="43" s="1"/>
  <c r="N543" i="43"/>
  <c r="O543" i="43" s="1"/>
  <c r="N479" i="43"/>
  <c r="O479" i="43" s="1"/>
  <c r="N431" i="43"/>
  <c r="O431" i="43" s="1"/>
  <c r="N383" i="43"/>
  <c r="O383" i="43" s="1"/>
  <c r="N351" i="43"/>
  <c r="O351" i="43" s="1"/>
  <c r="N303" i="43"/>
  <c r="O303" i="43" s="1"/>
  <c r="N239" i="43"/>
  <c r="O239" i="43" s="1"/>
  <c r="N191" i="43"/>
  <c r="O191" i="43" s="1"/>
  <c r="N127" i="43"/>
  <c r="O127" i="43" s="1"/>
  <c r="N80" i="43"/>
  <c r="O80" i="43" s="1"/>
  <c r="N114" i="43"/>
  <c r="O114" i="43" s="1"/>
  <c r="N82" i="43"/>
  <c r="O82" i="43" s="1"/>
  <c r="N935" i="43"/>
  <c r="O935" i="43" s="1"/>
  <c r="N919" i="43"/>
  <c r="O919" i="43" s="1"/>
  <c r="N903" i="43"/>
  <c r="O903" i="43" s="1"/>
  <c r="N887" i="43"/>
  <c r="O887" i="43" s="1"/>
  <c r="N871" i="43"/>
  <c r="O871" i="43" s="1"/>
  <c r="N855" i="43"/>
  <c r="O855" i="43" s="1"/>
  <c r="N839" i="43"/>
  <c r="O839" i="43" s="1"/>
  <c r="N823" i="43"/>
  <c r="O823" i="43" s="1"/>
  <c r="N807" i="43"/>
  <c r="O807" i="43" s="1"/>
  <c r="N791" i="43"/>
  <c r="O791" i="43" s="1"/>
  <c r="N775" i="43"/>
  <c r="O775" i="43" s="1"/>
  <c r="N759" i="43"/>
  <c r="O759" i="43" s="1"/>
  <c r="N743" i="43"/>
  <c r="O743" i="43" s="1"/>
  <c r="N727" i="43"/>
  <c r="O727" i="43" s="1"/>
  <c r="N711" i="43"/>
  <c r="O711" i="43" s="1"/>
  <c r="N695" i="43"/>
  <c r="O695" i="43" s="1"/>
  <c r="N679" i="43"/>
  <c r="O679" i="43" s="1"/>
  <c r="N663" i="43"/>
  <c r="O663" i="43" s="1"/>
  <c r="N647" i="43"/>
  <c r="O647" i="43" s="1"/>
  <c r="N631" i="43"/>
  <c r="O631" i="43" s="1"/>
  <c r="N615" i="43"/>
  <c r="O615" i="43" s="1"/>
  <c r="N599" i="43"/>
  <c r="O599" i="43" s="1"/>
  <c r="N583" i="43"/>
  <c r="O583" i="43" s="1"/>
  <c r="N567" i="43"/>
  <c r="O567" i="43" s="1"/>
  <c r="N551" i="43"/>
  <c r="O551" i="43" s="1"/>
  <c r="N535" i="43"/>
  <c r="O535" i="43" s="1"/>
  <c r="N519" i="43"/>
  <c r="O519" i="43" s="1"/>
  <c r="N503" i="43"/>
  <c r="O503" i="43" s="1"/>
  <c r="N487" i="43"/>
  <c r="O487" i="43" s="1"/>
  <c r="N471" i="43"/>
  <c r="O471" i="43" s="1"/>
  <c r="N455" i="43"/>
  <c r="O455" i="43" s="1"/>
  <c r="N439" i="43"/>
  <c r="O439" i="43" s="1"/>
  <c r="N423" i="43"/>
  <c r="O423" i="43" s="1"/>
  <c r="N407" i="43"/>
  <c r="O407" i="43" s="1"/>
  <c r="N391" i="43"/>
  <c r="O391" i="43" s="1"/>
  <c r="N375" i="43"/>
  <c r="O375" i="43" s="1"/>
  <c r="N359" i="43"/>
  <c r="O359" i="43" s="1"/>
  <c r="N343" i="43"/>
  <c r="O343" i="43" s="1"/>
  <c r="N327" i="43"/>
  <c r="O327" i="43" s="1"/>
  <c r="N311" i="43"/>
  <c r="O311" i="43" s="1"/>
  <c r="N295" i="43"/>
  <c r="O295" i="43" s="1"/>
  <c r="N279" i="43"/>
  <c r="O279" i="43" s="1"/>
  <c r="N263" i="43"/>
  <c r="O263" i="43" s="1"/>
  <c r="N247" i="43"/>
  <c r="O247" i="43" s="1"/>
  <c r="N231" i="43"/>
  <c r="O231" i="43" s="1"/>
  <c r="N215" i="43"/>
  <c r="O215" i="43" s="1"/>
  <c r="N199" i="43"/>
  <c r="O199" i="43" s="1"/>
  <c r="N183" i="43"/>
  <c r="O183" i="43" s="1"/>
  <c r="N167" i="43"/>
  <c r="O167" i="43" s="1"/>
  <c r="N151" i="43"/>
  <c r="O151" i="43" s="1"/>
  <c r="N135" i="43"/>
  <c r="O135" i="43" s="1"/>
  <c r="N119" i="43"/>
  <c r="O119" i="43" s="1"/>
  <c r="N89" i="43"/>
  <c r="O89" i="43" s="1"/>
  <c r="N940" i="43"/>
  <c r="O940" i="43" s="1"/>
  <c r="N920" i="43"/>
  <c r="O920" i="43" s="1"/>
  <c r="N899" i="43"/>
  <c r="O899" i="43" s="1"/>
  <c r="N876" i="43"/>
  <c r="O876" i="43" s="1"/>
  <c r="N856" i="43"/>
  <c r="O856" i="43" s="1"/>
  <c r="N835" i="43"/>
  <c r="O835" i="43" s="1"/>
  <c r="N812" i="43"/>
  <c r="O812" i="43" s="1"/>
  <c r="N792" i="43"/>
  <c r="O792" i="43" s="1"/>
  <c r="N771" i="43"/>
  <c r="O771" i="43" s="1"/>
  <c r="N748" i="43"/>
  <c r="O748" i="43" s="1"/>
  <c r="N728" i="43"/>
  <c r="O728" i="43" s="1"/>
  <c r="N707" i="43"/>
  <c r="O707" i="43" s="1"/>
  <c r="N684" i="43"/>
  <c r="O684" i="43" s="1"/>
  <c r="N664" i="43"/>
  <c r="O664" i="43" s="1"/>
  <c r="N643" i="43"/>
  <c r="O643" i="43" s="1"/>
  <c r="N620" i="43"/>
  <c r="O620" i="43" s="1"/>
  <c r="N600" i="43"/>
  <c r="O600" i="43" s="1"/>
  <c r="N579" i="43"/>
  <c r="O579" i="43" s="1"/>
  <c r="N556" i="43"/>
  <c r="O556" i="43" s="1"/>
  <c r="N536" i="43"/>
  <c r="O536" i="43" s="1"/>
  <c r="N515" i="43"/>
  <c r="O515" i="43" s="1"/>
  <c r="N492" i="43"/>
  <c r="O492" i="43" s="1"/>
  <c r="N472" i="43"/>
  <c r="O472" i="43" s="1"/>
  <c r="N451" i="43"/>
  <c r="O451" i="43" s="1"/>
  <c r="N428" i="43"/>
  <c r="O428" i="43" s="1"/>
  <c r="N408" i="43"/>
  <c r="O408" i="43" s="1"/>
  <c r="N387" i="43"/>
  <c r="O387" i="43" s="1"/>
  <c r="N364" i="43"/>
  <c r="O364" i="43" s="1"/>
  <c r="N344" i="43"/>
  <c r="O344" i="43" s="1"/>
  <c r="N323" i="43"/>
  <c r="O323" i="43" s="1"/>
  <c r="N300" i="43"/>
  <c r="O300" i="43" s="1"/>
  <c r="N280" i="43"/>
  <c r="O280" i="43" s="1"/>
  <c r="N259" i="43"/>
  <c r="O259" i="43" s="1"/>
  <c r="N236" i="43"/>
  <c r="O236" i="43" s="1"/>
  <c r="N216" i="43"/>
  <c r="O216" i="43" s="1"/>
  <c r="N195" i="43"/>
  <c r="O195" i="43" s="1"/>
  <c r="N172" i="43"/>
  <c r="O172" i="43" s="1"/>
  <c r="N152" i="43"/>
  <c r="O152" i="43" s="1"/>
  <c r="N131" i="43"/>
  <c r="O131" i="43" s="1"/>
  <c r="N115" i="43"/>
  <c r="O115" i="43" s="1"/>
  <c r="N450" i="43"/>
  <c r="O450" i="43" s="1"/>
  <c r="N342" i="43"/>
  <c r="O342" i="43" s="1"/>
  <c r="N278" i="43"/>
  <c r="O278" i="43" s="1"/>
  <c r="N214" i="43"/>
  <c r="O214" i="43" s="1"/>
  <c r="N171" i="43"/>
  <c r="O171" i="43" s="1"/>
  <c r="N130" i="43"/>
  <c r="O130" i="43" s="1"/>
  <c r="N110" i="43"/>
  <c r="O110" i="43" s="1"/>
  <c r="N938" i="43"/>
  <c r="O938" i="43" s="1"/>
  <c r="N917" i="43"/>
  <c r="O917" i="43" s="1"/>
  <c r="N894" i="43"/>
  <c r="O894" i="43" s="1"/>
  <c r="N830" i="43"/>
  <c r="O830" i="43" s="1"/>
  <c r="N766" i="43"/>
  <c r="O766" i="43" s="1"/>
  <c r="N702" i="43"/>
  <c r="O702" i="43" s="1"/>
  <c r="N661" i="43"/>
  <c r="O661" i="43" s="1"/>
  <c r="N618" i="43"/>
  <c r="O618" i="43" s="1"/>
  <c r="N554" i="43"/>
  <c r="O554" i="43" s="1"/>
  <c r="N510" i="43"/>
  <c r="O510" i="43" s="1"/>
  <c r="N469" i="43"/>
  <c r="O469" i="43" s="1"/>
  <c r="N382" i="43"/>
  <c r="O382" i="43" s="1"/>
  <c r="N341" i="43"/>
  <c r="O341" i="43" s="1"/>
  <c r="N298" i="43"/>
  <c r="O298" i="43" s="1"/>
  <c r="N254" i="43"/>
  <c r="O254" i="43" s="1"/>
  <c r="N170" i="43"/>
  <c r="O170" i="43" s="1"/>
  <c r="N126" i="43"/>
  <c r="O126" i="43" s="1"/>
  <c r="N852" i="43"/>
  <c r="O852" i="43" s="1"/>
  <c r="N724" i="43"/>
  <c r="O724" i="43" s="1"/>
  <c r="N637" i="43"/>
  <c r="O637" i="43" s="1"/>
  <c r="N553" i="43"/>
  <c r="O553" i="43" s="1"/>
  <c r="N468" i="43"/>
  <c r="O468" i="43" s="1"/>
  <c r="N381" i="43"/>
  <c r="O381" i="43" s="1"/>
  <c r="N276" i="43"/>
  <c r="O276" i="43" s="1"/>
  <c r="N169" i="43"/>
  <c r="O169" i="43" s="1"/>
  <c r="N76" i="43"/>
  <c r="O76" i="43" s="1"/>
  <c r="N124" i="43"/>
  <c r="O124" i="43" s="1"/>
  <c r="N934" i="43"/>
  <c r="O934" i="43" s="1"/>
  <c r="N742" i="43"/>
  <c r="O742" i="43" s="1"/>
  <c r="N678" i="43"/>
  <c r="O678" i="43" s="1"/>
  <c r="N594" i="43"/>
  <c r="O594" i="43" s="1"/>
  <c r="N550" i="43"/>
  <c r="O550" i="43" s="1"/>
  <c r="N486" i="43"/>
  <c r="O486" i="43" s="1"/>
  <c r="N379" i="43"/>
  <c r="O379" i="43" s="1"/>
  <c r="N230" i="43"/>
  <c r="O230" i="43" s="1"/>
  <c r="N146" i="43"/>
  <c r="O146" i="43" s="1"/>
  <c r="N95" i="43"/>
  <c r="O95" i="43" s="1"/>
  <c r="N654" i="43"/>
  <c r="O654" i="43" s="1"/>
  <c r="N357" i="43"/>
  <c r="O357" i="43" s="1"/>
  <c r="N250" i="43"/>
  <c r="O250" i="43" s="1"/>
  <c r="N165" i="43"/>
  <c r="O165" i="43" s="1"/>
  <c r="N932" i="43"/>
  <c r="O932" i="43" s="1"/>
  <c r="N697" i="43"/>
  <c r="O697" i="43" s="1"/>
  <c r="N441" i="43"/>
  <c r="O441" i="43" s="1"/>
  <c r="N313" i="43"/>
  <c r="O313" i="43" s="1"/>
  <c r="N184" i="43"/>
  <c r="O184" i="43" s="1"/>
  <c r="N714" i="43"/>
  <c r="O714" i="43" s="1"/>
  <c r="N138" i="43"/>
  <c r="O138" i="43" s="1"/>
  <c r="N585" i="43"/>
  <c r="O585" i="43" s="1"/>
  <c r="N221" i="43"/>
  <c r="O221" i="43" s="1"/>
  <c r="N97" i="43"/>
  <c r="O97" i="43" s="1"/>
  <c r="N794" i="43"/>
  <c r="O794" i="43" s="1"/>
  <c r="N96" i="43"/>
  <c r="O96" i="43" s="1"/>
  <c r="N939" i="43"/>
  <c r="O939" i="43" s="1"/>
  <c r="N918" i="43"/>
  <c r="O918" i="43" s="1"/>
  <c r="N898" i="43"/>
  <c r="O898" i="43" s="1"/>
  <c r="N875" i="43"/>
  <c r="O875" i="43" s="1"/>
  <c r="N854" i="43"/>
  <c r="O854" i="43" s="1"/>
  <c r="N834" i="43"/>
  <c r="O834" i="43" s="1"/>
  <c r="N811" i="43"/>
  <c r="O811" i="43" s="1"/>
  <c r="N790" i="43"/>
  <c r="O790" i="43" s="1"/>
  <c r="N770" i="43"/>
  <c r="O770" i="43" s="1"/>
  <c r="N747" i="43"/>
  <c r="O747" i="43" s="1"/>
  <c r="N726" i="43"/>
  <c r="O726" i="43" s="1"/>
  <c r="N706" i="43"/>
  <c r="O706" i="43" s="1"/>
  <c r="N683" i="43"/>
  <c r="O683" i="43" s="1"/>
  <c r="N662" i="43"/>
  <c r="O662" i="43" s="1"/>
  <c r="N642" i="43"/>
  <c r="O642" i="43" s="1"/>
  <c r="N619" i="43"/>
  <c r="O619" i="43" s="1"/>
  <c r="N598" i="43"/>
  <c r="O598" i="43" s="1"/>
  <c r="N578" i="43"/>
  <c r="O578" i="43" s="1"/>
  <c r="N555" i="43"/>
  <c r="O555" i="43" s="1"/>
  <c r="N534" i="43"/>
  <c r="O534" i="43" s="1"/>
  <c r="N514" i="43"/>
  <c r="O514" i="43" s="1"/>
  <c r="N491" i="43"/>
  <c r="O491" i="43" s="1"/>
  <c r="N470" i="43"/>
  <c r="O470" i="43" s="1"/>
  <c r="N427" i="43"/>
  <c r="O427" i="43" s="1"/>
  <c r="N406" i="43"/>
  <c r="O406" i="43" s="1"/>
  <c r="N386" i="43"/>
  <c r="O386" i="43" s="1"/>
  <c r="N363" i="43"/>
  <c r="O363" i="43" s="1"/>
  <c r="N322" i="43"/>
  <c r="O322" i="43" s="1"/>
  <c r="N299" i="43"/>
  <c r="O299" i="43" s="1"/>
  <c r="N258" i="43"/>
  <c r="O258" i="43" s="1"/>
  <c r="N235" i="43"/>
  <c r="O235" i="43" s="1"/>
  <c r="N194" i="43"/>
  <c r="O194" i="43" s="1"/>
  <c r="N150" i="43"/>
  <c r="O150" i="43" s="1"/>
  <c r="N72" i="43"/>
  <c r="O72" i="43" s="1"/>
  <c r="N874" i="43"/>
  <c r="O874" i="43" s="1"/>
  <c r="N789" i="43"/>
  <c r="O789" i="43" s="1"/>
  <c r="N746" i="43"/>
  <c r="O746" i="43" s="1"/>
  <c r="N682" i="43"/>
  <c r="O682" i="43" s="1"/>
  <c r="N638" i="43"/>
  <c r="O638" i="43" s="1"/>
  <c r="N597" i="43"/>
  <c r="O597" i="43" s="1"/>
  <c r="N533" i="43"/>
  <c r="O533" i="43" s="1"/>
  <c r="N490" i="43"/>
  <c r="O490" i="43" s="1"/>
  <c r="N405" i="43"/>
  <c r="O405" i="43" s="1"/>
  <c r="N362" i="43"/>
  <c r="O362" i="43" s="1"/>
  <c r="N277" i="43"/>
  <c r="O277" i="43" s="1"/>
  <c r="N234" i="43"/>
  <c r="O234" i="43" s="1"/>
  <c r="N149" i="43"/>
  <c r="O149" i="43" s="1"/>
  <c r="N893" i="43"/>
  <c r="O893" i="43" s="1"/>
  <c r="N809" i="43"/>
  <c r="O809" i="43" s="1"/>
  <c r="N745" i="43"/>
  <c r="O745" i="43" s="1"/>
  <c r="N660" i="43"/>
  <c r="O660" i="43" s="1"/>
  <c r="N573" i="43"/>
  <c r="O573" i="43" s="1"/>
  <c r="N509" i="43"/>
  <c r="O509" i="43" s="1"/>
  <c r="N425" i="43"/>
  <c r="O425" i="43" s="1"/>
  <c r="N340" i="43"/>
  <c r="O340" i="43" s="1"/>
  <c r="N212" i="43"/>
  <c r="O212" i="43" s="1"/>
  <c r="N125" i="43"/>
  <c r="O125" i="43" s="1"/>
  <c r="N100" i="43"/>
  <c r="O100" i="43" s="1"/>
  <c r="N168" i="43"/>
  <c r="O168" i="43" s="1"/>
  <c r="N891" i="43"/>
  <c r="O891" i="43" s="1"/>
  <c r="N722" i="43"/>
  <c r="O722" i="43" s="1"/>
  <c r="N614" i="43"/>
  <c r="O614" i="43" s="1"/>
  <c r="N530" i="43"/>
  <c r="O530" i="43" s="1"/>
  <c r="N422" i="43"/>
  <c r="O422" i="43" s="1"/>
  <c r="N294" i="43"/>
  <c r="O294" i="43" s="1"/>
  <c r="N166" i="43"/>
  <c r="O166" i="43" s="1"/>
  <c r="N71" i="43"/>
  <c r="O71" i="43" s="1"/>
  <c r="N677" i="43"/>
  <c r="O677" i="43" s="1"/>
  <c r="N378" i="43"/>
  <c r="O378" i="43" s="1"/>
  <c r="N206" i="43"/>
  <c r="O206" i="43" s="1"/>
  <c r="N804" i="43"/>
  <c r="O804" i="43" s="1"/>
  <c r="N653" i="43"/>
  <c r="O653" i="43" s="1"/>
  <c r="N461" i="43"/>
  <c r="O461" i="43" s="1"/>
  <c r="N333" i="43"/>
  <c r="O333" i="43" s="1"/>
  <c r="N99" i="43"/>
  <c r="O99" i="43" s="1"/>
  <c r="N291" i="43"/>
  <c r="O291" i="43" s="1"/>
  <c r="N778" i="43"/>
  <c r="O778" i="43" s="1"/>
  <c r="N245" i="43"/>
  <c r="O245" i="43" s="1"/>
  <c r="N649" i="43"/>
  <c r="O649" i="43" s="1"/>
  <c r="N308" i="43"/>
  <c r="O308" i="43" s="1"/>
  <c r="N78" i="43"/>
  <c r="O78" i="43" s="1"/>
  <c r="N773" i="43"/>
  <c r="O773" i="43" s="1"/>
  <c r="N494" i="43"/>
  <c r="O494" i="43" s="1"/>
  <c r="N810" i="43"/>
  <c r="O810" i="43" s="1"/>
  <c r="N426" i="43"/>
  <c r="O426" i="43" s="1"/>
  <c r="N318" i="43"/>
  <c r="O318" i="43" s="1"/>
  <c r="N190" i="43"/>
  <c r="O190" i="43" s="1"/>
  <c r="N829" i="43"/>
  <c r="O829" i="43" s="1"/>
  <c r="N701" i="43"/>
  <c r="O701" i="43" s="1"/>
  <c r="N617" i="43"/>
  <c r="O617" i="43" s="1"/>
  <c r="N489" i="43"/>
  <c r="O489" i="43" s="1"/>
  <c r="N404" i="43"/>
  <c r="O404" i="43" s="1"/>
  <c r="N317" i="43"/>
  <c r="O317" i="43" s="1"/>
  <c r="N189" i="43"/>
  <c r="O189" i="43" s="1"/>
  <c r="N402" i="43"/>
  <c r="O402" i="43" s="1"/>
  <c r="N613" i="43"/>
  <c r="O613" i="43" s="1"/>
  <c r="N314" i="43"/>
  <c r="O314" i="43" s="1"/>
  <c r="N122" i="43"/>
  <c r="O122" i="43" s="1"/>
  <c r="N781" i="43"/>
  <c r="O781" i="43" s="1"/>
  <c r="N717" i="43"/>
  <c r="O717" i="43" s="1"/>
  <c r="N525" i="43"/>
  <c r="O525" i="43" s="1"/>
  <c r="N397" i="43"/>
  <c r="O397" i="43" s="1"/>
  <c r="N249" i="43"/>
  <c r="O249" i="43" s="1"/>
  <c r="N164" i="43"/>
  <c r="O164" i="43" s="1"/>
  <c r="N332" i="43"/>
  <c r="O332" i="43" s="1"/>
  <c r="N757" i="43"/>
  <c r="O757" i="43" s="1"/>
  <c r="N478" i="43"/>
  <c r="O478" i="43" s="1"/>
  <c r="N286" i="43"/>
  <c r="O286" i="43" s="1"/>
  <c r="N564" i="43"/>
  <c r="O564" i="43" s="1"/>
  <c r="N244" i="43"/>
  <c r="O244" i="43" s="1"/>
  <c r="N88" i="43"/>
  <c r="O88" i="43" s="1"/>
  <c r="N837" i="43"/>
  <c r="O837" i="43" s="1"/>
  <c r="N517" i="43"/>
  <c r="O517" i="43" s="1"/>
  <c r="N853" i="43"/>
  <c r="O853" i="43" s="1"/>
  <c r="N574" i="43"/>
  <c r="O574" i="43" s="1"/>
  <c r="N446" i="43"/>
  <c r="O446" i="43" s="1"/>
  <c r="N213" i="43"/>
  <c r="O213" i="43" s="1"/>
  <c r="N86" i="43"/>
  <c r="O86" i="43" s="1"/>
  <c r="N873" i="43"/>
  <c r="O873" i="43" s="1"/>
  <c r="N765" i="43"/>
  <c r="O765" i="43" s="1"/>
  <c r="N681" i="43"/>
  <c r="O681" i="43" s="1"/>
  <c r="N596" i="43"/>
  <c r="O596" i="43" s="1"/>
  <c r="N532" i="43"/>
  <c r="O532" i="43" s="1"/>
  <c r="N445" i="43"/>
  <c r="O445" i="43" s="1"/>
  <c r="N361" i="43"/>
  <c r="O361" i="43" s="1"/>
  <c r="N253" i="43"/>
  <c r="O253" i="43" s="1"/>
  <c r="N148" i="43"/>
  <c r="O148" i="43" s="1"/>
  <c r="N67" i="43"/>
  <c r="O67" i="43" s="1"/>
  <c r="N147" i="43"/>
  <c r="O147" i="43" s="1"/>
  <c r="N90" i="43"/>
  <c r="O90" i="43" s="1"/>
  <c r="N870" i="43"/>
  <c r="O870" i="43" s="1"/>
  <c r="N699" i="43"/>
  <c r="O699" i="43" s="1"/>
  <c r="N635" i="43"/>
  <c r="O635" i="43" s="1"/>
  <c r="N571" i="43"/>
  <c r="O571" i="43" s="1"/>
  <c r="N507" i="43"/>
  <c r="O507" i="43" s="1"/>
  <c r="N358" i="43"/>
  <c r="O358" i="43" s="1"/>
  <c r="N251" i="43"/>
  <c r="O251" i="43" s="1"/>
  <c r="N634" i="43"/>
  <c r="O634" i="43" s="1"/>
  <c r="N398" i="43"/>
  <c r="O398" i="43" s="1"/>
  <c r="N270" i="43"/>
  <c r="O270" i="43" s="1"/>
  <c r="N186" i="43"/>
  <c r="O186" i="43" s="1"/>
  <c r="N85" i="43"/>
  <c r="O85" i="43" s="1"/>
  <c r="N94" i="43"/>
  <c r="O94" i="43" s="1"/>
  <c r="N909" i="43"/>
  <c r="O909" i="43" s="1"/>
  <c r="N761" i="43"/>
  <c r="O761" i="43" s="1"/>
  <c r="N589" i="43"/>
  <c r="O589" i="43" s="1"/>
  <c r="N377" i="43"/>
  <c r="O377" i="43" s="1"/>
  <c r="N292" i="43"/>
  <c r="O292" i="43" s="1"/>
  <c r="N355" i="43"/>
  <c r="O355" i="43" s="1"/>
  <c r="N163" i="43"/>
  <c r="O163" i="43" s="1"/>
  <c r="N650" i="43"/>
  <c r="O650" i="43" s="1"/>
  <c r="N458" i="43"/>
  <c r="O458" i="43" s="1"/>
  <c r="N222" i="43"/>
  <c r="O222" i="43" s="1"/>
  <c r="N713" i="43"/>
  <c r="O713" i="43" s="1"/>
  <c r="N436" i="43"/>
  <c r="O436" i="43" s="1"/>
  <c r="N858" i="43"/>
  <c r="O858" i="43" s="1"/>
  <c r="N686" i="43"/>
  <c r="O686" i="43" s="1"/>
  <c r="N725" i="43"/>
  <c r="O725" i="43" s="1"/>
  <c r="N916" i="43"/>
  <c r="O916" i="43" s="1"/>
  <c r="N233" i="43"/>
  <c r="O233" i="43" s="1"/>
  <c r="N81" i="43"/>
  <c r="O81" i="43" s="1"/>
  <c r="N914" i="43"/>
  <c r="O914" i="43" s="1"/>
  <c r="N466" i="43"/>
  <c r="O466" i="43" s="1"/>
  <c r="N210" i="43"/>
  <c r="O210" i="43" s="1"/>
  <c r="N506" i="43"/>
  <c r="O506" i="43" s="1"/>
  <c r="N229" i="43"/>
  <c r="O229" i="43" s="1"/>
  <c r="N676" i="43"/>
  <c r="O676" i="43" s="1"/>
  <c r="N205" i="43"/>
  <c r="O205" i="43" s="1"/>
  <c r="N120" i="43"/>
  <c r="O120" i="43" s="1"/>
  <c r="N266" i="43"/>
  <c r="O266" i="43" s="1"/>
  <c r="N393" i="43"/>
  <c r="O393" i="43" s="1"/>
  <c r="N788" i="43"/>
  <c r="O788" i="43" s="1"/>
  <c r="N806" i="43"/>
  <c r="O806" i="43" s="1"/>
  <c r="N338" i="43"/>
  <c r="O338" i="43" s="1"/>
  <c r="N123" i="43"/>
  <c r="O123" i="43" s="1"/>
  <c r="N549" i="43"/>
  <c r="O549" i="43" s="1"/>
  <c r="N868" i="43"/>
  <c r="O868" i="43" s="1"/>
  <c r="N75" i="43"/>
  <c r="O75" i="43" s="1"/>
  <c r="N926" i="43"/>
  <c r="O926" i="43" s="1"/>
  <c r="N522" i="43"/>
  <c r="O522" i="43" s="1"/>
  <c r="N521" i="43"/>
  <c r="O521" i="43" s="1"/>
  <c r="N937" i="43"/>
  <c r="O937" i="43" s="1"/>
  <c r="N297" i="43"/>
  <c r="O297" i="43" s="1"/>
  <c r="N850" i="43"/>
  <c r="O850" i="43" s="1"/>
  <c r="N274" i="43"/>
  <c r="O274" i="43" s="1"/>
  <c r="N526" i="43"/>
  <c r="O526" i="43" s="1"/>
  <c r="N248" i="43"/>
  <c r="O248" i="43" s="1"/>
  <c r="N821" i="43"/>
  <c r="O821" i="43" s="1"/>
  <c r="N158" i="43"/>
  <c r="O158" i="43" s="1"/>
  <c r="N285" i="43"/>
  <c r="O285" i="43" s="1"/>
  <c r="N645" i="43"/>
  <c r="O645" i="43" s="1"/>
  <c r="N827" i="43"/>
  <c r="O827" i="43" s="1"/>
  <c r="N570" i="43"/>
  <c r="O570" i="43" s="1"/>
  <c r="N845" i="43"/>
  <c r="O845" i="43" s="1"/>
  <c r="N140" i="43"/>
  <c r="O140" i="43" s="1"/>
  <c r="N885" i="43"/>
  <c r="O885" i="43" s="1"/>
  <c r="N414" i="43"/>
  <c r="O414" i="43" s="1"/>
  <c r="N201" i="43"/>
  <c r="O201" i="43" s="1"/>
  <c r="N936" i="43"/>
  <c r="O936" i="43" s="1"/>
  <c r="N915" i="43"/>
  <c r="O915" i="43" s="1"/>
  <c r="N892" i="43"/>
  <c r="O892" i="43" s="1"/>
  <c r="N872" i="43"/>
  <c r="O872" i="43" s="1"/>
  <c r="N851" i="43"/>
  <c r="O851" i="43" s="1"/>
  <c r="N828" i="43"/>
  <c r="O828" i="43" s="1"/>
  <c r="N808" i="43"/>
  <c r="O808" i="43" s="1"/>
  <c r="N787" i="43"/>
  <c r="O787" i="43" s="1"/>
  <c r="N764" i="43"/>
  <c r="O764" i="43" s="1"/>
  <c r="N744" i="43"/>
  <c r="O744" i="43" s="1"/>
  <c r="N723" i="43"/>
  <c r="O723" i="43" s="1"/>
  <c r="N700" i="43"/>
  <c r="O700" i="43" s="1"/>
  <c r="N680" i="43"/>
  <c r="O680" i="43" s="1"/>
  <c r="N659" i="43"/>
  <c r="O659" i="43" s="1"/>
  <c r="N636" i="43"/>
  <c r="O636" i="43" s="1"/>
  <c r="N616" i="43"/>
  <c r="O616" i="43" s="1"/>
  <c r="N595" i="43"/>
  <c r="O595" i="43" s="1"/>
  <c r="N572" i="43"/>
  <c r="O572" i="43" s="1"/>
  <c r="N552" i="43"/>
  <c r="O552" i="43" s="1"/>
  <c r="N531" i="43"/>
  <c r="O531" i="43" s="1"/>
  <c r="N508" i="43"/>
  <c r="O508" i="43" s="1"/>
  <c r="N488" i="43"/>
  <c r="O488" i="43" s="1"/>
  <c r="N467" i="43"/>
  <c r="O467" i="43" s="1"/>
  <c r="N444" i="43"/>
  <c r="O444" i="43" s="1"/>
  <c r="N424" i="43"/>
  <c r="O424" i="43" s="1"/>
  <c r="N403" i="43"/>
  <c r="O403" i="43" s="1"/>
  <c r="N380" i="43"/>
  <c r="O380" i="43" s="1"/>
  <c r="N360" i="43"/>
  <c r="O360" i="43" s="1"/>
  <c r="N339" i="43"/>
  <c r="O339" i="43" s="1"/>
  <c r="N316" i="43"/>
  <c r="O316" i="43" s="1"/>
  <c r="N296" i="43"/>
  <c r="O296" i="43" s="1"/>
  <c r="N275" i="43"/>
  <c r="O275" i="43" s="1"/>
  <c r="N252" i="43"/>
  <c r="O252" i="43" s="1"/>
  <c r="N232" i="43"/>
  <c r="O232" i="43" s="1"/>
  <c r="N211" i="43"/>
  <c r="O211" i="43" s="1"/>
  <c r="N188" i="43"/>
  <c r="O188" i="43" s="1"/>
  <c r="N658" i="43"/>
  <c r="O658" i="43" s="1"/>
  <c r="N443" i="43"/>
  <c r="O443" i="43" s="1"/>
  <c r="N315" i="43"/>
  <c r="O315" i="43" s="1"/>
  <c r="N187" i="43"/>
  <c r="O187" i="43" s="1"/>
  <c r="N104" i="43"/>
  <c r="O104" i="43" s="1"/>
  <c r="N590" i="43"/>
  <c r="O590" i="43" s="1"/>
  <c r="N334" i="43"/>
  <c r="O334" i="43" s="1"/>
  <c r="N142" i="43"/>
  <c r="O142" i="43" s="1"/>
  <c r="N825" i="43"/>
  <c r="O825" i="43" s="1"/>
  <c r="N612" i="43"/>
  <c r="O612" i="43" s="1"/>
  <c r="N420" i="43"/>
  <c r="O420" i="43" s="1"/>
  <c r="N269" i="43"/>
  <c r="O269" i="43" s="1"/>
  <c r="N141" i="43"/>
  <c r="O141" i="43" s="1"/>
  <c r="N312" i="43"/>
  <c r="O312" i="43" s="1"/>
  <c r="N113" i="43"/>
  <c r="O113" i="43" s="1"/>
  <c r="N798" i="43"/>
  <c r="O798" i="43" s="1"/>
  <c r="N606" i="43"/>
  <c r="O606" i="43" s="1"/>
  <c r="N565" i="43"/>
  <c r="O565" i="43" s="1"/>
  <c r="N394" i="43"/>
  <c r="O394" i="43" s="1"/>
  <c r="N202" i="43"/>
  <c r="O202" i="43" s="1"/>
  <c r="N628" i="43"/>
  <c r="O628" i="43" s="1"/>
  <c r="N329" i="43"/>
  <c r="O329" i="43" s="1"/>
  <c r="N93" i="43"/>
  <c r="O93" i="43" s="1"/>
  <c r="N814" i="43"/>
  <c r="O814" i="43" s="1"/>
  <c r="N786" i="43"/>
  <c r="O786" i="43" s="1"/>
  <c r="N485" i="43"/>
  <c r="O485" i="43" s="1"/>
  <c r="N569" i="43"/>
  <c r="O569" i="43" s="1"/>
  <c r="N763" i="43"/>
  <c r="O763" i="43" s="1"/>
  <c r="N442" i="43"/>
  <c r="O442" i="43" s="1"/>
  <c r="N633" i="43"/>
  <c r="O633" i="43" s="1"/>
  <c r="N542" i="43"/>
  <c r="O542" i="43" s="1"/>
  <c r="N265" i="43"/>
  <c r="O265" i="43" s="1"/>
  <c r="N421" i="43"/>
  <c r="O421" i="43" s="1"/>
  <c r="N484" i="43"/>
  <c r="O484" i="43" s="1"/>
  <c r="N185" i="43"/>
  <c r="O185" i="43" s="1"/>
  <c r="N204" i="43"/>
  <c r="O204" i="43" s="1"/>
  <c r="N842" i="43"/>
  <c r="O842" i="43" s="1"/>
  <c r="N373" i="43"/>
  <c r="O373" i="43" s="1"/>
  <c r="N413" i="43"/>
  <c r="O413" i="43" s="1"/>
  <c r="N933" i="43"/>
  <c r="O933" i="43" s="1"/>
  <c r="N910" i="43"/>
  <c r="O910" i="43" s="1"/>
  <c r="N890" i="43"/>
  <c r="O890" i="43" s="1"/>
  <c r="N869" i="43"/>
  <c r="O869" i="43" s="1"/>
  <c r="N846" i="43"/>
  <c r="O846" i="43" s="1"/>
  <c r="N826" i="43"/>
  <c r="O826" i="43" s="1"/>
  <c r="N805" i="43"/>
  <c r="O805" i="43" s="1"/>
  <c r="N782" i="43"/>
  <c r="O782" i="43" s="1"/>
  <c r="N762" i="43"/>
  <c r="O762" i="43" s="1"/>
  <c r="N741" i="43"/>
  <c r="O741" i="43" s="1"/>
  <c r="N718" i="43"/>
  <c r="O718" i="43" s="1"/>
  <c r="N698" i="43"/>
  <c r="O698" i="43" s="1"/>
  <c r="N462" i="43"/>
  <c r="O462" i="43" s="1"/>
  <c r="N293" i="43"/>
  <c r="O293" i="43" s="1"/>
  <c r="N548" i="43"/>
  <c r="O548" i="43" s="1"/>
  <c r="N740" i="43"/>
  <c r="O740" i="43" s="1"/>
  <c r="N121" i="43"/>
  <c r="O121" i="43" s="1"/>
  <c r="N137" i="43"/>
  <c r="O137" i="43" s="1"/>
  <c r="N889" i="43"/>
  <c r="O889" i="43" s="1"/>
  <c r="N505" i="43"/>
  <c r="O505" i="43" s="1"/>
  <c r="N356" i="43"/>
  <c r="O356" i="43" s="1"/>
  <c r="N228" i="43"/>
  <c r="O228" i="43" s="1"/>
  <c r="N268" i="43"/>
  <c r="O268" i="43" s="1"/>
  <c r="N670" i="43"/>
  <c r="O670" i="43" s="1"/>
  <c r="N437" i="43"/>
  <c r="O437" i="43" s="1"/>
  <c r="N181" i="43"/>
  <c r="O181" i="43" s="1"/>
  <c r="N692" i="43"/>
  <c r="O692" i="43" s="1"/>
  <c r="N457" i="43"/>
  <c r="O457" i="43" s="1"/>
  <c r="N157" i="43"/>
  <c r="O157" i="43" s="1"/>
  <c r="N901" i="43"/>
  <c r="O901" i="43" s="1"/>
  <c r="N730" i="43"/>
  <c r="O730" i="43" s="1"/>
  <c r="N108" i="43"/>
  <c r="O108" i="43" s="1"/>
  <c r="N376" i="43"/>
  <c r="O376" i="43" s="1"/>
  <c r="N693" i="43"/>
  <c r="O693" i="43" s="1"/>
  <c r="N350" i="43"/>
  <c r="O350" i="43" s="1"/>
  <c r="N669" i="43"/>
  <c r="O669" i="43" s="1"/>
  <c r="N349" i="43"/>
  <c r="O349" i="43" s="1"/>
  <c r="N69" i="43"/>
  <c r="O69" i="43" s="1"/>
  <c r="N922" i="43"/>
  <c r="O922" i="43" s="1"/>
  <c r="N581" i="43"/>
  <c r="O581" i="43" s="1"/>
  <c r="N931" i="43"/>
  <c r="O931" i="43" s="1"/>
  <c r="N908" i="43"/>
  <c r="O908" i="43" s="1"/>
  <c r="N888" i="43"/>
  <c r="O888" i="43" s="1"/>
  <c r="N867" i="43"/>
  <c r="O867" i="43" s="1"/>
  <c r="N844" i="43"/>
  <c r="O844" i="43" s="1"/>
  <c r="N824" i="43"/>
  <c r="O824" i="43" s="1"/>
  <c r="N803" i="43"/>
  <c r="O803" i="43" s="1"/>
  <c r="N780" i="43"/>
  <c r="O780" i="43" s="1"/>
  <c r="N760" i="43"/>
  <c r="O760" i="43" s="1"/>
  <c r="N739" i="43"/>
  <c r="O739" i="43" s="1"/>
  <c r="N716" i="43"/>
  <c r="O716" i="43" s="1"/>
  <c r="N696" i="43"/>
  <c r="O696" i="43" s="1"/>
  <c r="N675" i="43"/>
  <c r="O675" i="43" s="1"/>
  <c r="N652" i="43"/>
  <c r="O652" i="43" s="1"/>
  <c r="N632" i="43"/>
  <c r="O632" i="43" s="1"/>
  <c r="N611" i="43"/>
  <c r="O611" i="43" s="1"/>
  <c r="N588" i="43"/>
  <c r="O588" i="43" s="1"/>
  <c r="N568" i="43"/>
  <c r="O568" i="43" s="1"/>
  <c r="N547" i="43"/>
  <c r="O547" i="43" s="1"/>
  <c r="N524" i="43"/>
  <c r="O524" i="43" s="1"/>
  <c r="N504" i="43"/>
  <c r="O504" i="43" s="1"/>
  <c r="N483" i="43"/>
  <c r="O483" i="43" s="1"/>
  <c r="N460" i="43"/>
  <c r="O460" i="43" s="1"/>
  <c r="N440" i="43"/>
  <c r="O440" i="43" s="1"/>
  <c r="N419" i="43"/>
  <c r="O419" i="43" s="1"/>
  <c r="N396" i="43"/>
  <c r="O396" i="43" s="1"/>
  <c r="N227" i="43"/>
  <c r="O227" i="43" s="1"/>
  <c r="N674" i="43"/>
  <c r="O674" i="43" s="1"/>
  <c r="N566" i="43"/>
  <c r="O566" i="43" s="1"/>
  <c r="N502" i="43"/>
  <c r="O502" i="43" s="1"/>
  <c r="N395" i="43"/>
  <c r="O395" i="43" s="1"/>
  <c r="N310" i="43"/>
  <c r="O310" i="43" s="1"/>
  <c r="N246" i="43"/>
  <c r="O246" i="43" s="1"/>
  <c r="N162" i="43"/>
  <c r="O162" i="43" s="1"/>
  <c r="N103" i="43"/>
  <c r="O103" i="43" s="1"/>
  <c r="N862" i="43"/>
  <c r="O862" i="43" s="1"/>
  <c r="N629" i="43"/>
  <c r="O629" i="43" s="1"/>
  <c r="N330" i="43"/>
  <c r="O330" i="43" s="1"/>
  <c r="N500" i="43"/>
  <c r="O500" i="43" s="1"/>
  <c r="N930" i="43"/>
  <c r="O930" i="43" s="1"/>
  <c r="N907" i="43"/>
  <c r="O907" i="43" s="1"/>
  <c r="N886" i="43"/>
  <c r="O886" i="43" s="1"/>
  <c r="N866" i="43"/>
  <c r="O866" i="43" s="1"/>
  <c r="N843" i="43"/>
  <c r="O843" i="43" s="1"/>
  <c r="N822" i="43"/>
  <c r="O822" i="43" s="1"/>
  <c r="N802" i="43"/>
  <c r="O802" i="43" s="1"/>
  <c r="N779" i="43"/>
  <c r="O779" i="43" s="1"/>
  <c r="N758" i="43"/>
  <c r="O758" i="43" s="1"/>
  <c r="N738" i="43"/>
  <c r="O738" i="43" s="1"/>
  <c r="N715" i="43"/>
  <c r="O715" i="43" s="1"/>
  <c r="N694" i="43"/>
  <c r="O694" i="43" s="1"/>
  <c r="N651" i="43"/>
  <c r="O651" i="43" s="1"/>
  <c r="N630" i="43"/>
  <c r="O630" i="43" s="1"/>
  <c r="N610" i="43"/>
  <c r="O610" i="43" s="1"/>
  <c r="N587" i="43"/>
  <c r="O587" i="43" s="1"/>
  <c r="N546" i="43"/>
  <c r="O546" i="43" s="1"/>
  <c r="N523" i="43"/>
  <c r="O523" i="43" s="1"/>
  <c r="N482" i="43"/>
  <c r="O482" i="43" s="1"/>
  <c r="N459" i="43"/>
  <c r="O459" i="43" s="1"/>
  <c r="N438" i="43"/>
  <c r="O438" i="43" s="1"/>
  <c r="N418" i="43"/>
  <c r="O418" i="43" s="1"/>
  <c r="N374" i="43"/>
  <c r="O374" i="43" s="1"/>
  <c r="N354" i="43"/>
  <c r="O354" i="43" s="1"/>
  <c r="N331" i="43"/>
  <c r="O331" i="43" s="1"/>
  <c r="N290" i="43"/>
  <c r="O290" i="43" s="1"/>
  <c r="N267" i="43"/>
  <c r="O267" i="43" s="1"/>
  <c r="N226" i="43"/>
  <c r="O226" i="43" s="1"/>
  <c r="N203" i="43"/>
  <c r="O203" i="43" s="1"/>
  <c r="N182" i="43"/>
  <c r="O182" i="43" s="1"/>
  <c r="N139" i="43"/>
  <c r="O139" i="43" s="1"/>
  <c r="N118" i="43"/>
  <c r="O118" i="43" s="1"/>
  <c r="N906" i="43"/>
  <c r="O906" i="43" s="1"/>
  <c r="N734" i="43"/>
  <c r="O734" i="43" s="1"/>
  <c r="N586" i="43"/>
  <c r="O586" i="43" s="1"/>
  <c r="N501" i="43"/>
  <c r="O501" i="43" s="1"/>
  <c r="N309" i="43"/>
  <c r="O309" i="43" s="1"/>
  <c r="N117" i="43"/>
  <c r="O117" i="43" s="1"/>
  <c r="N79" i="43"/>
  <c r="O79" i="43" s="1"/>
  <c r="N541" i="43"/>
  <c r="O541" i="43" s="1"/>
  <c r="N180" i="43"/>
  <c r="O180" i="43" s="1"/>
  <c r="N602" i="43"/>
  <c r="O602" i="43" s="1"/>
  <c r="N70" i="43"/>
  <c r="O70" i="43" s="1"/>
  <c r="N942" i="43"/>
  <c r="O942" i="43" s="1"/>
  <c r="N797" i="43"/>
  <c r="O797" i="43" s="1"/>
  <c r="N372" i="43"/>
  <c r="O372" i="43" s="1"/>
  <c r="N925" i="43"/>
  <c r="O925" i="43" s="1"/>
  <c r="N905" i="43"/>
  <c r="O905" i="43" s="1"/>
  <c r="N884" i="43"/>
  <c r="O884" i="43" s="1"/>
  <c r="N861" i="43"/>
  <c r="O861" i="43" s="1"/>
  <c r="N841" i="43"/>
  <c r="O841" i="43" s="1"/>
  <c r="N820" i="43"/>
  <c r="O820" i="43" s="1"/>
  <c r="N777" i="43"/>
  <c r="O777" i="43" s="1"/>
  <c r="N756" i="43"/>
  <c r="O756" i="43" s="1"/>
  <c r="N733" i="43"/>
  <c r="O733" i="43" s="1"/>
  <c r="N605" i="43"/>
  <c r="O605" i="43" s="1"/>
  <c r="N477" i="43"/>
  <c r="O477" i="43" s="1"/>
  <c r="N74" i="43"/>
  <c r="O74" i="43" s="1"/>
  <c r="N732" i="43"/>
  <c r="O732" i="43" s="1"/>
  <c r="N668" i="43"/>
  <c r="O668" i="43" s="1"/>
  <c r="N604" i="43"/>
  <c r="O604" i="43" s="1"/>
  <c r="N563" i="43"/>
  <c r="O563" i="43" s="1"/>
  <c r="N499" i="43"/>
  <c r="O499" i="43" s="1"/>
  <c r="N456" i="43"/>
  <c r="O456" i="43" s="1"/>
  <c r="N412" i="43"/>
  <c r="O412" i="43" s="1"/>
  <c r="N348" i="43"/>
  <c r="O348" i="43" s="1"/>
  <c r="N307" i="43"/>
  <c r="O307" i="43" s="1"/>
  <c r="N243" i="43"/>
  <c r="O243" i="43" s="1"/>
  <c r="N200" i="43"/>
  <c r="O200" i="43" s="1"/>
  <c r="N156" i="43"/>
  <c r="O156" i="43" s="1"/>
  <c r="N107" i="43"/>
  <c r="O107" i="43" s="1"/>
  <c r="N924" i="43"/>
  <c r="O924" i="43" s="1"/>
  <c r="N904" i="43"/>
  <c r="O904" i="43" s="1"/>
  <c r="N883" i="43"/>
  <c r="O883" i="43" s="1"/>
  <c r="N860" i="43"/>
  <c r="O860" i="43" s="1"/>
  <c r="N840" i="43"/>
  <c r="O840" i="43" s="1"/>
  <c r="N819" i="43"/>
  <c r="O819" i="43" s="1"/>
  <c r="N796" i="43"/>
  <c r="O796" i="43" s="1"/>
  <c r="N776" i="43"/>
  <c r="O776" i="43" s="1"/>
  <c r="N755" i="43"/>
  <c r="O755" i="43" s="1"/>
  <c r="N712" i="43"/>
  <c r="O712" i="43" s="1"/>
  <c r="N691" i="43"/>
  <c r="O691" i="43" s="1"/>
  <c r="N648" i="43"/>
  <c r="O648" i="43" s="1"/>
  <c r="N627" i="43"/>
  <c r="O627" i="43" s="1"/>
  <c r="N584" i="43"/>
  <c r="O584" i="43" s="1"/>
  <c r="N540" i="43"/>
  <c r="O540" i="43" s="1"/>
  <c r="N520" i="43"/>
  <c r="O520" i="43" s="1"/>
  <c r="N476" i="43"/>
  <c r="O476" i="43" s="1"/>
  <c r="N435" i="43"/>
  <c r="O435" i="43" s="1"/>
  <c r="N392" i="43"/>
  <c r="O392" i="43" s="1"/>
  <c r="N371" i="43"/>
  <c r="O371" i="43" s="1"/>
  <c r="N328" i="43"/>
  <c r="O328" i="43" s="1"/>
  <c r="N284" i="43"/>
  <c r="O284" i="43" s="1"/>
  <c r="N264" i="43"/>
  <c r="O264" i="43" s="1"/>
  <c r="N220" i="43"/>
  <c r="O220" i="43" s="1"/>
  <c r="N179" i="43"/>
  <c r="O179" i="43" s="1"/>
  <c r="N136" i="43"/>
  <c r="O136" i="43" s="1"/>
  <c r="N83" i="43"/>
  <c r="O83" i="43" s="1"/>
  <c r="N878" i="43"/>
  <c r="O878" i="43" s="1"/>
  <c r="N923" i="43"/>
  <c r="O923" i="43" s="1"/>
  <c r="N902" i="43"/>
  <c r="O902" i="43" s="1"/>
  <c r="N882" i="43"/>
  <c r="O882" i="43" s="1"/>
  <c r="N859" i="43"/>
  <c r="O859" i="43" s="1"/>
  <c r="N838" i="43"/>
  <c r="O838" i="43" s="1"/>
  <c r="N818" i="43"/>
  <c r="O818" i="43" s="1"/>
  <c r="N795" i="43"/>
  <c r="O795" i="43" s="1"/>
  <c r="N774" i="43"/>
  <c r="O774" i="43" s="1"/>
  <c r="N754" i="43"/>
  <c r="O754" i="43" s="1"/>
  <c r="N731" i="43"/>
  <c r="O731" i="43" s="1"/>
  <c r="N710" i="43"/>
  <c r="O710" i="43" s="1"/>
  <c r="N690" i="43"/>
  <c r="O690" i="43" s="1"/>
  <c r="N667" i="43"/>
  <c r="O667" i="43" s="1"/>
  <c r="N646" i="43"/>
  <c r="O646" i="43" s="1"/>
  <c r="N626" i="43"/>
  <c r="O626" i="43" s="1"/>
  <c r="N603" i="43"/>
  <c r="O603" i="43" s="1"/>
  <c r="N582" i="43"/>
  <c r="O582" i="43" s="1"/>
  <c r="N562" i="43"/>
  <c r="O562" i="43" s="1"/>
  <c r="N539" i="43"/>
  <c r="O539" i="43" s="1"/>
  <c r="N518" i="43"/>
  <c r="O518" i="43" s="1"/>
  <c r="N498" i="43"/>
  <c r="O498" i="43" s="1"/>
  <c r="N475" i="43"/>
  <c r="O475" i="43" s="1"/>
  <c r="N454" i="43"/>
  <c r="O454" i="43" s="1"/>
  <c r="N434" i="43"/>
  <c r="O434" i="43" s="1"/>
  <c r="N411" i="43"/>
  <c r="O411" i="43" s="1"/>
  <c r="N390" i="43"/>
  <c r="O390" i="43" s="1"/>
  <c r="N370" i="43"/>
  <c r="O370" i="43" s="1"/>
  <c r="N347" i="43"/>
  <c r="O347" i="43" s="1"/>
  <c r="N326" i="43"/>
  <c r="O326" i="43" s="1"/>
  <c r="N306" i="43"/>
  <c r="O306" i="43" s="1"/>
  <c r="N283" i="43"/>
  <c r="O283" i="43" s="1"/>
  <c r="N262" i="43"/>
  <c r="O262" i="43" s="1"/>
  <c r="N242" i="43"/>
  <c r="O242" i="43" s="1"/>
  <c r="N219" i="43"/>
  <c r="O219" i="43" s="1"/>
  <c r="N198" i="43"/>
  <c r="O198" i="43" s="1"/>
  <c r="N178" i="43"/>
  <c r="O178" i="43" s="1"/>
  <c r="N155" i="43"/>
  <c r="O155" i="43" s="1"/>
  <c r="N134" i="43"/>
  <c r="O134" i="43" s="1"/>
  <c r="N750" i="43"/>
  <c r="O750" i="43" s="1"/>
  <c r="N102" i="43"/>
  <c r="O102" i="43" s="1"/>
  <c r="N941" i="43"/>
  <c r="O941" i="43" s="1"/>
  <c r="N921" i="43"/>
  <c r="O921" i="43" s="1"/>
  <c r="N900" i="43"/>
  <c r="O900" i="43" s="1"/>
  <c r="N877" i="43"/>
  <c r="O877" i="43" s="1"/>
  <c r="N857" i="43"/>
  <c r="O857" i="43" s="1"/>
  <c r="N836" i="43"/>
  <c r="O836" i="43" s="1"/>
  <c r="N813" i="43"/>
  <c r="O813" i="43" s="1"/>
  <c r="N793" i="43"/>
  <c r="O793" i="43" s="1"/>
  <c r="N772" i="43"/>
  <c r="O772" i="43" s="1"/>
  <c r="N749" i="43"/>
  <c r="O749" i="43" s="1"/>
  <c r="N729" i="43"/>
  <c r="O729" i="43" s="1"/>
  <c r="N708" i="43"/>
  <c r="O708" i="43" s="1"/>
  <c r="N685" i="43"/>
  <c r="O685" i="43" s="1"/>
  <c r="N665" i="43"/>
  <c r="O665" i="43" s="1"/>
  <c r="N644" i="43"/>
  <c r="O644" i="43" s="1"/>
  <c r="N621" i="43"/>
  <c r="O621" i="43" s="1"/>
  <c r="N601" i="43"/>
  <c r="O601" i="43" s="1"/>
  <c r="N580" i="43"/>
  <c r="O580" i="43" s="1"/>
  <c r="N557" i="43"/>
  <c r="O557" i="43" s="1"/>
  <c r="N537" i="43"/>
  <c r="O537" i="43" s="1"/>
  <c r="N106" i="43"/>
  <c r="O106" i="43" s="1"/>
  <c r="N68" i="43"/>
  <c r="O68" i="43" s="1"/>
  <c r="N709" i="43"/>
  <c r="O709" i="43" s="1"/>
  <c r="N389" i="43"/>
  <c r="O389" i="43" s="1"/>
  <c r="N173" i="43"/>
  <c r="O173" i="43" s="1"/>
  <c r="N111" i="43"/>
  <c r="O111" i="43" s="1"/>
  <c r="N174" i="43"/>
  <c r="O174" i="43" s="1"/>
  <c r="N154" i="43"/>
  <c r="O154" i="43" s="1"/>
  <c r="N666" i="43"/>
  <c r="O666" i="43" s="1"/>
  <c r="N132" i="43"/>
  <c r="O132" i="43" s="1"/>
  <c r="N622" i="43"/>
  <c r="O622" i="43" s="1"/>
  <c r="N302" i="43"/>
  <c r="O302" i="43" s="1"/>
  <c r="N388" i="43"/>
  <c r="O388" i="43" s="1"/>
  <c r="N153" i="43"/>
  <c r="O153" i="43" s="1"/>
  <c r="N345" i="43"/>
  <c r="O345" i="43" s="1"/>
  <c r="N366" i="43"/>
  <c r="O366" i="43" s="1"/>
  <c r="N365" i="43"/>
  <c r="O365" i="43" s="1"/>
  <c r="N346" i="43"/>
  <c r="O346" i="43" s="1"/>
  <c r="N558" i="43"/>
  <c r="O558" i="43" s="1"/>
  <c r="N133" i="43"/>
  <c r="O133" i="43" s="1"/>
  <c r="N325" i="43"/>
  <c r="O325" i="43" s="1"/>
  <c r="N324" i="43"/>
  <c r="O324" i="43" s="1"/>
  <c r="N538" i="43"/>
  <c r="O538" i="43" s="1"/>
  <c r="N301" i="43"/>
  <c r="O301" i="43" s="1"/>
  <c r="N282" i="43"/>
  <c r="O282" i="43" s="1"/>
  <c r="N516" i="43"/>
  <c r="O516" i="43" s="1"/>
  <c r="N92" i="43"/>
  <c r="O92" i="43" s="1"/>
  <c r="N197" i="43"/>
  <c r="O197" i="43" s="1"/>
  <c r="N281" i="43"/>
  <c r="O281" i="43" s="1"/>
  <c r="N261" i="43"/>
  <c r="O261" i="43" s="1"/>
  <c r="N101" i="43"/>
  <c r="O101" i="43" s="1"/>
  <c r="N473" i="43"/>
  <c r="O473" i="43" s="1"/>
  <c r="N218" i="43"/>
  <c r="O218" i="43" s="1"/>
  <c r="N493" i="43"/>
  <c r="O493" i="43" s="1"/>
  <c r="N474" i="43"/>
  <c r="O474" i="43" s="1"/>
  <c r="N260" i="43"/>
  <c r="O260" i="43" s="1"/>
  <c r="N237" i="43"/>
  <c r="O237" i="43" s="1"/>
  <c r="N196" i="43"/>
  <c r="O196" i="43" s="1"/>
  <c r="N238" i="43"/>
  <c r="O238" i="43" s="1"/>
  <c r="N429" i="43"/>
  <c r="O429" i="43" s="1"/>
  <c r="N453" i="43"/>
  <c r="O453" i="43" s="1"/>
  <c r="N452" i="43"/>
  <c r="O452" i="43" s="1"/>
  <c r="N87" i="43"/>
  <c r="O87" i="43" s="1"/>
  <c r="N430" i="43"/>
  <c r="O430" i="43" s="1"/>
  <c r="N217" i="43"/>
  <c r="O217" i="43" s="1"/>
  <c r="N410" i="43"/>
  <c r="O410" i="43" s="1"/>
  <c r="N409" i="43"/>
  <c r="O409" i="43" s="1"/>
  <c r="J1" i="43"/>
  <c r="E73" i="53" l="1"/>
  <c r="B73" i="53"/>
  <c r="E124" i="52"/>
  <c r="B124" i="52"/>
  <c r="H124" i="52"/>
  <c r="F123" i="52"/>
  <c r="K123" i="52"/>
  <c r="J123" i="52"/>
  <c r="I123" i="52"/>
  <c r="G123" i="52"/>
  <c r="D123" i="52"/>
  <c r="C123" i="52"/>
  <c r="G15" i="44"/>
  <c r="F23" i="45"/>
  <c r="P2" i="43" a="1"/>
  <c r="P2" i="43" s="1"/>
  <c r="A18" i="44"/>
  <c r="E17" i="44"/>
  <c r="B17" i="44"/>
  <c r="H30" i="49"/>
  <c r="F30" i="49"/>
  <c r="D30" i="49"/>
  <c r="G30" i="49"/>
  <c r="C30" i="49"/>
  <c r="I26" i="50"/>
  <c r="J26" i="50"/>
  <c r="K26" i="50"/>
  <c r="C26" i="50"/>
  <c r="F26" i="50"/>
  <c r="D26" i="50"/>
  <c r="G26" i="50"/>
  <c r="D25" i="45"/>
  <c r="B25" i="45"/>
  <c r="A26" i="45"/>
  <c r="C24" i="45"/>
  <c r="E24" i="45"/>
  <c r="H35" i="51"/>
  <c r="E35" i="51"/>
  <c r="A36" i="51"/>
  <c r="B35" i="51"/>
  <c r="K34" i="51"/>
  <c r="D34" i="51"/>
  <c r="C34" i="51"/>
  <c r="G34" i="51"/>
  <c r="F34" i="51"/>
  <c r="I34" i="51"/>
  <c r="J34" i="51"/>
  <c r="A28" i="50"/>
  <c r="H27" i="50"/>
  <c r="B27" i="50"/>
  <c r="E27" i="50"/>
  <c r="F16" i="44"/>
  <c r="C16" i="44"/>
  <c r="D16" i="44"/>
  <c r="A32" i="49"/>
  <c r="B31" i="49"/>
  <c r="E31" i="49"/>
  <c r="G73" i="53" l="1"/>
  <c r="F73" i="53"/>
  <c r="D73" i="53"/>
  <c r="C73" i="53"/>
  <c r="A74" i="53" s="1"/>
  <c r="G124" i="52"/>
  <c r="F124" i="52"/>
  <c r="C124" i="52"/>
  <c r="K124" i="52"/>
  <c r="J124" i="52"/>
  <c r="D124" i="52"/>
  <c r="I124" i="52"/>
  <c r="G16" i="44"/>
  <c r="F24" i="45"/>
  <c r="P1" i="43" a="1"/>
  <c r="P1" i="43" s="1"/>
  <c r="A15" i="43" s="1"/>
  <c r="A16" i="43" s="1"/>
  <c r="E25" i="45"/>
  <c r="C25" i="45"/>
  <c r="B28" i="50"/>
  <c r="A29" i="50"/>
  <c r="E28" i="50"/>
  <c r="H28" i="50"/>
  <c r="E36" i="51"/>
  <c r="A37" i="51"/>
  <c r="H36" i="51"/>
  <c r="B36" i="51"/>
  <c r="K27" i="50"/>
  <c r="I27" i="50"/>
  <c r="J27" i="50"/>
  <c r="C27" i="50"/>
  <c r="F27" i="50"/>
  <c r="G27" i="50"/>
  <c r="D27" i="50"/>
  <c r="E32" i="49"/>
  <c r="B32" i="49"/>
  <c r="A33" i="49"/>
  <c r="J35" i="51"/>
  <c r="C35" i="51"/>
  <c r="D35" i="51"/>
  <c r="K35" i="51"/>
  <c r="I35" i="51"/>
  <c r="G35" i="51"/>
  <c r="F35" i="51"/>
  <c r="B26" i="45"/>
  <c r="D26" i="45"/>
  <c r="A27" i="45"/>
  <c r="G31" i="49"/>
  <c r="H31" i="49"/>
  <c r="F31" i="49"/>
  <c r="C31" i="49"/>
  <c r="D31" i="49"/>
  <c r="C17" i="44"/>
  <c r="D17" i="44"/>
  <c r="F17" i="44"/>
  <c r="B18" i="44"/>
  <c r="E18" i="44"/>
  <c r="A19" i="44"/>
  <c r="C5" i="41"/>
  <c r="B5" i="41"/>
  <c r="B74" i="53" l="1"/>
  <c r="E74" i="53"/>
  <c r="F25" i="45"/>
  <c r="B15" i="43"/>
  <c r="C15" i="43" s="1"/>
  <c r="E15" i="43"/>
  <c r="N16" i="41"/>
  <c r="O16" i="41" s="1"/>
  <c r="N32" i="41"/>
  <c r="O32" i="41" s="1"/>
  <c r="N14" i="41"/>
  <c r="O14" i="41" s="1"/>
  <c r="N13" i="41"/>
  <c r="O13" i="41" s="1"/>
  <c r="N18" i="41"/>
  <c r="O18" i="41" s="1"/>
  <c r="N12" i="41"/>
  <c r="O12" i="41" s="1"/>
  <c r="N27" i="41"/>
  <c r="O27" i="41" s="1"/>
  <c r="N36" i="41"/>
  <c r="O36" i="41" s="1"/>
  <c r="N11" i="41"/>
  <c r="O11" i="41" s="1"/>
  <c r="N31" i="41"/>
  <c r="O31" i="41" s="1"/>
  <c r="N10" i="41"/>
  <c r="O10" i="41" s="1"/>
  <c r="N40" i="41"/>
  <c r="O40" i="41" s="1"/>
  <c r="N20" i="41"/>
  <c r="O20" i="41" s="1"/>
  <c r="N24" i="41"/>
  <c r="O24" i="41" s="1"/>
  <c r="N21" i="41"/>
  <c r="O21" i="41" s="1"/>
  <c r="N17" i="41"/>
  <c r="O17" i="41" s="1"/>
  <c r="N39" i="41"/>
  <c r="O39" i="41" s="1"/>
  <c r="N30" i="41"/>
  <c r="O30" i="41" s="1"/>
  <c r="N34" i="41"/>
  <c r="O34" i="41" s="1"/>
  <c r="N15" i="41"/>
  <c r="O15" i="41" s="1"/>
  <c r="A34" i="49"/>
  <c r="E33" i="49"/>
  <c r="B33" i="49"/>
  <c r="G17" i="44"/>
  <c r="F32" i="49"/>
  <c r="G32" i="49"/>
  <c r="D32" i="49"/>
  <c r="H32" i="49"/>
  <c r="C32" i="49"/>
  <c r="A20" i="44"/>
  <c r="E19" i="44"/>
  <c r="B19" i="44"/>
  <c r="F18" i="44"/>
  <c r="D18" i="44"/>
  <c r="C18" i="44"/>
  <c r="K36" i="51"/>
  <c r="J36" i="51"/>
  <c r="I36" i="51"/>
  <c r="C36" i="51"/>
  <c r="G36" i="51"/>
  <c r="F36" i="51"/>
  <c r="D36" i="51"/>
  <c r="A38" i="51"/>
  <c r="H37" i="51"/>
  <c r="B37" i="51"/>
  <c r="E37" i="51"/>
  <c r="A30" i="50"/>
  <c r="H29" i="50"/>
  <c r="B29" i="50"/>
  <c r="E29" i="50"/>
  <c r="D28" i="50"/>
  <c r="C28" i="50"/>
  <c r="K28" i="50"/>
  <c r="F28" i="50"/>
  <c r="I28" i="50"/>
  <c r="J28" i="50"/>
  <c r="G28" i="50"/>
  <c r="D27" i="45"/>
  <c r="B27" i="45"/>
  <c r="A28" i="45"/>
  <c r="A17" i="43"/>
  <c r="E16" i="43"/>
  <c r="B16" i="43"/>
  <c r="E26" i="45"/>
  <c r="C26" i="45"/>
  <c r="D74" i="53" l="1"/>
  <c r="C74" i="53"/>
  <c r="A75" i="53" s="1"/>
  <c r="F74" i="53"/>
  <c r="G74" i="53"/>
  <c r="G18" i="44"/>
  <c r="F26" i="45"/>
  <c r="D15" i="43"/>
  <c r="F15" i="43"/>
  <c r="E27" i="45"/>
  <c r="C27" i="45"/>
  <c r="N19" i="41"/>
  <c r="O19" i="41" s="1"/>
  <c r="B17" i="43"/>
  <c r="E17" i="43"/>
  <c r="A18" i="43"/>
  <c r="H33" i="49"/>
  <c r="F33" i="49"/>
  <c r="D33" i="49"/>
  <c r="C33" i="49"/>
  <c r="G33" i="49"/>
  <c r="N37" i="41"/>
  <c r="O37" i="41" s="1"/>
  <c r="N28" i="41"/>
  <c r="O28" i="41" s="1"/>
  <c r="D28" i="45"/>
  <c r="B28" i="45"/>
  <c r="A29" i="45"/>
  <c r="B20" i="44"/>
  <c r="A21" i="44"/>
  <c r="E20" i="44"/>
  <c r="N41" i="41"/>
  <c r="O41" i="41" s="1"/>
  <c r="F29" i="50"/>
  <c r="G29" i="50"/>
  <c r="D29" i="50"/>
  <c r="C29" i="50"/>
  <c r="K29" i="50"/>
  <c r="I29" i="50"/>
  <c r="J29" i="50"/>
  <c r="B34" i="49"/>
  <c r="E34" i="49"/>
  <c r="A35" i="49"/>
  <c r="N741" i="41"/>
  <c r="O741" i="41" s="1"/>
  <c r="N725" i="41"/>
  <c r="O725" i="41" s="1"/>
  <c r="N709" i="41"/>
  <c r="O709" i="41" s="1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656" i="41"/>
  <c r="O656" i="41" s="1"/>
  <c r="N560" i="41"/>
  <c r="O560" i="41" s="1"/>
  <c r="N528" i="41"/>
  <c r="O528" i="41" s="1"/>
  <c r="N496" i="41"/>
  <c r="O496" i="41" s="1"/>
  <c r="N448" i="41"/>
  <c r="O448" i="41" s="1"/>
  <c r="N416" i="41"/>
  <c r="O416" i="41" s="1"/>
  <c r="N384" i="41"/>
  <c r="O384" i="41" s="1"/>
  <c r="N352" i="41"/>
  <c r="O352" i="41" s="1"/>
  <c r="N320" i="41"/>
  <c r="O320" i="41" s="1"/>
  <c r="N288" i="41"/>
  <c r="O288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44" i="41"/>
  <c r="O544" i="41" s="1"/>
  <c r="N512" i="41"/>
  <c r="O512" i="41" s="1"/>
  <c r="N480" i="41"/>
  <c r="O480" i="41" s="1"/>
  <c r="N464" i="41"/>
  <c r="O464" i="41" s="1"/>
  <c r="N432" i="41"/>
  <c r="O432" i="41" s="1"/>
  <c r="N400" i="41"/>
  <c r="O400" i="41" s="1"/>
  <c r="N368" i="41"/>
  <c r="O368" i="41" s="1"/>
  <c r="N336" i="41"/>
  <c r="O336" i="41" s="1"/>
  <c r="N304" i="41"/>
  <c r="O304" i="41" s="1"/>
  <c r="N272" i="41"/>
  <c r="O272" i="41" s="1"/>
  <c r="N746" i="41"/>
  <c r="O746" i="41" s="1"/>
  <c r="N727" i="41"/>
  <c r="O727" i="41" s="1"/>
  <c r="N668" i="41"/>
  <c r="O668" i="41" s="1"/>
  <c r="N631" i="41"/>
  <c r="O631" i="41" s="1"/>
  <c r="N593" i="41"/>
  <c r="O593" i="41" s="1"/>
  <c r="N573" i="41"/>
  <c r="O573" i="41" s="1"/>
  <c r="N536" i="41"/>
  <c r="O536" i="41" s="1"/>
  <c r="N498" i="41"/>
  <c r="O498" i="41" s="1"/>
  <c r="N478" i="41"/>
  <c r="O478" i="41" s="1"/>
  <c r="N441" i="41"/>
  <c r="O441" i="41" s="1"/>
  <c r="N386" i="41"/>
  <c r="O386" i="41" s="1"/>
  <c r="N224" i="41"/>
  <c r="O224" i="41" s="1"/>
  <c r="N189" i="41"/>
  <c r="O189" i="41" s="1"/>
  <c r="N138" i="41"/>
  <c r="O138" i="41" s="1"/>
  <c r="N107" i="41"/>
  <c r="O107" i="41" s="1"/>
  <c r="N66" i="41"/>
  <c r="O66" i="41" s="1"/>
  <c r="N56" i="41"/>
  <c r="O56" i="41" s="1"/>
  <c r="N706" i="41"/>
  <c r="O706" i="41" s="1"/>
  <c r="N686" i="41"/>
  <c r="O686" i="41" s="1"/>
  <c r="N649" i="41"/>
  <c r="O649" i="41" s="1"/>
  <c r="N611" i="41"/>
  <c r="O611" i="41" s="1"/>
  <c r="N591" i="41"/>
  <c r="O591" i="41" s="1"/>
  <c r="N554" i="41"/>
  <c r="O554" i="41" s="1"/>
  <c r="N517" i="41"/>
  <c r="O517" i="41" s="1"/>
  <c r="N459" i="41"/>
  <c r="O459" i="41" s="1"/>
  <c r="N422" i="41"/>
  <c r="O422" i="41" s="1"/>
  <c r="N404" i="41"/>
  <c r="O404" i="41" s="1"/>
  <c r="N366" i="41"/>
  <c r="O366" i="41" s="1"/>
  <c r="N348" i="41"/>
  <c r="O348" i="41" s="1"/>
  <c r="N330" i="41"/>
  <c r="O330" i="41" s="1"/>
  <c r="N312" i="41"/>
  <c r="O312" i="41" s="1"/>
  <c r="N294" i="41"/>
  <c r="O294" i="41" s="1"/>
  <c r="N276" i="41"/>
  <c r="O276" i="41" s="1"/>
  <c r="N258" i="41"/>
  <c r="O258" i="41" s="1"/>
  <c r="N241" i="41"/>
  <c r="O241" i="41" s="1"/>
  <c r="N223" i="41"/>
  <c r="O223" i="41" s="1"/>
  <c r="N206" i="41"/>
  <c r="O206" i="41" s="1"/>
  <c r="N172" i="41"/>
  <c r="O172" i="41" s="1"/>
  <c r="N155" i="41"/>
  <c r="O155" i="41" s="1"/>
  <c r="N124" i="41"/>
  <c r="O124" i="41" s="1"/>
  <c r="N83" i="41"/>
  <c r="O83" i="41" s="1"/>
  <c r="N745" i="41"/>
  <c r="O745" i="41" s="1"/>
  <c r="N667" i="41"/>
  <c r="O667" i="41" s="1"/>
  <c r="N630" i="41"/>
  <c r="O630" i="41" s="1"/>
  <c r="N572" i="41"/>
  <c r="O572" i="41" s="1"/>
  <c r="N497" i="41"/>
  <c r="O497" i="41" s="1"/>
  <c r="N477" i="41"/>
  <c r="O477" i="41" s="1"/>
  <c r="N440" i="41"/>
  <c r="O440" i="41" s="1"/>
  <c r="N385" i="41"/>
  <c r="O385" i="41" s="1"/>
  <c r="N275" i="41"/>
  <c r="O275" i="41" s="1"/>
  <c r="N240" i="41"/>
  <c r="O240" i="41" s="1"/>
  <c r="N726" i="41"/>
  <c r="O726" i="41" s="1"/>
  <c r="N535" i="41"/>
  <c r="O535" i="41" s="1"/>
  <c r="N403" i="41"/>
  <c r="O403" i="41" s="1"/>
  <c r="N705" i="41"/>
  <c r="O705" i="41" s="1"/>
  <c r="N685" i="41"/>
  <c r="O685" i="41" s="1"/>
  <c r="N648" i="41"/>
  <c r="O648" i="41" s="1"/>
  <c r="N610" i="41"/>
  <c r="O610" i="41" s="1"/>
  <c r="N590" i="41"/>
  <c r="O590" i="41" s="1"/>
  <c r="N553" i="41"/>
  <c r="O553" i="41" s="1"/>
  <c r="N515" i="41"/>
  <c r="O515" i="41" s="1"/>
  <c r="N495" i="41"/>
  <c r="O495" i="41" s="1"/>
  <c r="N458" i="41"/>
  <c r="O458" i="41" s="1"/>
  <c r="N421" i="41"/>
  <c r="O421" i="41" s="1"/>
  <c r="N383" i="41"/>
  <c r="O383" i="41" s="1"/>
  <c r="N365" i="41"/>
  <c r="O365" i="41" s="1"/>
  <c r="N347" i="41"/>
  <c r="O347" i="41" s="1"/>
  <c r="N329" i="41"/>
  <c r="O329" i="41" s="1"/>
  <c r="N311" i="41"/>
  <c r="O311" i="41" s="1"/>
  <c r="N293" i="41"/>
  <c r="O293" i="41" s="1"/>
  <c r="N257" i="41"/>
  <c r="O257" i="41" s="1"/>
  <c r="N239" i="41"/>
  <c r="O239" i="41" s="1"/>
  <c r="N222" i="41"/>
  <c r="O222" i="41" s="1"/>
  <c r="N205" i="41"/>
  <c r="O205" i="41" s="1"/>
  <c r="N188" i="41"/>
  <c r="O188" i="41" s="1"/>
  <c r="N171" i="41"/>
  <c r="O171" i="41" s="1"/>
  <c r="N154" i="41"/>
  <c r="O154" i="41" s="1"/>
  <c r="N137" i="41"/>
  <c r="O137" i="41" s="1"/>
  <c r="N117" i="41"/>
  <c r="O117" i="41" s="1"/>
  <c r="N93" i="41"/>
  <c r="O93" i="41" s="1"/>
  <c r="N76" i="41"/>
  <c r="O76" i="41" s="1"/>
  <c r="N703" i="41"/>
  <c r="O703" i="41" s="1"/>
  <c r="N666" i="41"/>
  <c r="O666" i="41" s="1"/>
  <c r="N629" i="41"/>
  <c r="O629" i="41" s="1"/>
  <c r="N571" i="41"/>
  <c r="O571" i="41" s="1"/>
  <c r="N534" i="41"/>
  <c r="O534" i="41" s="1"/>
  <c r="N439" i="41"/>
  <c r="O439" i="41" s="1"/>
  <c r="N402" i="41"/>
  <c r="O402" i="41" s="1"/>
  <c r="N274" i="41"/>
  <c r="O274" i="41" s="1"/>
  <c r="N59" i="41"/>
  <c r="O59" i="41" s="1"/>
  <c r="N744" i="41"/>
  <c r="O744" i="41" s="1"/>
  <c r="N476" i="41"/>
  <c r="O476" i="41" s="1"/>
  <c r="N256" i="41"/>
  <c r="O256" i="41" s="1"/>
  <c r="N721" i="41"/>
  <c r="O721" i="41" s="1"/>
  <c r="N682" i="41"/>
  <c r="O682" i="41" s="1"/>
  <c r="N645" i="41"/>
  <c r="O645" i="41" s="1"/>
  <c r="N587" i="41"/>
  <c r="O587" i="41" s="1"/>
  <c r="N550" i="41"/>
  <c r="O550" i="41" s="1"/>
  <c r="N492" i="41"/>
  <c r="O492" i="41" s="1"/>
  <c r="N455" i="41"/>
  <c r="O455" i="41" s="1"/>
  <c r="N398" i="41"/>
  <c r="O398" i="41" s="1"/>
  <c r="N380" i="41"/>
  <c r="O380" i="41" s="1"/>
  <c r="N362" i="41"/>
  <c r="O362" i="41" s="1"/>
  <c r="N344" i="41"/>
  <c r="O344" i="41" s="1"/>
  <c r="N326" i="41"/>
  <c r="O326" i="41" s="1"/>
  <c r="N308" i="41"/>
  <c r="O308" i="41" s="1"/>
  <c r="N719" i="41"/>
  <c r="O719" i="41" s="1"/>
  <c r="N700" i="41"/>
  <c r="O700" i="41" s="1"/>
  <c r="N663" i="41"/>
  <c r="O663" i="41" s="1"/>
  <c r="N625" i="41"/>
  <c r="O625" i="41" s="1"/>
  <c r="N605" i="41"/>
  <c r="O605" i="41" s="1"/>
  <c r="N568" i="41"/>
  <c r="O568" i="41" s="1"/>
  <c r="N530" i="41"/>
  <c r="O530" i="41" s="1"/>
  <c r="N510" i="41"/>
  <c r="O510" i="41" s="1"/>
  <c r="N473" i="41"/>
  <c r="O473" i="41" s="1"/>
  <c r="N435" i="41"/>
  <c r="O435" i="41" s="1"/>
  <c r="N417" i="41"/>
  <c r="O417" i="41" s="1"/>
  <c r="N307" i="41"/>
  <c r="O307" i="41" s="1"/>
  <c r="N289" i="41"/>
  <c r="O289" i="41" s="1"/>
  <c r="N55" i="41"/>
  <c r="O55" i="41" s="1"/>
  <c r="N586" i="41"/>
  <c r="O586" i="41" s="1"/>
  <c r="N415" i="41"/>
  <c r="O415" i="41" s="1"/>
  <c r="N379" i="41"/>
  <c r="O379" i="41" s="1"/>
  <c r="N343" i="41"/>
  <c r="O343" i="41" s="1"/>
  <c r="N287" i="41"/>
  <c r="O287" i="41" s="1"/>
  <c r="N739" i="41"/>
  <c r="O739" i="41" s="1"/>
  <c r="N681" i="41"/>
  <c r="O681" i="41" s="1"/>
  <c r="N643" i="41"/>
  <c r="O643" i="41" s="1"/>
  <c r="N623" i="41"/>
  <c r="O623" i="41" s="1"/>
  <c r="N549" i="41"/>
  <c r="O549" i="41" s="1"/>
  <c r="N491" i="41"/>
  <c r="O491" i="41" s="1"/>
  <c r="N454" i="41"/>
  <c r="O454" i="41" s="1"/>
  <c r="N397" i="41"/>
  <c r="O397" i="41" s="1"/>
  <c r="N361" i="41"/>
  <c r="O361" i="41" s="1"/>
  <c r="N325" i="41"/>
  <c r="O325" i="41" s="1"/>
  <c r="N269" i="41"/>
  <c r="O269" i="41" s="1"/>
  <c r="N718" i="41"/>
  <c r="O718" i="41" s="1"/>
  <c r="N699" i="41"/>
  <c r="O699" i="41" s="1"/>
  <c r="N662" i="41"/>
  <c r="O662" i="41" s="1"/>
  <c r="N604" i="41"/>
  <c r="O604" i="41" s="1"/>
  <c r="N567" i="41"/>
  <c r="O567" i="41" s="1"/>
  <c r="N529" i="41"/>
  <c r="O529" i="41" s="1"/>
  <c r="N509" i="41"/>
  <c r="O509" i="41" s="1"/>
  <c r="N472" i="41"/>
  <c r="O472" i="41" s="1"/>
  <c r="N434" i="41"/>
  <c r="O434" i="41" s="1"/>
  <c r="N306" i="41"/>
  <c r="O306" i="41" s="1"/>
  <c r="N116" i="41"/>
  <c r="O116" i="41" s="1"/>
  <c r="N738" i="41"/>
  <c r="O738" i="41" s="1"/>
  <c r="N680" i="41"/>
  <c r="O680" i="41" s="1"/>
  <c r="N642" i="41"/>
  <c r="O642" i="41" s="1"/>
  <c r="N622" i="41"/>
  <c r="O622" i="41" s="1"/>
  <c r="N585" i="41"/>
  <c r="O585" i="41" s="1"/>
  <c r="N547" i="41"/>
  <c r="O547" i="41" s="1"/>
  <c r="N527" i="41"/>
  <c r="O527" i="41" s="1"/>
  <c r="N490" i="41"/>
  <c r="O490" i="41" s="1"/>
  <c r="N453" i="41"/>
  <c r="O453" i="41" s="1"/>
  <c r="N414" i="41"/>
  <c r="O414" i="41" s="1"/>
  <c r="N396" i="41"/>
  <c r="O396" i="41" s="1"/>
  <c r="N378" i="41"/>
  <c r="O378" i="41" s="1"/>
  <c r="N360" i="41"/>
  <c r="O360" i="41" s="1"/>
  <c r="N342" i="41"/>
  <c r="O342" i="41" s="1"/>
  <c r="N324" i="41"/>
  <c r="O324" i="41" s="1"/>
  <c r="N286" i="41"/>
  <c r="O286" i="41" s="1"/>
  <c r="N268" i="41"/>
  <c r="O268" i="41" s="1"/>
  <c r="N234" i="41"/>
  <c r="O234" i="41" s="1"/>
  <c r="N217" i="41"/>
  <c r="O217" i="41" s="1"/>
  <c r="N200" i="41"/>
  <c r="O200" i="41" s="1"/>
  <c r="N183" i="41"/>
  <c r="O183" i="41" s="1"/>
  <c r="N166" i="41"/>
  <c r="O166" i="41" s="1"/>
  <c r="N149" i="41"/>
  <c r="O149" i="41" s="1"/>
  <c r="N132" i="41"/>
  <c r="O132" i="41" s="1"/>
  <c r="N109" i="41"/>
  <c r="O109" i="41" s="1"/>
  <c r="N92" i="41"/>
  <c r="O92" i="41" s="1"/>
  <c r="N75" i="41"/>
  <c r="O75" i="41" s="1"/>
  <c r="N58" i="41"/>
  <c r="O58" i="41" s="1"/>
  <c r="N641" i="41"/>
  <c r="O641" i="41" s="1"/>
  <c r="N584" i="41"/>
  <c r="O584" i="41" s="1"/>
  <c r="N546" i="41"/>
  <c r="O546" i="41" s="1"/>
  <c r="N489" i="41"/>
  <c r="O489" i="41" s="1"/>
  <c r="N451" i="41"/>
  <c r="O451" i="41" s="1"/>
  <c r="N377" i="41"/>
  <c r="O377" i="41" s="1"/>
  <c r="N341" i="41"/>
  <c r="O341" i="41" s="1"/>
  <c r="N267" i="41"/>
  <c r="O267" i="41" s="1"/>
  <c r="N233" i="41"/>
  <c r="O233" i="41" s="1"/>
  <c r="N182" i="41"/>
  <c r="O182" i="41" s="1"/>
  <c r="N148" i="41"/>
  <c r="O148" i="41" s="1"/>
  <c r="N119" i="41"/>
  <c r="O119" i="41" s="1"/>
  <c r="N251" i="41"/>
  <c r="O251" i="41" s="1"/>
  <c r="N621" i="41"/>
  <c r="O621" i="41" s="1"/>
  <c r="N413" i="41"/>
  <c r="O413" i="41" s="1"/>
  <c r="N285" i="41"/>
  <c r="O285" i="41" s="1"/>
  <c r="N216" i="41"/>
  <c r="O216" i="41" s="1"/>
  <c r="N126" i="41"/>
  <c r="O126" i="41" s="1"/>
  <c r="N85" i="41"/>
  <c r="O85" i="41" s="1"/>
  <c r="N717" i="41"/>
  <c r="O717" i="41" s="1"/>
  <c r="N698" i="41"/>
  <c r="O698" i="41" s="1"/>
  <c r="N661" i="41"/>
  <c r="O661" i="41" s="1"/>
  <c r="N603" i="41"/>
  <c r="O603" i="41" s="1"/>
  <c r="N566" i="41"/>
  <c r="O566" i="41" s="1"/>
  <c r="N508" i="41"/>
  <c r="O508" i="41" s="1"/>
  <c r="N471" i="41"/>
  <c r="O471" i="41" s="1"/>
  <c r="N433" i="41"/>
  <c r="O433" i="41" s="1"/>
  <c r="N323" i="41"/>
  <c r="O323" i="41" s="1"/>
  <c r="N305" i="41"/>
  <c r="O305" i="41" s="1"/>
  <c r="N68" i="41"/>
  <c r="O68" i="41" s="1"/>
  <c r="N48" i="41"/>
  <c r="O48" i="41" s="1"/>
  <c r="N526" i="41"/>
  <c r="O526" i="41" s="1"/>
  <c r="N431" i="41"/>
  <c r="O431" i="41" s="1"/>
  <c r="N395" i="41"/>
  <c r="O395" i="41" s="1"/>
  <c r="N359" i="41"/>
  <c r="O359" i="41" s="1"/>
  <c r="N303" i="41"/>
  <c r="O303" i="41" s="1"/>
  <c r="N250" i="41"/>
  <c r="O250" i="41" s="1"/>
  <c r="N199" i="41"/>
  <c r="O199" i="41" s="1"/>
  <c r="N165" i="41"/>
  <c r="O165" i="41" s="1"/>
  <c r="N131" i="41"/>
  <c r="O131" i="41" s="1"/>
  <c r="N102" i="41"/>
  <c r="O102" i="41" s="1"/>
  <c r="N737" i="41"/>
  <c r="O737" i="41" s="1"/>
  <c r="N679" i="41"/>
  <c r="O679" i="41" s="1"/>
  <c r="N678" i="41"/>
  <c r="O678" i="41" s="1"/>
  <c r="N620" i="41"/>
  <c r="O620" i="41" s="1"/>
  <c r="N583" i="41"/>
  <c r="O583" i="41" s="1"/>
  <c r="N545" i="41"/>
  <c r="O545" i="41" s="1"/>
  <c r="N525" i="41"/>
  <c r="O525" i="41" s="1"/>
  <c r="N488" i="41"/>
  <c r="O488" i="41" s="1"/>
  <c r="N450" i="41"/>
  <c r="O450" i="41" s="1"/>
  <c r="N430" i="41"/>
  <c r="O430" i="41" s="1"/>
  <c r="N412" i="41"/>
  <c r="O412" i="41" s="1"/>
  <c r="N394" i="41"/>
  <c r="O394" i="41" s="1"/>
  <c r="N376" i="41"/>
  <c r="O376" i="41" s="1"/>
  <c r="N358" i="41"/>
  <c r="O358" i="41" s="1"/>
  <c r="N340" i="41"/>
  <c r="O340" i="41" s="1"/>
  <c r="N302" i="41"/>
  <c r="O302" i="41" s="1"/>
  <c r="N284" i="41"/>
  <c r="O284" i="41" s="1"/>
  <c r="N266" i="41"/>
  <c r="O266" i="41" s="1"/>
  <c r="N249" i="41"/>
  <c r="O249" i="41" s="1"/>
  <c r="N232" i="41"/>
  <c r="O232" i="41" s="1"/>
  <c r="N215" i="41"/>
  <c r="O215" i="41" s="1"/>
  <c r="N198" i="41"/>
  <c r="O198" i="41" s="1"/>
  <c r="N181" i="41"/>
  <c r="O181" i="41" s="1"/>
  <c r="N164" i="41"/>
  <c r="O164" i="41" s="1"/>
  <c r="N147" i="41"/>
  <c r="O147" i="41" s="1"/>
  <c r="N130" i="41"/>
  <c r="O130" i="41" s="1"/>
  <c r="N112" i="41"/>
  <c r="O112" i="41" s="1"/>
  <c r="N95" i="41"/>
  <c r="O95" i="41" s="1"/>
  <c r="N677" i="41"/>
  <c r="O677" i="41" s="1"/>
  <c r="N619" i="41"/>
  <c r="O619" i="41" s="1"/>
  <c r="N582" i="41"/>
  <c r="O582" i="41" s="1"/>
  <c r="N524" i="41"/>
  <c r="O524" i="41" s="1"/>
  <c r="N487" i="41"/>
  <c r="O487" i="41" s="1"/>
  <c r="N449" i="41"/>
  <c r="O449" i="41" s="1"/>
  <c r="N429" i="41"/>
  <c r="O429" i="41" s="1"/>
  <c r="N411" i="41"/>
  <c r="O411" i="41" s="1"/>
  <c r="N393" i="41"/>
  <c r="O393" i="41" s="1"/>
  <c r="N375" i="41"/>
  <c r="O375" i="41" s="1"/>
  <c r="N357" i="41"/>
  <c r="O357" i="41" s="1"/>
  <c r="N319" i="41"/>
  <c r="O319" i="41" s="1"/>
  <c r="N301" i="41"/>
  <c r="O301" i="41" s="1"/>
  <c r="N283" i="41"/>
  <c r="O283" i="41" s="1"/>
  <c r="N265" i="41"/>
  <c r="O265" i="41" s="1"/>
  <c r="N248" i="41"/>
  <c r="O248" i="41" s="1"/>
  <c r="N231" i="41"/>
  <c r="O231" i="41" s="1"/>
  <c r="N214" i="41"/>
  <c r="O214" i="41" s="1"/>
  <c r="N733" i="41"/>
  <c r="O733" i="41" s="1"/>
  <c r="N714" i="41"/>
  <c r="O714" i="41" s="1"/>
  <c r="N695" i="41"/>
  <c r="O695" i="41" s="1"/>
  <c r="N657" i="41"/>
  <c r="O657" i="41" s="1"/>
  <c r="N637" i="41"/>
  <c r="O637" i="41" s="1"/>
  <c r="N600" i="41"/>
  <c r="O600" i="41" s="1"/>
  <c r="N562" i="41"/>
  <c r="O562" i="41" s="1"/>
  <c r="N542" i="41"/>
  <c r="O542" i="41" s="1"/>
  <c r="N505" i="41"/>
  <c r="O505" i="41" s="1"/>
  <c r="N467" i="41"/>
  <c r="O467" i="41" s="1"/>
  <c r="N447" i="41"/>
  <c r="O447" i="41" s="1"/>
  <c r="N338" i="41"/>
  <c r="O338" i="41" s="1"/>
  <c r="N54" i="41"/>
  <c r="O54" i="41" s="1"/>
  <c r="N732" i="41"/>
  <c r="O732" i="41" s="1"/>
  <c r="N713" i="41"/>
  <c r="O713" i="41" s="1"/>
  <c r="N694" i="41"/>
  <c r="O694" i="41" s="1"/>
  <c r="N636" i="41"/>
  <c r="O636" i="41" s="1"/>
  <c r="N599" i="41"/>
  <c r="O599" i="41" s="1"/>
  <c r="N561" i="41"/>
  <c r="O561" i="41" s="1"/>
  <c r="N541" i="41"/>
  <c r="O541" i="41" s="1"/>
  <c r="N504" i="41"/>
  <c r="O504" i="41" s="1"/>
  <c r="N466" i="41"/>
  <c r="O466" i="41" s="1"/>
  <c r="N446" i="41"/>
  <c r="O446" i="41" s="1"/>
  <c r="N355" i="41"/>
  <c r="O355" i="41" s="1"/>
  <c r="N337" i="41"/>
  <c r="O337" i="41" s="1"/>
  <c r="N674" i="41"/>
  <c r="O674" i="41" s="1"/>
  <c r="N654" i="41"/>
  <c r="O654" i="41" s="1"/>
  <c r="N617" i="41"/>
  <c r="O617" i="41" s="1"/>
  <c r="N579" i="41"/>
  <c r="O579" i="41" s="1"/>
  <c r="N559" i="41"/>
  <c r="O559" i="41" s="1"/>
  <c r="N522" i="41"/>
  <c r="O522" i="41" s="1"/>
  <c r="N485" i="41"/>
  <c r="O485" i="41" s="1"/>
  <c r="N427" i="41"/>
  <c r="O427" i="41" s="1"/>
  <c r="N409" i="41"/>
  <c r="O409" i="41" s="1"/>
  <c r="N391" i="41"/>
  <c r="O391" i="41" s="1"/>
  <c r="N373" i="41"/>
  <c r="O373" i="41" s="1"/>
  <c r="N335" i="41"/>
  <c r="O335" i="41" s="1"/>
  <c r="N317" i="41"/>
  <c r="O317" i="41" s="1"/>
  <c r="N299" i="41"/>
  <c r="O299" i="41" s="1"/>
  <c r="N281" i="41"/>
  <c r="O281" i="41" s="1"/>
  <c r="N263" i="41"/>
  <c r="O263" i="41" s="1"/>
  <c r="N659" i="41"/>
  <c r="O659" i="41" s="1"/>
  <c r="N618" i="41"/>
  <c r="O618" i="41" s="1"/>
  <c r="N578" i="41"/>
  <c r="O578" i="41" s="1"/>
  <c r="N460" i="41"/>
  <c r="O460" i="41" s="1"/>
  <c r="N419" i="41"/>
  <c r="O419" i="41" s="1"/>
  <c r="N339" i="41"/>
  <c r="O339" i="41" s="1"/>
  <c r="N300" i="41"/>
  <c r="O300" i="41" s="1"/>
  <c r="N210" i="41"/>
  <c r="O210" i="41" s="1"/>
  <c r="N156" i="41"/>
  <c r="O156" i="41" s="1"/>
  <c r="N91" i="41"/>
  <c r="O91" i="41" s="1"/>
  <c r="N86" i="41"/>
  <c r="O86" i="41" s="1"/>
  <c r="N81" i="41"/>
  <c r="O81" i="41" s="1"/>
  <c r="N61" i="41"/>
  <c r="O61" i="41" s="1"/>
  <c r="N701" i="41"/>
  <c r="O701" i="41" s="1"/>
  <c r="N658" i="41"/>
  <c r="O658" i="41" s="1"/>
  <c r="N538" i="41"/>
  <c r="O538" i="41" s="1"/>
  <c r="N499" i="41"/>
  <c r="O499" i="41" s="1"/>
  <c r="N457" i="41"/>
  <c r="O457" i="41" s="1"/>
  <c r="N237" i="41"/>
  <c r="O237" i="41" s="1"/>
  <c r="N180" i="41"/>
  <c r="O180" i="41" s="1"/>
  <c r="N153" i="41"/>
  <c r="O153" i="41" s="1"/>
  <c r="N96" i="41"/>
  <c r="O96" i="41" s="1"/>
  <c r="N42" i="41"/>
  <c r="O42" i="41" s="1"/>
  <c r="N151" i="41"/>
  <c r="O151" i="41" s="1"/>
  <c r="N150" i="41"/>
  <c r="O150" i="41" s="1"/>
  <c r="N743" i="41"/>
  <c r="O743" i="41" s="1"/>
  <c r="N697" i="41"/>
  <c r="O697" i="41" s="1"/>
  <c r="N655" i="41"/>
  <c r="O655" i="41" s="1"/>
  <c r="N616" i="41"/>
  <c r="O616" i="41" s="1"/>
  <c r="N577" i="41"/>
  <c r="O577" i="41" s="1"/>
  <c r="N418" i="41"/>
  <c r="O418" i="41" s="1"/>
  <c r="N264" i="41"/>
  <c r="O264" i="41" s="1"/>
  <c r="N209" i="41"/>
  <c r="O209" i="41" s="1"/>
  <c r="N179" i="41"/>
  <c r="O179" i="41" s="1"/>
  <c r="N123" i="41"/>
  <c r="O123" i="41" s="1"/>
  <c r="N101" i="41"/>
  <c r="O101" i="41" s="1"/>
  <c r="N371" i="41"/>
  <c r="O371" i="41" s="1"/>
  <c r="N70" i="41"/>
  <c r="O70" i="41" s="1"/>
  <c r="N60" i="41"/>
  <c r="O60" i="41" s="1"/>
  <c r="N707" i="41"/>
  <c r="O707" i="41" s="1"/>
  <c r="N696" i="41"/>
  <c r="O696" i="41" s="1"/>
  <c r="N575" i="41"/>
  <c r="O575" i="41" s="1"/>
  <c r="N537" i="41"/>
  <c r="O537" i="41" s="1"/>
  <c r="N494" i="41"/>
  <c r="O494" i="41" s="1"/>
  <c r="N456" i="41"/>
  <c r="O456" i="41" s="1"/>
  <c r="N374" i="41"/>
  <c r="O374" i="41" s="1"/>
  <c r="N334" i="41"/>
  <c r="O334" i="41" s="1"/>
  <c r="N298" i="41"/>
  <c r="O298" i="41" s="1"/>
  <c r="N236" i="41"/>
  <c r="O236" i="41" s="1"/>
  <c r="N208" i="41"/>
  <c r="O208" i="41" s="1"/>
  <c r="N152" i="41"/>
  <c r="O152" i="41" s="1"/>
  <c r="N51" i="41"/>
  <c r="O51" i="41" s="1"/>
  <c r="N106" i="41"/>
  <c r="O106" i="41" s="1"/>
  <c r="N80" i="41"/>
  <c r="O80" i="41" s="1"/>
  <c r="N65" i="41"/>
  <c r="O65" i="41" s="1"/>
  <c r="N626" i="41"/>
  <c r="O626" i="41" s="1"/>
  <c r="N742" i="41"/>
  <c r="O742" i="41" s="1"/>
  <c r="N653" i="41"/>
  <c r="O653" i="41" s="1"/>
  <c r="N615" i="41"/>
  <c r="O615" i="41" s="1"/>
  <c r="N235" i="41"/>
  <c r="O235" i="41" s="1"/>
  <c r="N207" i="41"/>
  <c r="O207" i="41" s="1"/>
  <c r="N178" i="41"/>
  <c r="O178" i="41" s="1"/>
  <c r="N128" i="41"/>
  <c r="O128" i="41" s="1"/>
  <c r="N262" i="41"/>
  <c r="O262" i="41" s="1"/>
  <c r="N203" i="41"/>
  <c r="O203" i="41" s="1"/>
  <c r="N146" i="41"/>
  <c r="O146" i="41" s="1"/>
  <c r="N420" i="41"/>
  <c r="O420" i="41" s="1"/>
  <c r="N735" i="41"/>
  <c r="O735" i="41" s="1"/>
  <c r="N693" i="41"/>
  <c r="O693" i="41" s="1"/>
  <c r="N574" i="41"/>
  <c r="O574" i="41" s="1"/>
  <c r="N493" i="41"/>
  <c r="O493" i="41" s="1"/>
  <c r="N410" i="41"/>
  <c r="O410" i="41" s="1"/>
  <c r="N372" i="41"/>
  <c r="O372" i="41" s="1"/>
  <c r="N333" i="41"/>
  <c r="O333" i="41" s="1"/>
  <c r="N297" i="41"/>
  <c r="O297" i="41" s="1"/>
  <c r="N204" i="41"/>
  <c r="O204" i="41" s="1"/>
  <c r="N122" i="41"/>
  <c r="O122" i="41" s="1"/>
  <c r="N176" i="41"/>
  <c r="O176" i="41" s="1"/>
  <c r="N202" i="41"/>
  <c r="O202" i="41" s="1"/>
  <c r="N734" i="41"/>
  <c r="O734" i="41" s="1"/>
  <c r="N652" i="41"/>
  <c r="O652" i="41" s="1"/>
  <c r="N614" i="41"/>
  <c r="O614" i="41" s="1"/>
  <c r="N533" i="41"/>
  <c r="O533" i="41" s="1"/>
  <c r="N177" i="41"/>
  <c r="O177" i="41" s="1"/>
  <c r="N46" i="41"/>
  <c r="O46" i="41" s="1"/>
  <c r="N229" i="41"/>
  <c r="O229" i="41" s="1"/>
  <c r="N129" i="41"/>
  <c r="O129" i="41" s="1"/>
  <c r="N97" i="41"/>
  <c r="O97" i="41" s="1"/>
  <c r="N52" i="41"/>
  <c r="O52" i="41" s="1"/>
  <c r="N731" i="41"/>
  <c r="O731" i="41" s="1"/>
  <c r="N691" i="41"/>
  <c r="O691" i="41" s="1"/>
  <c r="N408" i="41"/>
  <c r="O408" i="41" s="1"/>
  <c r="N332" i="41"/>
  <c r="O332" i="41" s="1"/>
  <c r="N296" i="41"/>
  <c r="O296" i="41" s="1"/>
  <c r="N261" i="41"/>
  <c r="O261" i="41" s="1"/>
  <c r="N230" i="41"/>
  <c r="O230" i="41" s="1"/>
  <c r="N90" i="41"/>
  <c r="O90" i="41" s="1"/>
  <c r="N100" i="41"/>
  <c r="O100" i="41" s="1"/>
  <c r="N651" i="41"/>
  <c r="O651" i="41" s="1"/>
  <c r="N613" i="41"/>
  <c r="O613" i="41" s="1"/>
  <c r="N570" i="41"/>
  <c r="O570" i="41" s="1"/>
  <c r="N531" i="41"/>
  <c r="O531" i="41" s="1"/>
  <c r="N445" i="41"/>
  <c r="O445" i="41" s="1"/>
  <c r="N370" i="41"/>
  <c r="O370" i="41" s="1"/>
  <c r="N175" i="41"/>
  <c r="O175" i="41" s="1"/>
  <c r="N111" i="41"/>
  <c r="O111" i="41" s="1"/>
  <c r="N127" i="41"/>
  <c r="O127" i="41" s="1"/>
  <c r="N730" i="41"/>
  <c r="O730" i="41" s="1"/>
  <c r="N690" i="41"/>
  <c r="O690" i="41" s="1"/>
  <c r="N609" i="41"/>
  <c r="O609" i="41" s="1"/>
  <c r="N486" i="41"/>
  <c r="O486" i="41" s="1"/>
  <c r="N407" i="41"/>
  <c r="O407" i="41" s="1"/>
  <c r="N331" i="41"/>
  <c r="O331" i="41" s="1"/>
  <c r="N295" i="41"/>
  <c r="O295" i="41" s="1"/>
  <c r="N260" i="41"/>
  <c r="O260" i="41" s="1"/>
  <c r="N105" i="41"/>
  <c r="O105" i="41" s="1"/>
  <c r="N271" i="41"/>
  <c r="O271" i="41" s="1"/>
  <c r="N461" i="41"/>
  <c r="O461" i="41" s="1"/>
  <c r="N650" i="41"/>
  <c r="O650" i="41" s="1"/>
  <c r="N607" i="41"/>
  <c r="O607" i="41" s="1"/>
  <c r="N569" i="41"/>
  <c r="O569" i="41" s="1"/>
  <c r="N444" i="41"/>
  <c r="O444" i="41" s="1"/>
  <c r="N369" i="41"/>
  <c r="O369" i="41" s="1"/>
  <c r="N328" i="41"/>
  <c r="O328" i="41" s="1"/>
  <c r="N292" i="41"/>
  <c r="O292" i="41" s="1"/>
  <c r="N201" i="41"/>
  <c r="O201" i="41" s="1"/>
  <c r="N174" i="41"/>
  <c r="O174" i="41" s="1"/>
  <c r="N145" i="41"/>
  <c r="O145" i="41" s="1"/>
  <c r="N64" i="41"/>
  <c r="O64" i="41" s="1"/>
  <c r="N729" i="41"/>
  <c r="O729" i="41" s="1"/>
  <c r="N689" i="41"/>
  <c r="O689" i="41" s="1"/>
  <c r="N647" i="41"/>
  <c r="O647" i="41" s="1"/>
  <c r="N565" i="41"/>
  <c r="O565" i="41" s="1"/>
  <c r="N523" i="41"/>
  <c r="O523" i="41" s="1"/>
  <c r="N483" i="41"/>
  <c r="O483" i="41" s="1"/>
  <c r="N406" i="41"/>
  <c r="O406" i="41" s="1"/>
  <c r="N367" i="41"/>
  <c r="O367" i="41" s="1"/>
  <c r="N291" i="41"/>
  <c r="O291" i="41" s="1"/>
  <c r="N259" i="41"/>
  <c r="O259" i="41" s="1"/>
  <c r="N228" i="41"/>
  <c r="O228" i="41" s="1"/>
  <c r="N144" i="41"/>
  <c r="O144" i="41" s="1"/>
  <c r="N110" i="41"/>
  <c r="O110" i="41" s="1"/>
  <c r="N45" i="41"/>
  <c r="O45" i="41" s="1"/>
  <c r="N687" i="41"/>
  <c r="O687" i="41" s="1"/>
  <c r="N606" i="41"/>
  <c r="O606" i="41" s="1"/>
  <c r="N563" i="41"/>
  <c r="O563" i="41" s="1"/>
  <c r="N443" i="41"/>
  <c r="O443" i="41" s="1"/>
  <c r="N364" i="41"/>
  <c r="O364" i="41" s="1"/>
  <c r="N327" i="41"/>
  <c r="O327" i="41" s="1"/>
  <c r="N255" i="41"/>
  <c r="O255" i="41" s="1"/>
  <c r="N173" i="41"/>
  <c r="O173" i="41" s="1"/>
  <c r="N143" i="41"/>
  <c r="O143" i="41" s="1"/>
  <c r="N74" i="41"/>
  <c r="O74" i="41" s="1"/>
  <c r="N50" i="41"/>
  <c r="O50" i="41" s="1"/>
  <c r="N170" i="41"/>
  <c r="O170" i="41" s="1"/>
  <c r="N728" i="41"/>
  <c r="O728" i="41" s="1"/>
  <c r="N684" i="41"/>
  <c r="O684" i="41" s="1"/>
  <c r="N646" i="41"/>
  <c r="O646" i="41" s="1"/>
  <c r="N602" i="41"/>
  <c r="O602" i="41" s="1"/>
  <c r="N521" i="41"/>
  <c r="O521" i="41" s="1"/>
  <c r="N482" i="41"/>
  <c r="O482" i="41" s="1"/>
  <c r="N405" i="41"/>
  <c r="O405" i="41" s="1"/>
  <c r="N290" i="41"/>
  <c r="O290" i="41" s="1"/>
  <c r="N227" i="41"/>
  <c r="O227" i="41" s="1"/>
  <c r="N197" i="41"/>
  <c r="O197" i="41" s="1"/>
  <c r="N84" i="41"/>
  <c r="O84" i="41" s="1"/>
  <c r="N601" i="41"/>
  <c r="O601" i="41" s="1"/>
  <c r="N442" i="41"/>
  <c r="O442" i="41" s="1"/>
  <c r="N363" i="41"/>
  <c r="O363" i="41" s="1"/>
  <c r="N322" i="41"/>
  <c r="O322" i="41" s="1"/>
  <c r="N254" i="41"/>
  <c r="O254" i="41" s="1"/>
  <c r="N196" i="41"/>
  <c r="O196" i="41" s="1"/>
  <c r="N142" i="41"/>
  <c r="O142" i="41" s="1"/>
  <c r="N121" i="41"/>
  <c r="O121" i="41" s="1"/>
  <c r="N115" i="41"/>
  <c r="O115" i="41" s="1"/>
  <c r="N94" i="41"/>
  <c r="O94" i="41" s="1"/>
  <c r="N89" i="41"/>
  <c r="O89" i="41" s="1"/>
  <c r="N79" i="41"/>
  <c r="O79" i="41" s="1"/>
  <c r="N69" i="41"/>
  <c r="O69" i="41" s="1"/>
  <c r="N438" i="41"/>
  <c r="O438" i="41" s="1"/>
  <c r="N168" i="41"/>
  <c r="O168" i="41" s="1"/>
  <c r="N424" i="41"/>
  <c r="O424" i="41" s="1"/>
  <c r="N665" i="41"/>
  <c r="O665" i="41" s="1"/>
  <c r="N345" i="41"/>
  <c r="O345" i="41" s="1"/>
  <c r="N185" i="41"/>
  <c r="O185" i="41" s="1"/>
  <c r="N113" i="41"/>
  <c r="O113" i="41" s="1"/>
  <c r="N43" i="41"/>
  <c r="O43" i="41" s="1"/>
  <c r="N118" i="41"/>
  <c r="O118" i="41" s="1"/>
  <c r="N47" i="41"/>
  <c r="O47" i="41" s="1"/>
  <c r="N723" i="41"/>
  <c r="O723" i="41" s="1"/>
  <c r="N683" i="41"/>
  <c r="O683" i="41" s="1"/>
  <c r="N639" i="41"/>
  <c r="O639" i="41" s="1"/>
  <c r="N558" i="41"/>
  <c r="O558" i="41" s="1"/>
  <c r="N520" i="41"/>
  <c r="O520" i="41" s="1"/>
  <c r="N481" i="41"/>
  <c r="O481" i="41" s="1"/>
  <c r="N401" i="41"/>
  <c r="O401" i="41" s="1"/>
  <c r="N321" i="41"/>
  <c r="O321" i="41" s="1"/>
  <c r="N226" i="41"/>
  <c r="O226" i="41" s="1"/>
  <c r="N169" i="41"/>
  <c r="O169" i="41" s="1"/>
  <c r="N99" i="41"/>
  <c r="O99" i="41" s="1"/>
  <c r="N225" i="41"/>
  <c r="O225" i="41" s="1"/>
  <c r="N44" i="41"/>
  <c r="O44" i="41" s="1"/>
  <c r="N67" i="41"/>
  <c r="O67" i="41" s="1"/>
  <c r="N273" i="41"/>
  <c r="O273" i="41" s="1"/>
  <c r="N638" i="41"/>
  <c r="O638" i="41" s="1"/>
  <c r="N598" i="41"/>
  <c r="O598" i="41" s="1"/>
  <c r="N479" i="41"/>
  <c r="O479" i="41" s="1"/>
  <c r="N399" i="41"/>
  <c r="O399" i="41" s="1"/>
  <c r="N318" i="41"/>
  <c r="O318" i="41" s="1"/>
  <c r="N253" i="41"/>
  <c r="O253" i="41" s="1"/>
  <c r="N195" i="41"/>
  <c r="O195" i="41" s="1"/>
  <c r="N141" i="41"/>
  <c r="O141" i="41" s="1"/>
  <c r="N722" i="41"/>
  <c r="O722" i="41" s="1"/>
  <c r="N557" i="41"/>
  <c r="O557" i="41" s="1"/>
  <c r="N282" i="41"/>
  <c r="O282" i="41" s="1"/>
  <c r="N519" i="41"/>
  <c r="O519" i="41" s="1"/>
  <c r="N252" i="41"/>
  <c r="O252" i="41" s="1"/>
  <c r="N465" i="41"/>
  <c r="O465" i="41" s="1"/>
  <c r="N502" i="41"/>
  <c r="O502" i="41" s="1"/>
  <c r="N423" i="41"/>
  <c r="O423" i="41" s="1"/>
  <c r="N71" i="41"/>
  <c r="O71" i="41" s="1"/>
  <c r="N635" i="41"/>
  <c r="O635" i="41" s="1"/>
  <c r="N597" i="41"/>
  <c r="O597" i="41" s="1"/>
  <c r="N356" i="41"/>
  <c r="O356" i="41" s="1"/>
  <c r="N221" i="41"/>
  <c r="O221" i="41" s="1"/>
  <c r="N194" i="41"/>
  <c r="O194" i="41" s="1"/>
  <c r="N167" i="41"/>
  <c r="O167" i="41" s="1"/>
  <c r="N140" i="41"/>
  <c r="O140" i="41" s="1"/>
  <c r="N104" i="41"/>
  <c r="O104" i="41" s="1"/>
  <c r="N49" i="41"/>
  <c r="O49" i="41" s="1"/>
  <c r="N556" i="41"/>
  <c r="O556" i="41" s="1"/>
  <c r="N437" i="41"/>
  <c r="O437" i="41" s="1"/>
  <c r="N316" i="41"/>
  <c r="O316" i="41" s="1"/>
  <c r="N98" i="41"/>
  <c r="O98" i="41" s="1"/>
  <c r="N78" i="41"/>
  <c r="O78" i="41" s="1"/>
  <c r="N160" i="41"/>
  <c r="O160" i="41" s="1"/>
  <c r="N158" i="41"/>
  <c r="O158" i="41" s="1"/>
  <c r="N238" i="41"/>
  <c r="O238" i="41" s="1"/>
  <c r="N716" i="41"/>
  <c r="O716" i="41" s="1"/>
  <c r="N675" i="41"/>
  <c r="O675" i="41" s="1"/>
  <c r="N518" i="41"/>
  <c r="O518" i="41" s="1"/>
  <c r="N475" i="41"/>
  <c r="O475" i="41" s="1"/>
  <c r="N354" i="41"/>
  <c r="O354" i="41" s="1"/>
  <c r="N120" i="41"/>
  <c r="O120" i="41" s="1"/>
  <c r="N88" i="41"/>
  <c r="O88" i="41" s="1"/>
  <c r="N187" i="41"/>
  <c r="O187" i="41" s="1"/>
  <c r="N715" i="41"/>
  <c r="O715" i="41" s="1"/>
  <c r="N634" i="41"/>
  <c r="O634" i="41" s="1"/>
  <c r="N595" i="41"/>
  <c r="O595" i="41" s="1"/>
  <c r="N514" i="41"/>
  <c r="O514" i="41" s="1"/>
  <c r="N392" i="41"/>
  <c r="O392" i="41" s="1"/>
  <c r="N280" i="41"/>
  <c r="O280" i="41" s="1"/>
  <c r="N247" i="41"/>
  <c r="O247" i="41" s="1"/>
  <c r="N220" i="41"/>
  <c r="O220" i="41" s="1"/>
  <c r="N193" i="41"/>
  <c r="O193" i="41" s="1"/>
  <c r="N139" i="41"/>
  <c r="O139" i="41" s="1"/>
  <c r="N125" i="41"/>
  <c r="O125" i="41" s="1"/>
  <c r="N162" i="41"/>
  <c r="O162" i="41" s="1"/>
  <c r="N72" i="41"/>
  <c r="O72" i="41" s="1"/>
  <c r="N381" i="41"/>
  <c r="O381" i="41" s="1"/>
  <c r="N673" i="41"/>
  <c r="O673" i="41" s="1"/>
  <c r="N555" i="41"/>
  <c r="O555" i="41" s="1"/>
  <c r="N474" i="41"/>
  <c r="O474" i="41" s="1"/>
  <c r="N353" i="41"/>
  <c r="O353" i="41" s="1"/>
  <c r="N315" i="41"/>
  <c r="O315" i="41" s="1"/>
  <c r="N192" i="41"/>
  <c r="O192" i="41" s="1"/>
  <c r="N163" i="41"/>
  <c r="O163" i="41" s="1"/>
  <c r="N136" i="41"/>
  <c r="O136" i="41" s="1"/>
  <c r="N103" i="41"/>
  <c r="O103" i="41" s="1"/>
  <c r="N191" i="41"/>
  <c r="O191" i="41" s="1"/>
  <c r="N63" i="41"/>
  <c r="O63" i="41" s="1"/>
  <c r="N62" i="41"/>
  <c r="O62" i="41" s="1"/>
  <c r="N540" i="41"/>
  <c r="O540" i="41" s="1"/>
  <c r="N211" i="41"/>
  <c r="O211" i="41" s="1"/>
  <c r="N270" i="41"/>
  <c r="O270" i="41" s="1"/>
  <c r="N712" i="41"/>
  <c r="O712" i="41" s="1"/>
  <c r="N671" i="41"/>
  <c r="O671" i="41" s="1"/>
  <c r="N633" i="41"/>
  <c r="O633" i="41" s="1"/>
  <c r="N594" i="41"/>
  <c r="O594" i="41" s="1"/>
  <c r="N552" i="41"/>
  <c r="O552" i="41" s="1"/>
  <c r="N513" i="41"/>
  <c r="O513" i="41" s="1"/>
  <c r="N470" i="41"/>
  <c r="O470" i="41" s="1"/>
  <c r="N428" i="41"/>
  <c r="O428" i="41" s="1"/>
  <c r="N390" i="41"/>
  <c r="O390" i="41" s="1"/>
  <c r="N351" i="41"/>
  <c r="O351" i="41" s="1"/>
  <c r="N279" i="41"/>
  <c r="O279" i="41" s="1"/>
  <c r="N246" i="41"/>
  <c r="O246" i="41" s="1"/>
  <c r="N219" i="41"/>
  <c r="O219" i="41" s="1"/>
  <c r="N73" i="41"/>
  <c r="O73" i="41" s="1"/>
  <c r="N134" i="41"/>
  <c r="O134" i="41" s="1"/>
  <c r="N511" i="41"/>
  <c r="O511" i="41" s="1"/>
  <c r="N469" i="41"/>
  <c r="O469" i="41" s="1"/>
  <c r="N314" i="41"/>
  <c r="O314" i="41" s="1"/>
  <c r="N218" i="41"/>
  <c r="O218" i="41" s="1"/>
  <c r="N135" i="41"/>
  <c r="O135" i="41" s="1"/>
  <c r="N506" i="41"/>
  <c r="O506" i="41" s="1"/>
  <c r="N462" i="41"/>
  <c r="O462" i="41" s="1"/>
  <c r="N711" i="41"/>
  <c r="O711" i="41" s="1"/>
  <c r="N670" i="41"/>
  <c r="O670" i="41" s="1"/>
  <c r="N632" i="41"/>
  <c r="O632" i="41" s="1"/>
  <c r="N589" i="41"/>
  <c r="O589" i="41" s="1"/>
  <c r="N551" i="41"/>
  <c r="O551" i="41" s="1"/>
  <c r="N507" i="41"/>
  <c r="O507" i="41" s="1"/>
  <c r="N426" i="41"/>
  <c r="O426" i="41" s="1"/>
  <c r="N389" i="41"/>
  <c r="O389" i="41" s="1"/>
  <c r="N350" i="41"/>
  <c r="O350" i="41" s="1"/>
  <c r="N278" i="41"/>
  <c r="O278" i="41" s="1"/>
  <c r="N245" i="41"/>
  <c r="O245" i="41" s="1"/>
  <c r="N190" i="41"/>
  <c r="O190" i="41" s="1"/>
  <c r="N161" i="41"/>
  <c r="O161" i="41" s="1"/>
  <c r="N114" i="41"/>
  <c r="O114" i="41" s="1"/>
  <c r="N108" i="41"/>
  <c r="O108" i="41" s="1"/>
  <c r="N53" i="41"/>
  <c r="O53" i="41" s="1"/>
  <c r="N212" i="41"/>
  <c r="O212" i="41" s="1"/>
  <c r="N581" i="41"/>
  <c r="O581" i="41" s="1"/>
  <c r="N313" i="41"/>
  <c r="O313" i="41" s="1"/>
  <c r="N57" i="41"/>
  <c r="O57" i="41" s="1"/>
  <c r="N710" i="41"/>
  <c r="O710" i="41" s="1"/>
  <c r="N669" i="41"/>
  <c r="O669" i="41" s="1"/>
  <c r="N588" i="41"/>
  <c r="O588" i="41" s="1"/>
  <c r="N463" i="41"/>
  <c r="O463" i="41" s="1"/>
  <c r="N425" i="41"/>
  <c r="O425" i="41" s="1"/>
  <c r="N388" i="41"/>
  <c r="O388" i="41" s="1"/>
  <c r="N349" i="41"/>
  <c r="O349" i="41" s="1"/>
  <c r="N310" i="41"/>
  <c r="O310" i="41" s="1"/>
  <c r="N277" i="41"/>
  <c r="O277" i="41" s="1"/>
  <c r="N244" i="41"/>
  <c r="O244" i="41" s="1"/>
  <c r="N213" i="41"/>
  <c r="O213" i="41" s="1"/>
  <c r="N159" i="41"/>
  <c r="O159" i="41" s="1"/>
  <c r="N133" i="41"/>
  <c r="O133" i="41" s="1"/>
  <c r="N87" i="41"/>
  <c r="O87" i="41" s="1"/>
  <c r="N77" i="41"/>
  <c r="O77" i="41" s="1"/>
  <c r="N309" i="41"/>
  <c r="O309" i="41" s="1"/>
  <c r="N627" i="41"/>
  <c r="O627" i="41" s="1"/>
  <c r="N543" i="41"/>
  <c r="O543" i="41" s="1"/>
  <c r="N503" i="41"/>
  <c r="O503" i="41" s="1"/>
  <c r="N387" i="41"/>
  <c r="O387" i="41" s="1"/>
  <c r="N346" i="41"/>
  <c r="O346" i="41" s="1"/>
  <c r="N186" i="41"/>
  <c r="O186" i="41" s="1"/>
  <c r="N82" i="41"/>
  <c r="O82" i="41" s="1"/>
  <c r="N242" i="41"/>
  <c r="O242" i="41" s="1"/>
  <c r="N243" i="41"/>
  <c r="O243" i="41" s="1"/>
  <c r="N184" i="41"/>
  <c r="O184" i="41" s="1"/>
  <c r="N382" i="41"/>
  <c r="O382" i="41" s="1"/>
  <c r="N157" i="41"/>
  <c r="O157" i="41" s="1"/>
  <c r="N702" i="41"/>
  <c r="O702" i="41" s="1"/>
  <c r="N664" i="41"/>
  <c r="O664" i="41" s="1"/>
  <c r="N539" i="41"/>
  <c r="O539" i="41" s="1"/>
  <c r="N501" i="41"/>
  <c r="O501" i="41" s="1"/>
  <c r="N25" i="41"/>
  <c r="O25" i="41" s="1"/>
  <c r="J37" i="51"/>
  <c r="K37" i="51"/>
  <c r="I37" i="51"/>
  <c r="G37" i="51"/>
  <c r="F37" i="51"/>
  <c r="C37" i="51"/>
  <c r="D37" i="51"/>
  <c r="N6" i="41"/>
  <c r="O6" i="41" s="1"/>
  <c r="N35" i="41"/>
  <c r="O35" i="41" s="1"/>
  <c r="D19" i="44"/>
  <c r="C19" i="44"/>
  <c r="F19" i="44"/>
  <c r="N22" i="41"/>
  <c r="O22" i="41" s="1"/>
  <c r="N38" i="41"/>
  <c r="O38" i="41" s="1"/>
  <c r="E38" i="51"/>
  <c r="A39" i="51"/>
  <c r="H38" i="51"/>
  <c r="B38" i="51"/>
  <c r="N8" i="41"/>
  <c r="O8" i="41" s="1"/>
  <c r="N26" i="41"/>
  <c r="O26" i="41" s="1"/>
  <c r="H30" i="50"/>
  <c r="E30" i="50"/>
  <c r="A31" i="50"/>
  <c r="B30" i="50"/>
  <c r="N4" i="41"/>
  <c r="O4" i="41" s="1"/>
  <c r="N5" i="41"/>
  <c r="O5" i="41" s="1"/>
  <c r="N7" i="41"/>
  <c r="O7" i="41" s="1"/>
  <c r="N9" i="41"/>
  <c r="O9" i="41" s="1"/>
  <c r="N23" i="41"/>
  <c r="O23" i="41" s="1"/>
  <c r="N3" i="41"/>
  <c r="O3" i="41" s="1"/>
  <c r="N33" i="41"/>
  <c r="O33" i="41" s="1"/>
  <c r="F16" i="43"/>
  <c r="D16" i="43"/>
  <c r="C16" i="43"/>
  <c r="N29" i="41"/>
  <c r="O29" i="41" s="1"/>
  <c r="C5" i="40"/>
  <c r="B5" i="40"/>
  <c r="E75" i="53" l="1"/>
  <c r="B75" i="53"/>
  <c r="G16" i="43"/>
  <c r="G15" i="43"/>
  <c r="G19" i="44"/>
  <c r="F27" i="45"/>
  <c r="N3" i="40"/>
  <c r="O3" i="40" s="1"/>
  <c r="G30" i="50"/>
  <c r="F30" i="50"/>
  <c r="D30" i="50"/>
  <c r="K30" i="50"/>
  <c r="I30" i="50"/>
  <c r="C30" i="50"/>
  <c r="J30" i="50"/>
  <c r="A32" i="50"/>
  <c r="H31" i="50"/>
  <c r="B31" i="50"/>
  <c r="E31" i="50"/>
  <c r="C38" i="51"/>
  <c r="G38" i="51"/>
  <c r="F38" i="51"/>
  <c r="D38" i="51"/>
  <c r="K38" i="51"/>
  <c r="J38" i="51"/>
  <c r="I38" i="51"/>
  <c r="B21" i="44"/>
  <c r="A22" i="44"/>
  <c r="E21" i="44"/>
  <c r="D20" i="44"/>
  <c r="C20" i="44"/>
  <c r="F20" i="44"/>
  <c r="E39" i="51"/>
  <c r="H39" i="51"/>
  <c r="B39" i="51"/>
  <c r="A40" i="51"/>
  <c r="D29" i="45"/>
  <c r="B29" i="45"/>
  <c r="A30" i="45"/>
  <c r="E28" i="45"/>
  <c r="C28" i="45"/>
  <c r="E18" i="43"/>
  <c r="A19" i="43"/>
  <c r="B18" i="43"/>
  <c r="D17" i="43"/>
  <c r="C17" i="43"/>
  <c r="F17" i="43"/>
  <c r="P2" i="41" a="1"/>
  <c r="E35" i="49"/>
  <c r="A36" i="49"/>
  <c r="B35" i="49"/>
  <c r="C34" i="49"/>
  <c r="G34" i="49"/>
  <c r="D34" i="49"/>
  <c r="H34" i="49"/>
  <c r="F34" i="49"/>
  <c r="G75" i="53" l="1"/>
  <c r="F75" i="53"/>
  <c r="C75" i="53"/>
  <c r="A76" i="53" s="1"/>
  <c r="D75" i="53"/>
  <c r="F28" i="45"/>
  <c r="G20" i="44"/>
  <c r="G17" i="43"/>
  <c r="P1" i="41" a="1"/>
  <c r="P1" i="41" s="1"/>
  <c r="A15" i="41" s="1"/>
  <c r="P2" i="41"/>
  <c r="G39" i="51"/>
  <c r="F39" i="51"/>
  <c r="D39" i="51"/>
  <c r="I39" i="51"/>
  <c r="C39" i="51"/>
  <c r="K39" i="51"/>
  <c r="J39" i="51"/>
  <c r="E29" i="45"/>
  <c r="C29" i="45"/>
  <c r="B22" i="44"/>
  <c r="E22" i="44"/>
  <c r="A23" i="44"/>
  <c r="A41" i="51"/>
  <c r="E40" i="51"/>
  <c r="H40" i="51"/>
  <c r="B40" i="51"/>
  <c r="D31" i="50"/>
  <c r="C31" i="50"/>
  <c r="J31" i="50"/>
  <c r="K31" i="50"/>
  <c r="G31" i="50"/>
  <c r="F31" i="50"/>
  <c r="I31" i="50"/>
  <c r="H35" i="49"/>
  <c r="G35" i="49"/>
  <c r="D35" i="49"/>
  <c r="C35" i="49"/>
  <c r="F35" i="49"/>
  <c r="F21" i="44"/>
  <c r="D21" i="44"/>
  <c r="C21" i="44"/>
  <c r="B36" i="49"/>
  <c r="A37" i="49"/>
  <c r="E36" i="49"/>
  <c r="A33" i="50"/>
  <c r="H32" i="50"/>
  <c r="E32" i="50"/>
  <c r="B32" i="50"/>
  <c r="F18" i="43"/>
  <c r="D18" i="43"/>
  <c r="C18" i="43"/>
  <c r="B19" i="43"/>
  <c r="A20" i="43"/>
  <c r="E19" i="43"/>
  <c r="B30" i="45"/>
  <c r="D30" i="45"/>
  <c r="A31" i="45"/>
  <c r="N717" i="40"/>
  <c r="O717" i="40" s="1"/>
  <c r="N589" i="40"/>
  <c r="O589" i="40" s="1"/>
  <c r="N541" i="40"/>
  <c r="O541" i="40" s="1"/>
  <c r="N1021" i="40"/>
  <c r="O1021" i="40" s="1"/>
  <c r="N1005" i="40"/>
  <c r="O1005" i="40" s="1"/>
  <c r="N989" i="40"/>
  <c r="O989" i="40" s="1"/>
  <c r="N973" i="40"/>
  <c r="O973" i="40" s="1"/>
  <c r="N957" i="40"/>
  <c r="O957" i="40" s="1"/>
  <c r="N941" i="40"/>
  <c r="O941" i="40" s="1"/>
  <c r="N925" i="40"/>
  <c r="O925" i="40" s="1"/>
  <c r="N909" i="40"/>
  <c r="O909" i="40" s="1"/>
  <c r="N893" i="40"/>
  <c r="O893" i="40" s="1"/>
  <c r="N877" i="40"/>
  <c r="O877" i="40" s="1"/>
  <c r="N861" i="40"/>
  <c r="O861" i="40" s="1"/>
  <c r="N845" i="40"/>
  <c r="O845" i="40" s="1"/>
  <c r="N829" i="40"/>
  <c r="O829" i="40" s="1"/>
  <c r="N813" i="40"/>
  <c r="O813" i="40" s="1"/>
  <c r="N797" i="40"/>
  <c r="O797" i="40" s="1"/>
  <c r="N781" i="40"/>
  <c r="O781" i="40" s="1"/>
  <c r="N765" i="40"/>
  <c r="O765" i="40" s="1"/>
  <c r="N749" i="40"/>
  <c r="O749" i="40" s="1"/>
  <c r="N733" i="40"/>
  <c r="O733" i="40" s="1"/>
  <c r="N701" i="40"/>
  <c r="O701" i="40" s="1"/>
  <c r="N685" i="40"/>
  <c r="O685" i="40" s="1"/>
  <c r="N669" i="40"/>
  <c r="O669" i="40" s="1"/>
  <c r="N653" i="40"/>
  <c r="O653" i="40" s="1"/>
  <c r="N637" i="40"/>
  <c r="O637" i="40" s="1"/>
  <c r="N621" i="40"/>
  <c r="O621" i="40" s="1"/>
  <c r="N605" i="40"/>
  <c r="O605" i="40" s="1"/>
  <c r="N573" i="40"/>
  <c r="O573" i="40" s="1"/>
  <c r="N557" i="40"/>
  <c r="O557" i="40" s="1"/>
  <c r="N525" i="40"/>
  <c r="O525" i="40" s="1"/>
  <c r="N1020" i="40"/>
  <c r="O1020" i="40" s="1"/>
  <c r="N1004" i="40"/>
  <c r="O1004" i="40" s="1"/>
  <c r="N988" i="40"/>
  <c r="O988" i="40" s="1"/>
  <c r="N956" i="40"/>
  <c r="O956" i="40" s="1"/>
  <c r="N940" i="40"/>
  <c r="O940" i="40" s="1"/>
  <c r="N924" i="40"/>
  <c r="O924" i="40" s="1"/>
  <c r="N908" i="40"/>
  <c r="O908" i="40" s="1"/>
  <c r="N876" i="40"/>
  <c r="O876" i="40" s="1"/>
  <c r="N972" i="40"/>
  <c r="O972" i="40" s="1"/>
  <c r="N892" i="40"/>
  <c r="O892" i="40" s="1"/>
  <c r="N1019" i="40"/>
  <c r="O1019" i="40" s="1"/>
  <c r="N1029" i="40"/>
  <c r="O1029" i="40" s="1"/>
  <c r="N1013" i="40"/>
  <c r="O1013" i="40" s="1"/>
  <c r="N997" i="40"/>
  <c r="O997" i="40" s="1"/>
  <c r="N981" i="40"/>
  <c r="O981" i="40" s="1"/>
  <c r="N965" i="40"/>
  <c r="O965" i="40" s="1"/>
  <c r="N949" i="40"/>
  <c r="O949" i="40" s="1"/>
  <c r="N933" i="40"/>
  <c r="O933" i="40" s="1"/>
  <c r="N917" i="40"/>
  <c r="O917" i="40" s="1"/>
  <c r="N901" i="40"/>
  <c r="O901" i="40" s="1"/>
  <c r="N885" i="40"/>
  <c r="O885" i="40" s="1"/>
  <c r="N996" i="40"/>
  <c r="O996" i="40" s="1"/>
  <c r="N884" i="40"/>
  <c r="O884" i="40" s="1"/>
  <c r="N804" i="40"/>
  <c r="O804" i="40" s="1"/>
  <c r="N772" i="40"/>
  <c r="O772" i="40" s="1"/>
  <c r="N756" i="40"/>
  <c r="O756" i="40" s="1"/>
  <c r="N724" i="40"/>
  <c r="O724" i="40" s="1"/>
  <c r="N676" i="40"/>
  <c r="O676" i="40" s="1"/>
  <c r="N660" i="40"/>
  <c r="O660" i="40" s="1"/>
  <c r="N1028" i="40"/>
  <c r="O1028" i="40" s="1"/>
  <c r="N1012" i="40"/>
  <c r="O1012" i="40" s="1"/>
  <c r="N980" i="40"/>
  <c r="O980" i="40" s="1"/>
  <c r="N964" i="40"/>
  <c r="O964" i="40" s="1"/>
  <c r="N948" i="40"/>
  <c r="O948" i="40" s="1"/>
  <c r="N932" i="40"/>
  <c r="O932" i="40" s="1"/>
  <c r="N916" i="40"/>
  <c r="O916" i="40" s="1"/>
  <c r="N900" i="40"/>
  <c r="O900" i="40" s="1"/>
  <c r="N868" i="40"/>
  <c r="O868" i="40" s="1"/>
  <c r="N852" i="40"/>
  <c r="O852" i="40" s="1"/>
  <c r="N836" i="40"/>
  <c r="O836" i="40" s="1"/>
  <c r="N820" i="40"/>
  <c r="O820" i="40" s="1"/>
  <c r="N788" i="40"/>
  <c r="O788" i="40" s="1"/>
  <c r="N740" i="40"/>
  <c r="O740" i="40" s="1"/>
  <c r="N708" i="40"/>
  <c r="O708" i="40" s="1"/>
  <c r="N692" i="40"/>
  <c r="O692" i="40" s="1"/>
  <c r="N644" i="40"/>
  <c r="O644" i="40" s="1"/>
  <c r="N628" i="40"/>
  <c r="O628" i="40" s="1"/>
  <c r="N1027" i="40"/>
  <c r="O1027" i="40" s="1"/>
  <c r="N1011" i="40"/>
  <c r="O1011" i="40" s="1"/>
  <c r="N1026" i="40"/>
  <c r="O1026" i="40" s="1"/>
  <c r="N1008" i="40"/>
  <c r="O1008" i="40" s="1"/>
  <c r="N992" i="40"/>
  <c r="O992" i="40" s="1"/>
  <c r="N960" i="40"/>
  <c r="O960" i="40" s="1"/>
  <c r="N928" i="40"/>
  <c r="O928" i="40" s="1"/>
  <c r="N896" i="40"/>
  <c r="O896" i="40" s="1"/>
  <c r="N864" i="40"/>
  <c r="O864" i="40" s="1"/>
  <c r="N832" i="40"/>
  <c r="O832" i="40" s="1"/>
  <c r="N784" i="40"/>
  <c r="O784" i="40" s="1"/>
  <c r="N1024" i="40"/>
  <c r="O1024" i="40" s="1"/>
  <c r="N976" i="40"/>
  <c r="O976" i="40" s="1"/>
  <c r="N944" i="40"/>
  <c r="O944" i="40" s="1"/>
  <c r="N912" i="40"/>
  <c r="O912" i="40" s="1"/>
  <c r="N880" i="40"/>
  <c r="O880" i="40" s="1"/>
  <c r="N848" i="40"/>
  <c r="O848" i="40" s="1"/>
  <c r="N816" i="40"/>
  <c r="O816" i="40" s="1"/>
  <c r="N800" i="40"/>
  <c r="O800" i="40" s="1"/>
  <c r="N768" i="40"/>
  <c r="O768" i="40" s="1"/>
  <c r="N986" i="40"/>
  <c r="O986" i="40" s="1"/>
  <c r="N954" i="40"/>
  <c r="O954" i="40" s="1"/>
  <c r="N922" i="40"/>
  <c r="O922" i="40" s="1"/>
  <c r="N890" i="40"/>
  <c r="O890" i="40" s="1"/>
  <c r="N859" i="40"/>
  <c r="O859" i="40" s="1"/>
  <c r="N831" i="40"/>
  <c r="O831" i="40" s="1"/>
  <c r="N803" i="40"/>
  <c r="O803" i="40" s="1"/>
  <c r="N720" i="40"/>
  <c r="O720" i="40" s="1"/>
  <c r="N666" i="40"/>
  <c r="O666" i="40" s="1"/>
  <c r="N639" i="40"/>
  <c r="O639" i="40" s="1"/>
  <c r="N613" i="40"/>
  <c r="O613" i="40" s="1"/>
  <c r="N563" i="40"/>
  <c r="O563" i="40" s="1"/>
  <c r="N539" i="40"/>
  <c r="O539" i="40" s="1"/>
  <c r="N517" i="40"/>
  <c r="O517" i="40" s="1"/>
  <c r="N453" i="40"/>
  <c r="O453" i="40" s="1"/>
  <c r="N389" i="40"/>
  <c r="O389" i="40" s="1"/>
  <c r="N346" i="40"/>
  <c r="O346" i="40" s="1"/>
  <c r="N284" i="40"/>
  <c r="O284" i="40" s="1"/>
  <c r="N245" i="40"/>
  <c r="O245" i="40" s="1"/>
  <c r="N223" i="40"/>
  <c r="O223" i="40" s="1"/>
  <c r="N183" i="40"/>
  <c r="O183" i="40" s="1"/>
  <c r="N162" i="40"/>
  <c r="O162" i="40" s="1"/>
  <c r="N141" i="40"/>
  <c r="O141" i="40" s="1"/>
  <c r="N121" i="40"/>
  <c r="O121" i="40" s="1"/>
  <c r="N72" i="40"/>
  <c r="O72" i="40" s="1"/>
  <c r="N68" i="40"/>
  <c r="O68" i="40" s="1"/>
  <c r="N35" i="40"/>
  <c r="O35" i="40" s="1"/>
  <c r="N27" i="40"/>
  <c r="O27" i="40" s="1"/>
  <c r="N23" i="40"/>
  <c r="O23" i="40" s="1"/>
  <c r="N19" i="40"/>
  <c r="O19" i="40" s="1"/>
  <c r="N15" i="40"/>
  <c r="O15" i="40" s="1"/>
  <c r="N492" i="40"/>
  <c r="O492" i="40" s="1"/>
  <c r="N386" i="40"/>
  <c r="O386" i="40" s="1"/>
  <c r="N263" i="40"/>
  <c r="O263" i="40" s="1"/>
  <c r="N160" i="40"/>
  <c r="O160" i="40" s="1"/>
  <c r="N88" i="40"/>
  <c r="O88" i="40" s="1"/>
  <c r="N43" i="40"/>
  <c r="O43" i="40" s="1"/>
  <c r="N119" i="40"/>
  <c r="O119" i="40" s="1"/>
  <c r="N609" i="40"/>
  <c r="O609" i="40" s="1"/>
  <c r="N536" i="40"/>
  <c r="O536" i="40" s="1"/>
  <c r="N513" i="40"/>
  <c r="O513" i="40" s="1"/>
  <c r="N427" i="40"/>
  <c r="O427" i="40" s="1"/>
  <c r="N323" i="40"/>
  <c r="O323" i="40" s="1"/>
  <c r="N200" i="40"/>
  <c r="O200" i="40" s="1"/>
  <c r="N55" i="40"/>
  <c r="O55" i="40" s="1"/>
  <c r="N361" i="40"/>
  <c r="O361" i="40" s="1"/>
  <c r="N116" i="40"/>
  <c r="O116" i="40" s="1"/>
  <c r="N83" i="40"/>
  <c r="O83" i="40" s="1"/>
  <c r="N30" i="40"/>
  <c r="O30" i="40" s="1"/>
  <c r="N604" i="40"/>
  <c r="O604" i="40" s="1"/>
  <c r="N381" i="40"/>
  <c r="O381" i="40" s="1"/>
  <c r="N279" i="40"/>
  <c r="O279" i="40" s="1"/>
  <c r="N155" i="40"/>
  <c r="O155" i="40" s="1"/>
  <c r="N360" i="40"/>
  <c r="O360" i="40" s="1"/>
  <c r="N298" i="40"/>
  <c r="O298" i="40" s="1"/>
  <c r="N236" i="40"/>
  <c r="O236" i="40" s="1"/>
  <c r="N87" i="40"/>
  <c r="O87" i="40" s="1"/>
  <c r="N339" i="40"/>
  <c r="O339" i="40" s="1"/>
  <c r="N99" i="40"/>
  <c r="O99" i="40" s="1"/>
  <c r="N910" i="40"/>
  <c r="O910" i="40" s="1"/>
  <c r="N530" i="40"/>
  <c r="O530" i="40" s="1"/>
  <c r="N359" i="40"/>
  <c r="O359" i="40" s="1"/>
  <c r="N134" i="40"/>
  <c r="O134" i="40" s="1"/>
  <c r="N442" i="40"/>
  <c r="O442" i="40" s="1"/>
  <c r="N1018" i="40"/>
  <c r="O1018" i="40" s="1"/>
  <c r="N985" i="40"/>
  <c r="O985" i="40" s="1"/>
  <c r="N953" i="40"/>
  <c r="O953" i="40" s="1"/>
  <c r="N921" i="40"/>
  <c r="O921" i="40" s="1"/>
  <c r="N889" i="40"/>
  <c r="O889" i="40" s="1"/>
  <c r="N802" i="40"/>
  <c r="O802" i="40" s="1"/>
  <c r="N774" i="40"/>
  <c r="O774" i="40" s="1"/>
  <c r="N746" i="40"/>
  <c r="O746" i="40" s="1"/>
  <c r="N719" i="40"/>
  <c r="O719" i="40" s="1"/>
  <c r="N693" i="40"/>
  <c r="O693" i="40" s="1"/>
  <c r="N665" i="40"/>
  <c r="O665" i="40" s="1"/>
  <c r="N612" i="40"/>
  <c r="O612" i="40" s="1"/>
  <c r="N586" i="40"/>
  <c r="O586" i="40" s="1"/>
  <c r="N562" i="40"/>
  <c r="O562" i="40" s="1"/>
  <c r="N516" i="40"/>
  <c r="O516" i="40" s="1"/>
  <c r="N494" i="40"/>
  <c r="O494" i="40" s="1"/>
  <c r="N473" i="40"/>
  <c r="O473" i="40" s="1"/>
  <c r="N452" i="40"/>
  <c r="O452" i="40" s="1"/>
  <c r="N430" i="40"/>
  <c r="O430" i="40" s="1"/>
  <c r="N409" i="40"/>
  <c r="O409" i="40" s="1"/>
  <c r="N388" i="40"/>
  <c r="O388" i="40" s="1"/>
  <c r="N366" i="40"/>
  <c r="O366" i="40" s="1"/>
  <c r="N326" i="40"/>
  <c r="O326" i="40" s="1"/>
  <c r="N305" i="40"/>
  <c r="O305" i="40" s="1"/>
  <c r="N264" i="40"/>
  <c r="O264" i="40" s="1"/>
  <c r="N244" i="40"/>
  <c r="O244" i="40" s="1"/>
  <c r="N202" i="40"/>
  <c r="O202" i="40" s="1"/>
  <c r="N140" i="40"/>
  <c r="O140" i="40" s="1"/>
  <c r="N113" i="40"/>
  <c r="O113" i="40" s="1"/>
  <c r="N80" i="40"/>
  <c r="O80" i="40" s="1"/>
  <c r="N610" i="40"/>
  <c r="O610" i="40" s="1"/>
  <c r="N201" i="40"/>
  <c r="O201" i="40" s="1"/>
  <c r="N84" i="40"/>
  <c r="O84" i="40" s="1"/>
  <c r="N770" i="40"/>
  <c r="O770" i="40" s="1"/>
  <c r="N385" i="40"/>
  <c r="O385" i="40" s="1"/>
  <c r="N180" i="40"/>
  <c r="O180" i="40" s="1"/>
  <c r="N404" i="40"/>
  <c r="O404" i="40" s="1"/>
  <c r="N38" i="40"/>
  <c r="O38" i="40" s="1"/>
  <c r="N217" i="40"/>
  <c r="O217" i="40" s="1"/>
  <c r="N340" i="40"/>
  <c r="O340" i="40" s="1"/>
  <c r="N318" i="40"/>
  <c r="O318" i="40" s="1"/>
  <c r="N629" i="40"/>
  <c r="O629" i="40" s="1"/>
  <c r="N256" i="40"/>
  <c r="O256" i="40" s="1"/>
  <c r="N1017" i="40"/>
  <c r="O1017" i="40" s="1"/>
  <c r="N984" i="40"/>
  <c r="O984" i="40" s="1"/>
  <c r="N952" i="40"/>
  <c r="O952" i="40" s="1"/>
  <c r="N920" i="40"/>
  <c r="O920" i="40" s="1"/>
  <c r="N888" i="40"/>
  <c r="O888" i="40" s="1"/>
  <c r="N858" i="40"/>
  <c r="O858" i="40" s="1"/>
  <c r="N830" i="40"/>
  <c r="O830" i="40" s="1"/>
  <c r="N745" i="40"/>
  <c r="O745" i="40" s="1"/>
  <c r="N691" i="40"/>
  <c r="O691" i="40" s="1"/>
  <c r="N664" i="40"/>
  <c r="O664" i="40" s="1"/>
  <c r="N638" i="40"/>
  <c r="O638" i="40" s="1"/>
  <c r="N611" i="40"/>
  <c r="O611" i="40" s="1"/>
  <c r="N538" i="40"/>
  <c r="O538" i="40" s="1"/>
  <c r="N515" i="40"/>
  <c r="O515" i="40" s="1"/>
  <c r="N493" i="40"/>
  <c r="O493" i="40" s="1"/>
  <c r="N451" i="40"/>
  <c r="O451" i="40" s="1"/>
  <c r="N429" i="40"/>
  <c r="O429" i="40" s="1"/>
  <c r="N387" i="40"/>
  <c r="O387" i="40" s="1"/>
  <c r="N365" i="40"/>
  <c r="O365" i="40" s="1"/>
  <c r="N345" i="40"/>
  <c r="O345" i="40" s="1"/>
  <c r="N304" i="40"/>
  <c r="O304" i="40" s="1"/>
  <c r="N283" i="40"/>
  <c r="O283" i="40" s="1"/>
  <c r="N243" i="40"/>
  <c r="O243" i="40" s="1"/>
  <c r="N222" i="40"/>
  <c r="O222" i="40" s="1"/>
  <c r="N182" i="40"/>
  <c r="O182" i="40" s="1"/>
  <c r="N161" i="40"/>
  <c r="O161" i="40" s="1"/>
  <c r="N120" i="40"/>
  <c r="O120" i="40" s="1"/>
  <c r="N92" i="40"/>
  <c r="O92" i="40" s="1"/>
  <c r="N47" i="40"/>
  <c r="O47" i="40" s="1"/>
  <c r="N39" i="40"/>
  <c r="O39" i="40" s="1"/>
  <c r="N636" i="40"/>
  <c r="O636" i="40" s="1"/>
  <c r="N450" i="40"/>
  <c r="O450" i="40" s="1"/>
  <c r="N428" i="40"/>
  <c r="O428" i="40" s="1"/>
  <c r="N364" i="40"/>
  <c r="O364" i="40" s="1"/>
  <c r="N303" i="40"/>
  <c r="O303" i="40" s="1"/>
  <c r="N242" i="40"/>
  <c r="O242" i="40" s="1"/>
  <c r="N139" i="40"/>
  <c r="O139" i="40" s="1"/>
  <c r="N51" i="40"/>
  <c r="O51" i="40" s="1"/>
  <c r="N662" i="40"/>
  <c r="O662" i="40" s="1"/>
  <c r="N559" i="40"/>
  <c r="O559" i="40" s="1"/>
  <c r="N491" i="40"/>
  <c r="O491" i="40" s="1"/>
  <c r="N449" i="40"/>
  <c r="O449" i="40" s="1"/>
  <c r="N363" i="40"/>
  <c r="O363" i="40" s="1"/>
  <c r="N262" i="40"/>
  <c r="O262" i="40" s="1"/>
  <c r="N138" i="40"/>
  <c r="O138" i="40" s="1"/>
  <c r="N63" i="40"/>
  <c r="O63" i="40" s="1"/>
  <c r="N382" i="40"/>
  <c r="O382" i="40" s="1"/>
  <c r="N177" i="40"/>
  <c r="O177" i="40" s="1"/>
  <c r="N445" i="40"/>
  <c r="O445" i="40" s="1"/>
  <c r="N380" i="40"/>
  <c r="O380" i="40" s="1"/>
  <c r="N531" i="40"/>
  <c r="O531" i="40" s="1"/>
  <c r="N13" i="40"/>
  <c r="O13" i="40" s="1"/>
  <c r="N821" i="40"/>
  <c r="O821" i="40" s="1"/>
  <c r="N465" i="40"/>
  <c r="O465" i="40" s="1"/>
  <c r="N174" i="40"/>
  <c r="O174" i="40" s="1"/>
  <c r="N12" i="40"/>
  <c r="O12" i="40" s="1"/>
  <c r="N1016" i="40"/>
  <c r="O1016" i="40" s="1"/>
  <c r="N983" i="40"/>
  <c r="O983" i="40" s="1"/>
  <c r="N951" i="40"/>
  <c r="O951" i="40" s="1"/>
  <c r="N919" i="40"/>
  <c r="O919" i="40" s="1"/>
  <c r="N887" i="40"/>
  <c r="O887" i="40" s="1"/>
  <c r="N857" i="40"/>
  <c r="O857" i="40" s="1"/>
  <c r="N828" i="40"/>
  <c r="O828" i="40" s="1"/>
  <c r="N801" i="40"/>
  <c r="O801" i="40" s="1"/>
  <c r="N773" i="40"/>
  <c r="O773" i="40" s="1"/>
  <c r="N744" i="40"/>
  <c r="O744" i="40" s="1"/>
  <c r="N718" i="40"/>
  <c r="O718" i="40" s="1"/>
  <c r="N690" i="40"/>
  <c r="O690" i="40" s="1"/>
  <c r="N663" i="40"/>
  <c r="O663" i="40" s="1"/>
  <c r="N585" i="40"/>
  <c r="O585" i="40" s="1"/>
  <c r="N561" i="40"/>
  <c r="O561" i="40" s="1"/>
  <c r="N514" i="40"/>
  <c r="O514" i="40" s="1"/>
  <c r="N472" i="40"/>
  <c r="O472" i="40" s="1"/>
  <c r="N408" i="40"/>
  <c r="O408" i="40" s="1"/>
  <c r="N325" i="40"/>
  <c r="O325" i="40" s="1"/>
  <c r="N221" i="40"/>
  <c r="O221" i="40" s="1"/>
  <c r="N715" i="40"/>
  <c r="O715" i="40" s="1"/>
  <c r="N302" i="40"/>
  <c r="O302" i="40" s="1"/>
  <c r="N108" i="40"/>
  <c r="O108" i="40" s="1"/>
  <c r="N198" i="40"/>
  <c r="O198" i="40" s="1"/>
  <c r="N580" i="40"/>
  <c r="O580" i="40" s="1"/>
  <c r="N176" i="40"/>
  <c r="O176" i="40" s="1"/>
  <c r="N50" i="40"/>
  <c r="O50" i="40" s="1"/>
  <c r="N278" i="40"/>
  <c r="O278" i="40" s="1"/>
  <c r="N682" i="40"/>
  <c r="O682" i="40" s="1"/>
  <c r="N297" i="40"/>
  <c r="O297" i="40" s="1"/>
  <c r="N1015" i="40"/>
  <c r="O1015" i="40" s="1"/>
  <c r="N856" i="40"/>
  <c r="O856" i="40" s="1"/>
  <c r="N827" i="40"/>
  <c r="O827" i="40" s="1"/>
  <c r="N799" i="40"/>
  <c r="O799" i="40" s="1"/>
  <c r="N771" i="40"/>
  <c r="O771" i="40" s="1"/>
  <c r="N743" i="40"/>
  <c r="O743" i="40" s="1"/>
  <c r="N716" i="40"/>
  <c r="O716" i="40" s="1"/>
  <c r="N635" i="40"/>
  <c r="O635" i="40" s="1"/>
  <c r="N584" i="40"/>
  <c r="O584" i="40" s="1"/>
  <c r="N560" i="40"/>
  <c r="O560" i="40" s="1"/>
  <c r="N537" i="40"/>
  <c r="O537" i="40" s="1"/>
  <c r="N471" i="40"/>
  <c r="O471" i="40" s="1"/>
  <c r="N407" i="40"/>
  <c r="O407" i="40" s="1"/>
  <c r="N344" i="40"/>
  <c r="O344" i="40" s="1"/>
  <c r="N324" i="40"/>
  <c r="O324" i="40" s="1"/>
  <c r="N282" i="40"/>
  <c r="O282" i="40" s="1"/>
  <c r="N220" i="40"/>
  <c r="O220" i="40" s="1"/>
  <c r="N181" i="40"/>
  <c r="O181" i="40" s="1"/>
  <c r="N159" i="40"/>
  <c r="O159" i="40" s="1"/>
  <c r="N96" i="40"/>
  <c r="O96" i="40" s="1"/>
  <c r="N583" i="40"/>
  <c r="O583" i="40" s="1"/>
  <c r="N320" i="40"/>
  <c r="O320" i="40" s="1"/>
  <c r="N467" i="40"/>
  <c r="O467" i="40" s="1"/>
  <c r="N175" i="40"/>
  <c r="O175" i="40" s="1"/>
  <c r="N216" i="40"/>
  <c r="O216" i="40" s="1"/>
  <c r="N317" i="40"/>
  <c r="O317" i="40" s="1"/>
  <c r="N982" i="40"/>
  <c r="O982" i="40" s="1"/>
  <c r="N950" i="40"/>
  <c r="O950" i="40" s="1"/>
  <c r="N918" i="40"/>
  <c r="O918" i="40" s="1"/>
  <c r="N886" i="40"/>
  <c r="O886" i="40" s="1"/>
  <c r="N855" i="40"/>
  <c r="O855" i="40" s="1"/>
  <c r="N689" i="40"/>
  <c r="O689" i="40" s="1"/>
  <c r="N241" i="40"/>
  <c r="O241" i="40" s="1"/>
  <c r="N259" i="40"/>
  <c r="O259" i="40" s="1"/>
  <c r="N403" i="40"/>
  <c r="O403" i="40" s="1"/>
  <c r="N14" i="40"/>
  <c r="O14" i="40" s="1"/>
  <c r="N154" i="40"/>
  <c r="O154" i="40" s="1"/>
  <c r="N655" i="40"/>
  <c r="O655" i="40" s="1"/>
  <c r="N195" i="40"/>
  <c r="O195" i="40" s="1"/>
  <c r="N1014" i="40"/>
  <c r="O1014" i="40" s="1"/>
  <c r="N826" i="40"/>
  <c r="O826" i="40" s="1"/>
  <c r="N798" i="40"/>
  <c r="O798" i="40" s="1"/>
  <c r="N742" i="40"/>
  <c r="O742" i="40" s="1"/>
  <c r="N688" i="40"/>
  <c r="O688" i="40" s="1"/>
  <c r="N634" i="40"/>
  <c r="O634" i="40" s="1"/>
  <c r="N608" i="40"/>
  <c r="O608" i="40" s="1"/>
  <c r="N535" i="40"/>
  <c r="O535" i="40" s="1"/>
  <c r="N512" i="40"/>
  <c r="O512" i="40" s="1"/>
  <c r="N470" i="40"/>
  <c r="O470" i="40" s="1"/>
  <c r="N448" i="40"/>
  <c r="O448" i="40" s="1"/>
  <c r="N406" i="40"/>
  <c r="O406" i="40" s="1"/>
  <c r="N384" i="40"/>
  <c r="O384" i="40" s="1"/>
  <c r="N343" i="40"/>
  <c r="O343" i="40" s="1"/>
  <c r="N322" i="40"/>
  <c r="O322" i="40" s="1"/>
  <c r="N301" i="40"/>
  <c r="O301" i="40" s="1"/>
  <c r="N281" i="40"/>
  <c r="O281" i="40" s="1"/>
  <c r="N240" i="40"/>
  <c r="O240" i="40" s="1"/>
  <c r="N219" i="40"/>
  <c r="O219" i="40" s="1"/>
  <c r="N179" i="40"/>
  <c r="O179" i="40" s="1"/>
  <c r="N158" i="40"/>
  <c r="O158" i="40" s="1"/>
  <c r="N118" i="40"/>
  <c r="O118" i="40" s="1"/>
  <c r="N104" i="40"/>
  <c r="O104" i="40" s="1"/>
  <c r="N100" i="40"/>
  <c r="O100" i="40" s="1"/>
  <c r="N67" i="40"/>
  <c r="O67" i="40" s="1"/>
  <c r="N59" i="40"/>
  <c r="O59" i="40" s="1"/>
  <c r="N75" i="40"/>
  <c r="O75" i="40" s="1"/>
  <c r="N509" i="40"/>
  <c r="O509" i="40" s="1"/>
  <c r="N135" i="40"/>
  <c r="O135" i="40" s="1"/>
  <c r="N91" i="40"/>
  <c r="O91" i="40" s="1"/>
  <c r="N379" i="40"/>
  <c r="O379" i="40" s="1"/>
  <c r="N979" i="40"/>
  <c r="O979" i="40" s="1"/>
  <c r="N947" i="40"/>
  <c r="O947" i="40" s="1"/>
  <c r="N915" i="40"/>
  <c r="O915" i="40" s="1"/>
  <c r="N883" i="40"/>
  <c r="O883" i="40" s="1"/>
  <c r="N854" i="40"/>
  <c r="O854" i="40" s="1"/>
  <c r="N825" i="40"/>
  <c r="O825" i="40" s="1"/>
  <c r="N796" i="40"/>
  <c r="O796" i="40" s="1"/>
  <c r="N769" i="40"/>
  <c r="O769" i="40" s="1"/>
  <c r="N714" i="40"/>
  <c r="O714" i="40" s="1"/>
  <c r="N687" i="40"/>
  <c r="O687" i="40" s="1"/>
  <c r="N661" i="40"/>
  <c r="O661" i="40" s="1"/>
  <c r="N633" i="40"/>
  <c r="O633" i="40" s="1"/>
  <c r="N607" i="40"/>
  <c r="O607" i="40" s="1"/>
  <c r="N582" i="40"/>
  <c r="O582" i="40" s="1"/>
  <c r="N558" i="40"/>
  <c r="O558" i="40" s="1"/>
  <c r="N511" i="40"/>
  <c r="O511" i="40" s="1"/>
  <c r="N490" i="40"/>
  <c r="O490" i="40" s="1"/>
  <c r="N447" i="40"/>
  <c r="O447" i="40" s="1"/>
  <c r="N426" i="40"/>
  <c r="O426" i="40" s="1"/>
  <c r="N383" i="40"/>
  <c r="O383" i="40" s="1"/>
  <c r="N362" i="40"/>
  <c r="O362" i="40" s="1"/>
  <c r="N300" i="40"/>
  <c r="O300" i="40" s="1"/>
  <c r="N261" i="40"/>
  <c r="O261" i="40" s="1"/>
  <c r="N239" i="40"/>
  <c r="O239" i="40" s="1"/>
  <c r="N199" i="40"/>
  <c r="O199" i="40" s="1"/>
  <c r="N178" i="40"/>
  <c r="O178" i="40" s="1"/>
  <c r="N157" i="40"/>
  <c r="O157" i="40" s="1"/>
  <c r="N137" i="40"/>
  <c r="O137" i="40" s="1"/>
  <c r="N112" i="40"/>
  <c r="O112" i="40" s="1"/>
  <c r="N26" i="40"/>
  <c r="O26" i="40" s="1"/>
  <c r="N946" i="40"/>
  <c r="O946" i="40" s="1"/>
  <c r="N882" i="40"/>
  <c r="O882" i="40" s="1"/>
  <c r="N824" i="40"/>
  <c r="O824" i="40" s="1"/>
  <c r="N767" i="40"/>
  <c r="O767" i="40" s="1"/>
  <c r="N741" i="40"/>
  <c r="O741" i="40" s="1"/>
  <c r="N713" i="40"/>
  <c r="O713" i="40" s="1"/>
  <c r="N632" i="40"/>
  <c r="O632" i="40" s="1"/>
  <c r="N556" i="40"/>
  <c r="O556" i="40" s="1"/>
  <c r="N469" i="40"/>
  <c r="O469" i="40" s="1"/>
  <c r="N405" i="40"/>
  <c r="O405" i="40" s="1"/>
  <c r="N342" i="40"/>
  <c r="O342" i="40" s="1"/>
  <c r="N280" i="40"/>
  <c r="O280" i="40" s="1"/>
  <c r="N260" i="40"/>
  <c r="O260" i="40" s="1"/>
  <c r="N218" i="40"/>
  <c r="O218" i="40" s="1"/>
  <c r="N117" i="40"/>
  <c r="O117" i="40" s="1"/>
  <c r="N79" i="40"/>
  <c r="O79" i="40" s="1"/>
  <c r="N34" i="40"/>
  <c r="O34" i="40" s="1"/>
  <c r="N18" i="40"/>
  <c r="O18" i="40" s="1"/>
  <c r="N446" i="40"/>
  <c r="O446" i="40" s="1"/>
  <c r="N238" i="40"/>
  <c r="O238" i="40" s="1"/>
  <c r="N136" i="40"/>
  <c r="O136" i="40" s="1"/>
  <c r="N341" i="40"/>
  <c r="O341" i="40" s="1"/>
  <c r="N258" i="40"/>
  <c r="O258" i="40" s="1"/>
  <c r="N402" i="40"/>
  <c r="O402" i="40" s="1"/>
  <c r="N197" i="40"/>
  <c r="O197" i="40" s="1"/>
  <c r="N487" i="40"/>
  <c r="O487" i="40" s="1"/>
  <c r="N257" i="40"/>
  <c r="O257" i="40" s="1"/>
  <c r="N54" i="40"/>
  <c r="O54" i="40" s="1"/>
  <c r="N878" i="40"/>
  <c r="O878" i="40" s="1"/>
  <c r="N401" i="40"/>
  <c r="O401" i="40" s="1"/>
  <c r="N58" i="40"/>
  <c r="O58" i="40" s="1"/>
  <c r="N506" i="40"/>
  <c r="O506" i="40" s="1"/>
  <c r="N1010" i="40"/>
  <c r="O1010" i="40" s="1"/>
  <c r="N978" i="40"/>
  <c r="O978" i="40" s="1"/>
  <c r="N914" i="40"/>
  <c r="O914" i="40" s="1"/>
  <c r="N795" i="40"/>
  <c r="O795" i="40" s="1"/>
  <c r="N659" i="40"/>
  <c r="O659" i="40" s="1"/>
  <c r="N534" i="40"/>
  <c r="O534" i="40" s="1"/>
  <c r="N321" i="40"/>
  <c r="O321" i="40" s="1"/>
  <c r="N156" i="40"/>
  <c r="O156" i="40" s="1"/>
  <c r="N71" i="40"/>
  <c r="O71" i="40" s="1"/>
  <c r="N22" i="40"/>
  <c r="O22" i="40" s="1"/>
  <c r="N425" i="40"/>
  <c r="O425" i="40" s="1"/>
  <c r="N319" i="40"/>
  <c r="O319" i="40" s="1"/>
  <c r="N42" i="40"/>
  <c r="O42" i="40" s="1"/>
  <c r="N95" i="40"/>
  <c r="O95" i="40" s="1"/>
  <c r="N791" i="40"/>
  <c r="O791" i="40" s="1"/>
  <c r="N235" i="40"/>
  <c r="O235" i="40" s="1"/>
  <c r="N853" i="40"/>
  <c r="O853" i="40" s="1"/>
  <c r="N823" i="40"/>
  <c r="O823" i="40" s="1"/>
  <c r="N739" i="40"/>
  <c r="O739" i="40" s="1"/>
  <c r="N712" i="40"/>
  <c r="O712" i="40" s="1"/>
  <c r="N686" i="40"/>
  <c r="O686" i="40" s="1"/>
  <c r="N658" i="40"/>
  <c r="O658" i="40" s="1"/>
  <c r="N631" i="40"/>
  <c r="O631" i="40" s="1"/>
  <c r="N606" i="40"/>
  <c r="O606" i="40" s="1"/>
  <c r="N581" i="40"/>
  <c r="O581" i="40" s="1"/>
  <c r="N510" i="40"/>
  <c r="O510" i="40" s="1"/>
  <c r="N489" i="40"/>
  <c r="O489" i="40" s="1"/>
  <c r="N468" i="40"/>
  <c r="O468" i="40" s="1"/>
  <c r="N299" i="40"/>
  <c r="O299" i="40" s="1"/>
  <c r="N533" i="40"/>
  <c r="O533" i="40" s="1"/>
  <c r="N849" i="40"/>
  <c r="O849" i="40" s="1"/>
  <c r="N1009" i="40"/>
  <c r="O1009" i="40" s="1"/>
  <c r="N977" i="40"/>
  <c r="O977" i="40" s="1"/>
  <c r="N945" i="40"/>
  <c r="O945" i="40" s="1"/>
  <c r="N913" i="40"/>
  <c r="O913" i="40" s="1"/>
  <c r="N881" i="40"/>
  <c r="O881" i="40" s="1"/>
  <c r="N851" i="40"/>
  <c r="O851" i="40" s="1"/>
  <c r="N794" i="40"/>
  <c r="O794" i="40" s="1"/>
  <c r="N766" i="40"/>
  <c r="O766" i="40" s="1"/>
  <c r="N738" i="40"/>
  <c r="O738" i="40" s="1"/>
  <c r="N711" i="40"/>
  <c r="O711" i="40" s="1"/>
  <c r="N684" i="40"/>
  <c r="O684" i="40" s="1"/>
  <c r="N555" i="40"/>
  <c r="O555" i="40" s="1"/>
  <c r="N237" i="40"/>
  <c r="O237" i="40" s="1"/>
  <c r="N46" i="40"/>
  <c r="O46" i="40" s="1"/>
  <c r="N602" i="40"/>
  <c r="O602" i="40" s="1"/>
  <c r="N11" i="40"/>
  <c r="O11" i="40" s="1"/>
  <c r="N1007" i="40"/>
  <c r="O1007" i="40" s="1"/>
  <c r="N975" i="40"/>
  <c r="O975" i="40" s="1"/>
  <c r="N943" i="40"/>
  <c r="O943" i="40" s="1"/>
  <c r="N911" i="40"/>
  <c r="O911" i="40" s="1"/>
  <c r="N879" i="40"/>
  <c r="O879" i="40" s="1"/>
  <c r="N850" i="40"/>
  <c r="O850" i="40" s="1"/>
  <c r="N822" i="40"/>
  <c r="O822" i="40" s="1"/>
  <c r="N793" i="40"/>
  <c r="O793" i="40" s="1"/>
  <c r="N764" i="40"/>
  <c r="O764" i="40" s="1"/>
  <c r="N683" i="40"/>
  <c r="O683" i="40" s="1"/>
  <c r="N657" i="40"/>
  <c r="O657" i="40" s="1"/>
  <c r="N630" i="40"/>
  <c r="O630" i="40" s="1"/>
  <c r="N603" i="40"/>
  <c r="O603" i="40" s="1"/>
  <c r="N579" i="40"/>
  <c r="O579" i="40" s="1"/>
  <c r="N532" i="40"/>
  <c r="O532" i="40" s="1"/>
  <c r="N508" i="40"/>
  <c r="O508" i="40" s="1"/>
  <c r="N488" i="40"/>
  <c r="O488" i="40" s="1"/>
  <c r="N466" i="40"/>
  <c r="O466" i="40" s="1"/>
  <c r="N444" i="40"/>
  <c r="O444" i="40" s="1"/>
  <c r="N424" i="40"/>
  <c r="O424" i="40" s="1"/>
  <c r="N423" i="40"/>
  <c r="O423" i="40" s="1"/>
  <c r="N736" i="40"/>
  <c r="O736" i="40" s="1"/>
  <c r="N792" i="40"/>
  <c r="O792" i="40" s="1"/>
  <c r="N763" i="40"/>
  <c r="O763" i="40" s="1"/>
  <c r="N737" i="40"/>
  <c r="O737" i="40" s="1"/>
  <c r="N710" i="40"/>
  <c r="O710" i="40" s="1"/>
  <c r="N656" i="40"/>
  <c r="O656" i="40" s="1"/>
  <c r="N578" i="40"/>
  <c r="O578" i="40" s="1"/>
  <c r="N554" i="40"/>
  <c r="O554" i="40" s="1"/>
  <c r="N196" i="40"/>
  <c r="O196" i="40" s="1"/>
  <c r="N443" i="40"/>
  <c r="O443" i="40" s="1"/>
  <c r="N1006" i="40"/>
  <c r="O1006" i="40" s="1"/>
  <c r="N974" i="40"/>
  <c r="O974" i="40" s="1"/>
  <c r="N942" i="40"/>
  <c r="O942" i="40" s="1"/>
  <c r="N507" i="40"/>
  <c r="O507" i="40" s="1"/>
  <c r="N338" i="40"/>
  <c r="O338" i="40" s="1"/>
  <c r="N1003" i="40"/>
  <c r="O1003" i="40" s="1"/>
  <c r="N971" i="40"/>
  <c r="O971" i="40" s="1"/>
  <c r="N939" i="40"/>
  <c r="O939" i="40" s="1"/>
  <c r="N907" i="40"/>
  <c r="O907" i="40" s="1"/>
  <c r="N875" i="40"/>
  <c r="O875" i="40" s="1"/>
  <c r="N847" i="40"/>
  <c r="O847" i="40" s="1"/>
  <c r="N819" i="40"/>
  <c r="O819" i="40" s="1"/>
  <c r="N762" i="40"/>
  <c r="O762" i="40" s="1"/>
  <c r="N735" i="40"/>
  <c r="O735" i="40" s="1"/>
  <c r="N709" i="40"/>
  <c r="O709" i="40" s="1"/>
  <c r="N681" i="40"/>
  <c r="O681" i="40" s="1"/>
  <c r="N627" i="40"/>
  <c r="O627" i="40" s="1"/>
  <c r="N601" i="40"/>
  <c r="O601" i="40" s="1"/>
  <c r="N577" i="40"/>
  <c r="O577" i="40" s="1"/>
  <c r="N553" i="40"/>
  <c r="O553" i="40" s="1"/>
  <c r="N486" i="40"/>
  <c r="O486" i="40" s="1"/>
  <c r="N464" i="40"/>
  <c r="O464" i="40" s="1"/>
  <c r="N422" i="40"/>
  <c r="O422" i="40" s="1"/>
  <c r="N400" i="40"/>
  <c r="O400" i="40" s="1"/>
  <c r="N316" i="40"/>
  <c r="O316" i="40" s="1"/>
  <c r="N277" i="40"/>
  <c r="O277" i="40" s="1"/>
  <c r="N255" i="40"/>
  <c r="O255" i="40" s="1"/>
  <c r="N215" i="40"/>
  <c r="O215" i="40" s="1"/>
  <c r="N194" i="40"/>
  <c r="O194" i="40" s="1"/>
  <c r="N173" i="40"/>
  <c r="O173" i="40" s="1"/>
  <c r="N153" i="40"/>
  <c r="O153" i="40" s="1"/>
  <c r="N111" i="40"/>
  <c r="O111" i="40" s="1"/>
  <c r="N103" i="40"/>
  <c r="O103" i="40" s="1"/>
  <c r="N66" i="40"/>
  <c r="O66" i="40" s="1"/>
  <c r="N818" i="40"/>
  <c r="O818" i="40" s="1"/>
  <c r="N790" i="40"/>
  <c r="O790" i="40" s="1"/>
  <c r="N761" i="40"/>
  <c r="O761" i="40" s="1"/>
  <c r="N707" i="40"/>
  <c r="O707" i="40" s="1"/>
  <c r="N680" i="40"/>
  <c r="O680" i="40" s="1"/>
  <c r="N654" i="40"/>
  <c r="O654" i="40" s="1"/>
  <c r="N626" i="40"/>
  <c r="O626" i="40" s="1"/>
  <c r="N600" i="40"/>
  <c r="O600" i="40" s="1"/>
  <c r="N576" i="40"/>
  <c r="O576" i="40" s="1"/>
  <c r="N552" i="40"/>
  <c r="O552" i="40" s="1"/>
  <c r="N172" i="40"/>
  <c r="O172" i="40" s="1"/>
  <c r="N1002" i="40"/>
  <c r="O1002" i="40" s="1"/>
  <c r="N970" i="40"/>
  <c r="O970" i="40" s="1"/>
  <c r="N938" i="40"/>
  <c r="O938" i="40" s="1"/>
  <c r="N1001" i="40"/>
  <c r="O1001" i="40" s="1"/>
  <c r="N969" i="40"/>
  <c r="O969" i="40" s="1"/>
  <c r="N937" i="40"/>
  <c r="O937" i="40" s="1"/>
  <c r="N905" i="40"/>
  <c r="O905" i="40" s="1"/>
  <c r="N873" i="40"/>
  <c r="O873" i="40" s="1"/>
  <c r="N844" i="40"/>
  <c r="O844" i="40" s="1"/>
  <c r="N817" i="40"/>
  <c r="O817" i="40" s="1"/>
  <c r="N1000" i="40"/>
  <c r="O1000" i="40" s="1"/>
  <c r="N968" i="40"/>
  <c r="O968" i="40" s="1"/>
  <c r="N936" i="40"/>
  <c r="O936" i="40" s="1"/>
  <c r="N904" i="40"/>
  <c r="O904" i="40" s="1"/>
  <c r="N872" i="40"/>
  <c r="O872" i="40" s="1"/>
  <c r="N843" i="40"/>
  <c r="O843" i="40" s="1"/>
  <c r="N815" i="40"/>
  <c r="O815" i="40" s="1"/>
  <c r="N787" i="40"/>
  <c r="O787" i="40" s="1"/>
  <c r="N731" i="40"/>
  <c r="O731" i="40" s="1"/>
  <c r="N705" i="40"/>
  <c r="O705" i="40" s="1"/>
  <c r="N678" i="40"/>
  <c r="O678" i="40" s="1"/>
  <c r="N999" i="40"/>
  <c r="O999" i="40" s="1"/>
  <c r="N967" i="40"/>
  <c r="O967" i="40" s="1"/>
  <c r="N935" i="40"/>
  <c r="O935" i="40" s="1"/>
  <c r="N903" i="40"/>
  <c r="O903" i="40" s="1"/>
  <c r="N871" i="40"/>
  <c r="O871" i="40" s="1"/>
  <c r="N786" i="40"/>
  <c r="O786" i="40" s="1"/>
  <c r="N758" i="40"/>
  <c r="O758" i="40" s="1"/>
  <c r="N704" i="40"/>
  <c r="O704" i="40" s="1"/>
  <c r="N650" i="40"/>
  <c r="O650" i="40" s="1"/>
  <c r="N623" i="40"/>
  <c r="O623" i="40" s="1"/>
  <c r="N572" i="40"/>
  <c r="O572" i="40" s="1"/>
  <c r="N842" i="40"/>
  <c r="O842" i="40" s="1"/>
  <c r="N814" i="40"/>
  <c r="O814" i="40" s="1"/>
  <c r="N730" i="40"/>
  <c r="O730" i="40" s="1"/>
  <c r="N703" i="40"/>
  <c r="O703" i="40" s="1"/>
  <c r="N677" i="40"/>
  <c r="O677" i="40" s="1"/>
  <c r="N649" i="40"/>
  <c r="O649" i="40" s="1"/>
  <c r="N597" i="40"/>
  <c r="O597" i="40" s="1"/>
  <c r="N571" i="40"/>
  <c r="O571" i="40" s="1"/>
  <c r="N549" i="40"/>
  <c r="O549" i="40" s="1"/>
  <c r="N524" i="40"/>
  <c r="O524" i="40" s="1"/>
  <c r="N998" i="40"/>
  <c r="O998" i="40" s="1"/>
  <c r="N966" i="40"/>
  <c r="O966" i="40" s="1"/>
  <c r="N934" i="40"/>
  <c r="O934" i="40" s="1"/>
  <c r="N902" i="40"/>
  <c r="O902" i="40" s="1"/>
  <c r="N870" i="40"/>
  <c r="O870" i="40" s="1"/>
  <c r="N841" i="40"/>
  <c r="O841" i="40" s="1"/>
  <c r="N812" i="40"/>
  <c r="O812" i="40" s="1"/>
  <c r="N785" i="40"/>
  <c r="O785" i="40" s="1"/>
  <c r="N757" i="40"/>
  <c r="O757" i="40" s="1"/>
  <c r="N729" i="40"/>
  <c r="O729" i="40" s="1"/>
  <c r="N675" i="40"/>
  <c r="O675" i="40" s="1"/>
  <c r="N648" i="40"/>
  <c r="O648" i="40" s="1"/>
  <c r="N622" i="40"/>
  <c r="O622" i="40" s="1"/>
  <c r="N596" i="40"/>
  <c r="O596" i="40" s="1"/>
  <c r="N548" i="40"/>
  <c r="O548" i="40" s="1"/>
  <c r="N481" i="40"/>
  <c r="O481" i="40" s="1"/>
  <c r="N459" i="40"/>
  <c r="O459" i="40" s="1"/>
  <c r="N417" i="40"/>
  <c r="O417" i="40" s="1"/>
  <c r="N395" i="40"/>
  <c r="O395" i="40" s="1"/>
  <c r="N332" i="40"/>
  <c r="O332" i="40" s="1"/>
  <c r="N293" i="40"/>
  <c r="O293" i="40" s="1"/>
  <c r="N271" i="40"/>
  <c r="O271" i="40" s="1"/>
  <c r="N231" i="40"/>
  <c r="O231" i="40" s="1"/>
  <c r="N210" i="40"/>
  <c r="O210" i="40" s="1"/>
  <c r="N189" i="40"/>
  <c r="O189" i="40" s="1"/>
  <c r="N169" i="40"/>
  <c r="O169" i="40" s="1"/>
  <c r="N128" i="40"/>
  <c r="O128" i="40" s="1"/>
  <c r="N102" i="40"/>
  <c r="O102" i="40" s="1"/>
  <c r="N94" i="40"/>
  <c r="O94" i="40" s="1"/>
  <c r="N49" i="40"/>
  <c r="O49" i="40" s="1"/>
  <c r="N1032" i="40"/>
  <c r="O1032" i="40" s="1"/>
  <c r="N840" i="40"/>
  <c r="O840" i="40" s="1"/>
  <c r="N811" i="40"/>
  <c r="O811" i="40" s="1"/>
  <c r="N783" i="40"/>
  <c r="O783" i="40" s="1"/>
  <c r="N755" i="40"/>
  <c r="O755" i="40" s="1"/>
  <c r="N1031" i="40"/>
  <c r="O1031" i="40" s="1"/>
  <c r="N995" i="40"/>
  <c r="O995" i="40" s="1"/>
  <c r="N963" i="40"/>
  <c r="O963" i="40" s="1"/>
  <c r="N931" i="40"/>
  <c r="O931" i="40" s="1"/>
  <c r="N899" i="40"/>
  <c r="O899" i="40" s="1"/>
  <c r="N993" i="40"/>
  <c r="O993" i="40" s="1"/>
  <c r="N961" i="40"/>
  <c r="O961" i="40" s="1"/>
  <c r="N929" i="40"/>
  <c r="O929" i="40" s="1"/>
  <c r="N897" i="40"/>
  <c r="O897" i="40" s="1"/>
  <c r="N808" i="40"/>
  <c r="O808" i="40" s="1"/>
  <c r="N779" i="40"/>
  <c r="O779" i="40" s="1"/>
  <c r="N752" i="40"/>
  <c r="O752" i="40" s="1"/>
  <c r="N698" i="40"/>
  <c r="O698" i="40" s="1"/>
  <c r="N671" i="40"/>
  <c r="O671" i="40" s="1"/>
  <c r="N645" i="40"/>
  <c r="O645" i="40" s="1"/>
  <c r="N617" i="40"/>
  <c r="O617" i="40" s="1"/>
  <c r="N592" i="40"/>
  <c r="O592" i="40" s="1"/>
  <c r="N567" i="40"/>
  <c r="O567" i="40" s="1"/>
  <c r="N991" i="40"/>
  <c r="O991" i="40" s="1"/>
  <c r="N959" i="40"/>
  <c r="O959" i="40" s="1"/>
  <c r="N927" i="40"/>
  <c r="O927" i="40" s="1"/>
  <c r="N895" i="40"/>
  <c r="O895" i="40" s="1"/>
  <c r="N865" i="40"/>
  <c r="O865" i="40" s="1"/>
  <c r="N837" i="40"/>
  <c r="O837" i="40" s="1"/>
  <c r="N807" i="40"/>
  <c r="O807" i="40" s="1"/>
  <c r="N751" i="40"/>
  <c r="O751" i="40" s="1"/>
  <c r="N725" i="40"/>
  <c r="O725" i="40" s="1"/>
  <c r="N697" i="40"/>
  <c r="O697" i="40" s="1"/>
  <c r="N643" i="40"/>
  <c r="O643" i="40" s="1"/>
  <c r="N616" i="40"/>
  <c r="O616" i="40" s="1"/>
  <c r="N987" i="40"/>
  <c r="O987" i="40" s="1"/>
  <c r="N1022" i="40"/>
  <c r="O1022" i="40" s="1"/>
  <c r="N930" i="40"/>
  <c r="O930" i="40" s="1"/>
  <c r="N809" i="40"/>
  <c r="O809" i="40" s="1"/>
  <c r="N721" i="40"/>
  <c r="O721" i="40" s="1"/>
  <c r="N462" i="40"/>
  <c r="O462" i="40" s="1"/>
  <c r="N419" i="40"/>
  <c r="O419" i="40" s="1"/>
  <c r="N294" i="40"/>
  <c r="O294" i="40" s="1"/>
  <c r="N212" i="40"/>
  <c r="O212" i="40" s="1"/>
  <c r="N127" i="40"/>
  <c r="O127" i="40" s="1"/>
  <c r="N61" i="40"/>
  <c r="O61" i="40" s="1"/>
  <c r="N28" i="40"/>
  <c r="O28" i="40" s="1"/>
  <c r="N498" i="40"/>
  <c r="O498" i="40" s="1"/>
  <c r="N25" i="40"/>
  <c r="O25" i="40" s="1"/>
  <c r="N440" i="40"/>
  <c r="O440" i="40" s="1"/>
  <c r="N24" i="40"/>
  <c r="O24" i="40" s="1"/>
  <c r="N706" i="40"/>
  <c r="O706" i="40" s="1"/>
  <c r="N625" i="40"/>
  <c r="O625" i="40" s="1"/>
  <c r="N565" i="40"/>
  <c r="O565" i="40" s="1"/>
  <c r="N505" i="40"/>
  <c r="O505" i="40" s="1"/>
  <c r="N461" i="40"/>
  <c r="O461" i="40" s="1"/>
  <c r="N418" i="40"/>
  <c r="O418" i="40" s="1"/>
  <c r="N376" i="40"/>
  <c r="O376" i="40" s="1"/>
  <c r="N334" i="40"/>
  <c r="O334" i="40" s="1"/>
  <c r="N251" i="40"/>
  <c r="O251" i="40" s="1"/>
  <c r="N211" i="40"/>
  <c r="O211" i="40" s="1"/>
  <c r="N168" i="40"/>
  <c r="O168" i="40" s="1"/>
  <c r="N69" i="40"/>
  <c r="O69" i="40" s="1"/>
  <c r="N806" i="40"/>
  <c r="O806" i="40" s="1"/>
  <c r="N624" i="40"/>
  <c r="O624" i="40" s="1"/>
  <c r="N564" i="40"/>
  <c r="O564" i="40" s="1"/>
  <c r="N460" i="40"/>
  <c r="O460" i="40" s="1"/>
  <c r="N375" i="40"/>
  <c r="O375" i="40" s="1"/>
  <c r="N333" i="40"/>
  <c r="O333" i="40" s="1"/>
  <c r="N292" i="40"/>
  <c r="O292" i="40" s="1"/>
  <c r="N250" i="40"/>
  <c r="O250" i="40" s="1"/>
  <c r="N126" i="40"/>
  <c r="O126" i="40" s="1"/>
  <c r="N110" i="40"/>
  <c r="O110" i="40" s="1"/>
  <c r="N502" i="40"/>
  <c r="O502" i="40" s="1"/>
  <c r="N207" i="40"/>
  <c r="O207" i="40" s="1"/>
  <c r="N204" i="40"/>
  <c r="O204" i="40" s="1"/>
  <c r="N76" i="40"/>
  <c r="O76" i="40" s="1"/>
  <c r="N455" i="40"/>
  <c r="O455" i="40" s="1"/>
  <c r="N285" i="40"/>
  <c r="O285" i="40" s="1"/>
  <c r="N529" i="40"/>
  <c r="O529" i="40" s="1"/>
  <c r="N474" i="40"/>
  <c r="O474" i="40" s="1"/>
  <c r="N778" i="40"/>
  <c r="O778" i="40" s="1"/>
  <c r="N272" i="40"/>
  <c r="O272" i="40" s="1"/>
  <c r="N16" i="40"/>
  <c r="O16" i="40" s="1"/>
  <c r="N926" i="40"/>
  <c r="O926" i="40" s="1"/>
  <c r="N702" i="40"/>
  <c r="O702" i="40" s="1"/>
  <c r="N620" i="40"/>
  <c r="O620" i="40" s="1"/>
  <c r="N551" i="40"/>
  <c r="O551" i="40" s="1"/>
  <c r="N504" i="40"/>
  <c r="O504" i="40" s="1"/>
  <c r="N416" i="40"/>
  <c r="O416" i="40" s="1"/>
  <c r="N374" i="40"/>
  <c r="O374" i="40" s="1"/>
  <c r="N291" i="40"/>
  <c r="O291" i="40" s="1"/>
  <c r="N209" i="40"/>
  <c r="O209" i="40" s="1"/>
  <c r="N167" i="40"/>
  <c r="O167" i="40" s="1"/>
  <c r="N125" i="40"/>
  <c r="O125" i="40" s="1"/>
  <c r="N77" i="40"/>
  <c r="O77" i="40" s="1"/>
  <c r="N44" i="40"/>
  <c r="O44" i="40" s="1"/>
  <c r="N20" i="40"/>
  <c r="O20" i="40" s="1"/>
  <c r="N331" i="40"/>
  <c r="O331" i="40" s="1"/>
  <c r="N290" i="40"/>
  <c r="O290" i="40" s="1"/>
  <c r="N208" i="40"/>
  <c r="O208" i="40" s="1"/>
  <c r="N124" i="40"/>
  <c r="O124" i="40" s="1"/>
  <c r="N85" i="40"/>
  <c r="O85" i="40" s="1"/>
  <c r="N36" i="40"/>
  <c r="O36" i="40" s="1"/>
  <c r="N699" i="40"/>
  <c r="O699" i="40" s="1"/>
  <c r="N458" i="40"/>
  <c r="O458" i="40" s="1"/>
  <c r="N373" i="40"/>
  <c r="O373" i="40" s="1"/>
  <c r="N166" i="40"/>
  <c r="O166" i="40" s="1"/>
  <c r="N780" i="40"/>
  <c r="O780" i="40" s="1"/>
  <c r="N369" i="40"/>
  <c r="O369" i="40" s="1"/>
  <c r="N115" i="40"/>
  <c r="O115" i="40" s="1"/>
  <c r="N599" i="40"/>
  <c r="O599" i="40" s="1"/>
  <c r="N148" i="40"/>
  <c r="O148" i="40" s="1"/>
  <c r="N439" i="40"/>
  <c r="O439" i="40" s="1"/>
  <c r="N171" i="40"/>
  <c r="O171" i="40" s="1"/>
  <c r="N923" i="40"/>
  <c r="O923" i="40" s="1"/>
  <c r="N805" i="40"/>
  <c r="O805" i="40" s="1"/>
  <c r="N700" i="40"/>
  <c r="O700" i="40" s="1"/>
  <c r="N619" i="40"/>
  <c r="O619" i="40" s="1"/>
  <c r="N503" i="40"/>
  <c r="O503" i="40" s="1"/>
  <c r="N415" i="40"/>
  <c r="O415" i="40" s="1"/>
  <c r="N249" i="40"/>
  <c r="O249" i="40" s="1"/>
  <c r="N550" i="40"/>
  <c r="O550" i="40" s="1"/>
  <c r="N614" i="40"/>
  <c r="O614" i="40" s="1"/>
  <c r="N328" i="40"/>
  <c r="O328" i="40" s="1"/>
  <c r="N152" i="40"/>
  <c r="O152" i="40" s="1"/>
  <c r="N591" i="40"/>
  <c r="O591" i="40" s="1"/>
  <c r="N296" i="40"/>
  <c r="O296" i="40" s="1"/>
  <c r="N694" i="40"/>
  <c r="O694" i="40" s="1"/>
  <c r="N483" i="40"/>
  <c r="O483" i="40" s="1"/>
  <c r="N308" i="40"/>
  <c r="O308" i="40" s="1"/>
  <c r="N906" i="40"/>
  <c r="O906" i="40" s="1"/>
  <c r="N789" i="40"/>
  <c r="O789" i="40" s="1"/>
  <c r="N618" i="40"/>
  <c r="O618" i="40" s="1"/>
  <c r="N414" i="40"/>
  <c r="O414" i="40" s="1"/>
  <c r="N372" i="40"/>
  <c r="O372" i="40" s="1"/>
  <c r="N330" i="40"/>
  <c r="O330" i="40" s="1"/>
  <c r="N289" i="40"/>
  <c r="O289" i="40" s="1"/>
  <c r="N248" i="40"/>
  <c r="O248" i="40" s="1"/>
  <c r="N123" i="40"/>
  <c r="O123" i="40" s="1"/>
  <c r="N93" i="40"/>
  <c r="O93" i="40" s="1"/>
  <c r="N60" i="40"/>
  <c r="O60" i="40" s="1"/>
  <c r="N499" i="40"/>
  <c r="O499" i="40" s="1"/>
  <c r="N286" i="40"/>
  <c r="O286" i="40" s="1"/>
  <c r="N203" i="40"/>
  <c r="O203" i="40" s="1"/>
  <c r="N528" i="40"/>
  <c r="O528" i="40" s="1"/>
  <c r="N31" i="40"/>
  <c r="O31" i="40" s="1"/>
  <c r="N254" i="40"/>
  <c r="O254" i="40" s="1"/>
  <c r="N898" i="40"/>
  <c r="O898" i="40" s="1"/>
  <c r="N696" i="40"/>
  <c r="O696" i="40" s="1"/>
  <c r="N615" i="40"/>
  <c r="O615" i="40" s="1"/>
  <c r="N547" i="40"/>
  <c r="O547" i="40" s="1"/>
  <c r="N501" i="40"/>
  <c r="O501" i="40" s="1"/>
  <c r="N457" i="40"/>
  <c r="O457" i="40" s="1"/>
  <c r="N413" i="40"/>
  <c r="O413" i="40" s="1"/>
  <c r="N371" i="40"/>
  <c r="O371" i="40" s="1"/>
  <c r="N288" i="40"/>
  <c r="O288" i="40" s="1"/>
  <c r="N206" i="40"/>
  <c r="O206" i="40" s="1"/>
  <c r="N165" i="40"/>
  <c r="O165" i="40" s="1"/>
  <c r="N101" i="40"/>
  <c r="O101" i="40" s="1"/>
  <c r="N52" i="40"/>
  <c r="O52" i="40" s="1"/>
  <c r="N782" i="40"/>
  <c r="O782" i="40" s="1"/>
  <c r="N695" i="40"/>
  <c r="O695" i="40" s="1"/>
  <c r="N546" i="40"/>
  <c r="O546" i="40" s="1"/>
  <c r="N500" i="40"/>
  <c r="O500" i="40" s="1"/>
  <c r="N412" i="40"/>
  <c r="O412" i="40" s="1"/>
  <c r="N370" i="40"/>
  <c r="O370" i="40" s="1"/>
  <c r="N329" i="40"/>
  <c r="O329" i="40" s="1"/>
  <c r="N287" i="40"/>
  <c r="O287" i="40" s="1"/>
  <c r="N247" i="40"/>
  <c r="O247" i="40" s="1"/>
  <c r="N205" i="40"/>
  <c r="O205" i="40" s="1"/>
  <c r="N164" i="40"/>
  <c r="O164" i="40" s="1"/>
  <c r="N122" i="40"/>
  <c r="O122" i="40" s="1"/>
  <c r="N163" i="40"/>
  <c r="O163" i="40" s="1"/>
  <c r="N109" i="40"/>
  <c r="O109" i="40" s="1"/>
  <c r="N545" i="40"/>
  <c r="O545" i="40" s="1"/>
  <c r="N246" i="40"/>
  <c r="O246" i="40" s="1"/>
  <c r="N544" i="40"/>
  <c r="O544" i="40" s="1"/>
  <c r="N593" i="40"/>
  <c r="O593" i="40" s="1"/>
  <c r="N354" i="40"/>
  <c r="O354" i="40" s="1"/>
  <c r="N391" i="40"/>
  <c r="O391" i="40" s="1"/>
  <c r="N411" i="40"/>
  <c r="O411" i="40" s="1"/>
  <c r="N313" i="40"/>
  <c r="O313" i="40" s="1"/>
  <c r="N32" i="40"/>
  <c r="O32" i="40" s="1"/>
  <c r="N519" i="40"/>
  <c r="O519" i="40" s="1"/>
  <c r="N456" i="40"/>
  <c r="O456" i="40" s="1"/>
  <c r="N74" i="40"/>
  <c r="O74" i="40" s="1"/>
  <c r="N355" i="40"/>
  <c r="O355" i="40" s="1"/>
  <c r="N312" i="40"/>
  <c r="O312" i="40" s="1"/>
  <c r="N728" i="40"/>
  <c r="O728" i="40" s="1"/>
  <c r="N86" i="40"/>
  <c r="O86" i="40" s="1"/>
  <c r="N894" i="40"/>
  <c r="O894" i="40" s="1"/>
  <c r="N107" i="40"/>
  <c r="O107" i="40" s="1"/>
  <c r="N670" i="40"/>
  <c r="O670" i="40" s="1"/>
  <c r="N574" i="40"/>
  <c r="O574" i="40" s="1"/>
  <c r="N891" i="40"/>
  <c r="O891" i="40" s="1"/>
  <c r="N777" i="40"/>
  <c r="O777" i="40" s="1"/>
  <c r="N679" i="40"/>
  <c r="O679" i="40" s="1"/>
  <c r="N368" i="40"/>
  <c r="O368" i="40" s="1"/>
  <c r="N188" i="40"/>
  <c r="O188" i="40" s="1"/>
  <c r="N147" i="40"/>
  <c r="O147" i="40" s="1"/>
  <c r="N642" i="40"/>
  <c r="O642" i="40" s="1"/>
  <c r="N776" i="40"/>
  <c r="O776" i="40" s="1"/>
  <c r="N543" i="40"/>
  <c r="O543" i="40" s="1"/>
  <c r="N497" i="40"/>
  <c r="O497" i="40" s="1"/>
  <c r="N454" i="40"/>
  <c r="O454" i="40" s="1"/>
  <c r="N410" i="40"/>
  <c r="O410" i="40" s="1"/>
  <c r="N367" i="40"/>
  <c r="O367" i="40" s="1"/>
  <c r="N327" i="40"/>
  <c r="O327" i="40" s="1"/>
  <c r="N276" i="40"/>
  <c r="O276" i="40" s="1"/>
  <c r="N234" i="40"/>
  <c r="O234" i="40" s="1"/>
  <c r="N193" i="40"/>
  <c r="O193" i="40" s="1"/>
  <c r="N82" i="40"/>
  <c r="O82" i="40" s="1"/>
  <c r="N41" i="40"/>
  <c r="O41" i="40" s="1"/>
  <c r="N151" i="40"/>
  <c r="O151" i="40" s="1"/>
  <c r="N356" i="40"/>
  <c r="O356" i="40" s="1"/>
  <c r="N114" i="40"/>
  <c r="O114" i="40" s="1"/>
  <c r="N958" i="40"/>
  <c r="O958" i="40" s="1"/>
  <c r="N874" i="40"/>
  <c r="O874" i="40" s="1"/>
  <c r="N775" i="40"/>
  <c r="O775" i="40" s="1"/>
  <c r="N674" i="40"/>
  <c r="O674" i="40" s="1"/>
  <c r="N598" i="40"/>
  <c r="O598" i="40" s="1"/>
  <c r="N496" i="40"/>
  <c r="O496" i="40" s="1"/>
  <c r="N399" i="40"/>
  <c r="O399" i="40" s="1"/>
  <c r="N358" i="40"/>
  <c r="O358" i="40" s="1"/>
  <c r="N315" i="40"/>
  <c r="O315" i="40" s="1"/>
  <c r="N275" i="40"/>
  <c r="O275" i="40" s="1"/>
  <c r="N192" i="40"/>
  <c r="O192" i="40" s="1"/>
  <c r="N33" i="40"/>
  <c r="O33" i="40" s="1"/>
  <c r="N17" i="40"/>
  <c r="O17" i="40" s="1"/>
  <c r="N149" i="40"/>
  <c r="O149" i="40" s="1"/>
  <c r="N73" i="40"/>
  <c r="O73" i="40" s="1"/>
  <c r="N476" i="40"/>
  <c r="O476" i="40" s="1"/>
  <c r="N130" i="40"/>
  <c r="O130" i="40" s="1"/>
  <c r="N869" i="40"/>
  <c r="O869" i="40" s="1"/>
  <c r="N760" i="40"/>
  <c r="O760" i="40" s="1"/>
  <c r="N595" i="40"/>
  <c r="O595" i="40" s="1"/>
  <c r="N542" i="40"/>
  <c r="O542" i="40" s="1"/>
  <c r="N495" i="40"/>
  <c r="O495" i="40" s="1"/>
  <c r="N274" i="40"/>
  <c r="O274" i="40" s="1"/>
  <c r="N233" i="40"/>
  <c r="O233" i="40" s="1"/>
  <c r="N191" i="40"/>
  <c r="O191" i="40" s="1"/>
  <c r="N90" i="40"/>
  <c r="O90" i="40" s="1"/>
  <c r="N867" i="40"/>
  <c r="O867" i="40" s="1"/>
  <c r="N759" i="40"/>
  <c r="O759" i="40" s="1"/>
  <c r="N594" i="40"/>
  <c r="O594" i="40" s="1"/>
  <c r="N540" i="40"/>
  <c r="O540" i="40" s="1"/>
  <c r="N441" i="40"/>
  <c r="O441" i="40" s="1"/>
  <c r="N398" i="40"/>
  <c r="O398" i="40" s="1"/>
  <c r="N314" i="40"/>
  <c r="O314" i="40" s="1"/>
  <c r="N98" i="40"/>
  <c r="O98" i="40" s="1"/>
  <c r="N57" i="40"/>
  <c r="O57" i="40" s="1"/>
  <c r="N672" i="40"/>
  <c r="O672" i="40" s="1"/>
  <c r="N397" i="40"/>
  <c r="O397" i="40" s="1"/>
  <c r="N232" i="40"/>
  <c r="O232" i="40" s="1"/>
  <c r="N184" i="40"/>
  <c r="O184" i="40" s="1"/>
  <c r="N131" i="40"/>
  <c r="O131" i="40" s="1"/>
  <c r="N78" i="40"/>
  <c r="O78" i="40" s="1"/>
  <c r="N673" i="40"/>
  <c r="O673" i="40" s="1"/>
  <c r="N485" i="40"/>
  <c r="O485" i="40" s="1"/>
  <c r="N357" i="40"/>
  <c r="O357" i="40" s="1"/>
  <c r="N150" i="40"/>
  <c r="O150" i="40" s="1"/>
  <c r="N754" i="40"/>
  <c r="O754" i="40" s="1"/>
  <c r="N484" i="40"/>
  <c r="O484" i="40" s="1"/>
  <c r="N273" i="40"/>
  <c r="O273" i="40" s="1"/>
  <c r="N190" i="40"/>
  <c r="O190" i="40" s="1"/>
  <c r="N106" i="40"/>
  <c r="O106" i="40" s="1"/>
  <c r="N396" i="40"/>
  <c r="O396" i="40" s="1"/>
  <c r="N65" i="40"/>
  <c r="O65" i="40" s="1"/>
  <c r="N835" i="40"/>
  <c r="O835" i="40" s="1"/>
  <c r="N866" i="40"/>
  <c r="O866" i="40" s="1"/>
  <c r="N482" i="40"/>
  <c r="O482" i="40" s="1"/>
  <c r="N431" i="40"/>
  <c r="O431" i="40" s="1"/>
  <c r="N863" i="40"/>
  <c r="O863" i="40" s="1"/>
  <c r="N64" i="40"/>
  <c r="O64" i="40" s="1"/>
  <c r="N214" i="40"/>
  <c r="O214" i="40" s="1"/>
  <c r="N1030" i="40"/>
  <c r="O1030" i="40" s="1"/>
  <c r="N753" i="40"/>
  <c r="O753" i="40" s="1"/>
  <c r="N668" i="40"/>
  <c r="O668" i="40" s="1"/>
  <c r="N337" i="40"/>
  <c r="O337" i="40" s="1"/>
  <c r="N1025" i="40"/>
  <c r="O1025" i="40" s="1"/>
  <c r="N862" i="40"/>
  <c r="O862" i="40" s="1"/>
  <c r="N667" i="40"/>
  <c r="O667" i="40" s="1"/>
  <c r="N527" i="40"/>
  <c r="O527" i="40" s="1"/>
  <c r="N438" i="40"/>
  <c r="O438" i="40" s="1"/>
  <c r="N353" i="40"/>
  <c r="O353" i="40" s="1"/>
  <c r="N270" i="40"/>
  <c r="O270" i="40" s="1"/>
  <c r="N230" i="40"/>
  <c r="O230" i="40" s="1"/>
  <c r="N187" i="40"/>
  <c r="O187" i="40" s="1"/>
  <c r="N146" i="40"/>
  <c r="O146" i="40" s="1"/>
  <c r="N40" i="40"/>
  <c r="O40" i="40" s="1"/>
  <c r="N994" i="40"/>
  <c r="O994" i="40" s="1"/>
  <c r="N588" i="40"/>
  <c r="O588" i="40" s="1"/>
  <c r="N526" i="40"/>
  <c r="O526" i="40" s="1"/>
  <c r="N437" i="40"/>
  <c r="O437" i="40" s="1"/>
  <c r="N268" i="40"/>
  <c r="O268" i="40" s="1"/>
  <c r="N81" i="40"/>
  <c r="O81" i="40" s="1"/>
  <c r="N48" i="40"/>
  <c r="O48" i="40" s="1"/>
  <c r="N349" i="40"/>
  <c r="O349" i="40" s="1"/>
  <c r="N226" i="40"/>
  <c r="O226" i="40" s="1"/>
  <c r="N569" i="40"/>
  <c r="O569" i="40" s="1"/>
  <c r="N1023" i="40"/>
  <c r="O1023" i="40" s="1"/>
  <c r="N860" i="40"/>
  <c r="O860" i="40" s="1"/>
  <c r="N750" i="40"/>
  <c r="O750" i="40" s="1"/>
  <c r="N590" i="40"/>
  <c r="O590" i="40" s="1"/>
  <c r="N480" i="40"/>
  <c r="O480" i="40" s="1"/>
  <c r="N394" i="40"/>
  <c r="O394" i="40" s="1"/>
  <c r="N352" i="40"/>
  <c r="O352" i="40" s="1"/>
  <c r="N311" i="40"/>
  <c r="O311" i="40" s="1"/>
  <c r="N269" i="40"/>
  <c r="O269" i="40" s="1"/>
  <c r="N89" i="40"/>
  <c r="O89" i="40" s="1"/>
  <c r="N846" i="40"/>
  <c r="O846" i="40" s="1"/>
  <c r="N652" i="40"/>
  <c r="O652" i="40" s="1"/>
  <c r="N479" i="40"/>
  <c r="O479" i="40" s="1"/>
  <c r="N351" i="40"/>
  <c r="O351" i="40" s="1"/>
  <c r="N229" i="40"/>
  <c r="O229" i="40" s="1"/>
  <c r="N145" i="40"/>
  <c r="O145" i="40" s="1"/>
  <c r="N732" i="40"/>
  <c r="O732" i="40" s="1"/>
  <c r="N434" i="40"/>
  <c r="O434" i="40" s="1"/>
  <c r="N723" i="40"/>
  <c r="O723" i="40" s="1"/>
  <c r="N748" i="40"/>
  <c r="O748" i="40" s="1"/>
  <c r="N186" i="40"/>
  <c r="O186" i="40" s="1"/>
  <c r="N522" i="40"/>
  <c r="O522" i="40" s="1"/>
  <c r="N37" i="40"/>
  <c r="O37" i="40" s="1"/>
  <c r="N839" i="40"/>
  <c r="O839" i="40" s="1"/>
  <c r="N747" i="40"/>
  <c r="O747" i="40" s="1"/>
  <c r="N651" i="40"/>
  <c r="O651" i="40" s="1"/>
  <c r="N587" i="40"/>
  <c r="O587" i="40" s="1"/>
  <c r="N523" i="40"/>
  <c r="O523" i="40" s="1"/>
  <c r="N436" i="40"/>
  <c r="O436" i="40" s="1"/>
  <c r="N393" i="40"/>
  <c r="O393" i="40" s="1"/>
  <c r="N310" i="40"/>
  <c r="O310" i="40" s="1"/>
  <c r="N228" i="40"/>
  <c r="O228" i="40" s="1"/>
  <c r="N144" i="40"/>
  <c r="O144" i="40" s="1"/>
  <c r="N267" i="40"/>
  <c r="O267" i="40" s="1"/>
  <c r="N185" i="40"/>
  <c r="O185" i="40" s="1"/>
  <c r="N105" i="40"/>
  <c r="O105" i="40" s="1"/>
  <c r="N56" i="40"/>
  <c r="O56" i="40" s="1"/>
  <c r="N647" i="40"/>
  <c r="O647" i="40" s="1"/>
  <c r="N392" i="40"/>
  <c r="O392" i="40" s="1"/>
  <c r="N97" i="40"/>
  <c r="O97" i="40" s="1"/>
  <c r="N348" i="40"/>
  <c r="O348" i="40" s="1"/>
  <c r="N568" i="40"/>
  <c r="O568" i="40" s="1"/>
  <c r="N734" i="40"/>
  <c r="O734" i="40" s="1"/>
  <c r="N575" i="40"/>
  <c r="O575" i="40" s="1"/>
  <c r="N478" i="40"/>
  <c r="O478" i="40" s="1"/>
  <c r="N435" i="40"/>
  <c r="O435" i="40" s="1"/>
  <c r="N350" i="40"/>
  <c r="O350" i="40" s="1"/>
  <c r="N227" i="40"/>
  <c r="O227" i="40" s="1"/>
  <c r="N143" i="40"/>
  <c r="O143" i="40" s="1"/>
  <c r="N838" i="40"/>
  <c r="O838" i="40" s="1"/>
  <c r="N309" i="40"/>
  <c r="O309" i="40" s="1"/>
  <c r="N266" i="40"/>
  <c r="O266" i="40" s="1"/>
  <c r="N990" i="40"/>
  <c r="O990" i="40" s="1"/>
  <c r="N477" i="40"/>
  <c r="O477" i="40" s="1"/>
  <c r="N142" i="40"/>
  <c r="O142" i="40" s="1"/>
  <c r="N962" i="40"/>
  <c r="O962" i="40" s="1"/>
  <c r="N834" i="40"/>
  <c r="O834" i="40" s="1"/>
  <c r="N727" i="40"/>
  <c r="O727" i="40" s="1"/>
  <c r="N646" i="40"/>
  <c r="O646" i="40" s="1"/>
  <c r="N570" i="40"/>
  <c r="O570" i="40" s="1"/>
  <c r="N521" i="40"/>
  <c r="O521" i="40" s="1"/>
  <c r="N433" i="40"/>
  <c r="O433" i="40" s="1"/>
  <c r="N307" i="40"/>
  <c r="O307" i="40" s="1"/>
  <c r="N225" i="40"/>
  <c r="O225" i="40" s="1"/>
  <c r="N133" i="40"/>
  <c r="O133" i="40" s="1"/>
  <c r="N70" i="40"/>
  <c r="O70" i="40" s="1"/>
  <c r="N62" i="40"/>
  <c r="O62" i="40" s="1"/>
  <c r="N10" i="40"/>
  <c r="O10" i="40" s="1"/>
  <c r="N306" i="40"/>
  <c r="O306" i="40" s="1"/>
  <c r="N265" i="40"/>
  <c r="O265" i="40" s="1"/>
  <c r="N132" i="40"/>
  <c r="O132" i="40" s="1"/>
  <c r="N21" i="40"/>
  <c r="O21" i="40" s="1"/>
  <c r="N378" i="40"/>
  <c r="O378" i="40" s="1"/>
  <c r="N520" i="40"/>
  <c r="O520" i="40" s="1"/>
  <c r="N475" i="40"/>
  <c r="O475" i="40" s="1"/>
  <c r="N432" i="40"/>
  <c r="O432" i="40" s="1"/>
  <c r="N390" i="40"/>
  <c r="O390" i="40" s="1"/>
  <c r="N347" i="40"/>
  <c r="O347" i="40" s="1"/>
  <c r="N224" i="40"/>
  <c r="O224" i="40" s="1"/>
  <c r="N29" i="40"/>
  <c r="O29" i="40" s="1"/>
  <c r="N833" i="40"/>
  <c r="O833" i="40" s="1"/>
  <c r="N726" i="40"/>
  <c r="O726" i="40" s="1"/>
  <c r="N955" i="40"/>
  <c r="O955" i="40" s="1"/>
  <c r="N722" i="40"/>
  <c r="O722" i="40" s="1"/>
  <c r="N641" i="40"/>
  <c r="O641" i="40" s="1"/>
  <c r="N518" i="40"/>
  <c r="O518" i="40" s="1"/>
  <c r="N463" i="40"/>
  <c r="O463" i="40" s="1"/>
  <c r="N421" i="40"/>
  <c r="O421" i="40" s="1"/>
  <c r="N336" i="40"/>
  <c r="O336" i="40" s="1"/>
  <c r="N295" i="40"/>
  <c r="O295" i="40" s="1"/>
  <c r="N253" i="40"/>
  <c r="O253" i="40" s="1"/>
  <c r="N170" i="40"/>
  <c r="O170" i="40" s="1"/>
  <c r="N45" i="40"/>
  <c r="O45" i="40" s="1"/>
  <c r="N810" i="40"/>
  <c r="O810" i="40" s="1"/>
  <c r="N640" i="40"/>
  <c r="O640" i="40" s="1"/>
  <c r="N566" i="40"/>
  <c r="O566" i="40" s="1"/>
  <c r="N420" i="40"/>
  <c r="O420" i="40" s="1"/>
  <c r="N377" i="40"/>
  <c r="O377" i="40" s="1"/>
  <c r="N335" i="40"/>
  <c r="O335" i="40" s="1"/>
  <c r="N252" i="40"/>
  <c r="O252" i="40" s="1"/>
  <c r="N213" i="40"/>
  <c r="O213" i="40" s="1"/>
  <c r="N129" i="40"/>
  <c r="O129" i="40" s="1"/>
  <c r="N53" i="40"/>
  <c r="O53" i="40" s="1"/>
  <c r="N9" i="40"/>
  <c r="O9" i="40" s="1"/>
  <c r="N8" i="40"/>
  <c r="O8" i="40" s="1"/>
  <c r="N7" i="40"/>
  <c r="O7" i="40" s="1"/>
  <c r="N6" i="40"/>
  <c r="O6" i="40" s="1"/>
  <c r="N5" i="40"/>
  <c r="O5" i="40" s="1"/>
  <c r="N4" i="40"/>
  <c r="O4" i="40" s="1"/>
  <c r="C5" i="38"/>
  <c r="B5" i="38"/>
  <c r="E76" i="53" l="1"/>
  <c r="B76" i="53"/>
  <c r="F29" i="45"/>
  <c r="N95" i="38"/>
  <c r="O95" i="38" s="1"/>
  <c r="N91" i="38"/>
  <c r="O91" i="38" s="1"/>
  <c r="N87" i="38"/>
  <c r="O87" i="38" s="1"/>
  <c r="N46" i="38"/>
  <c r="O46" i="38" s="1"/>
  <c r="N58" i="38"/>
  <c r="O58" i="38" s="1"/>
  <c r="N37" i="38"/>
  <c r="O37" i="38" s="1"/>
  <c r="N21" i="38"/>
  <c r="O21" i="38" s="1"/>
  <c r="N133" i="38"/>
  <c r="O133" i="38" s="1"/>
  <c r="N111" i="38"/>
  <c r="O111" i="38" s="1"/>
  <c r="N107" i="38"/>
  <c r="O107" i="38" s="1"/>
  <c r="N103" i="38"/>
  <c r="O103" i="38" s="1"/>
  <c r="N66" i="38"/>
  <c r="O66" i="38" s="1"/>
  <c r="N62" i="38"/>
  <c r="O62" i="38" s="1"/>
  <c r="N12" i="38"/>
  <c r="O12" i="38" s="1"/>
  <c r="N132" i="38"/>
  <c r="O132" i="38" s="1"/>
  <c r="N115" i="38"/>
  <c r="O115" i="38" s="1"/>
  <c r="N70" i="38"/>
  <c r="O70" i="38" s="1"/>
  <c r="N74" i="38"/>
  <c r="O74" i="38" s="1"/>
  <c r="N11" i="38"/>
  <c r="O11" i="38" s="1"/>
  <c r="N44" i="38"/>
  <c r="O44" i="38" s="1"/>
  <c r="N131" i="38"/>
  <c r="O131" i="38" s="1"/>
  <c r="N82" i="38"/>
  <c r="O82" i="38" s="1"/>
  <c r="N78" i="38"/>
  <c r="O78" i="38" s="1"/>
  <c r="N33" i="38"/>
  <c r="O33" i="38" s="1"/>
  <c r="N29" i="38"/>
  <c r="O29" i="38" s="1"/>
  <c r="N25" i="38"/>
  <c r="O25" i="38" s="1"/>
  <c r="N10" i="38"/>
  <c r="O10" i="38" s="1"/>
  <c r="N130" i="38"/>
  <c r="O130" i="38" s="1"/>
  <c r="N86" i="38"/>
  <c r="O86" i="38" s="1"/>
  <c r="N41" i="38"/>
  <c r="O41" i="38" s="1"/>
  <c r="N17" i="38"/>
  <c r="O17" i="38" s="1"/>
  <c r="N116" i="38"/>
  <c r="O116" i="38" s="1"/>
  <c r="N90" i="38"/>
  <c r="O90" i="38" s="1"/>
  <c r="N53" i="38"/>
  <c r="O53" i="38" s="1"/>
  <c r="N45" i="38"/>
  <c r="O45" i="38" s="1"/>
  <c r="N129" i="38"/>
  <c r="O129" i="38" s="1"/>
  <c r="N98" i="38"/>
  <c r="O98" i="38" s="1"/>
  <c r="N94" i="38"/>
  <c r="O94" i="38" s="1"/>
  <c r="N49" i="38"/>
  <c r="O49" i="38" s="1"/>
  <c r="N128" i="38"/>
  <c r="O128" i="38" s="1"/>
  <c r="N102" i="38"/>
  <c r="O102" i="38" s="1"/>
  <c r="N127" i="38"/>
  <c r="O127" i="38" s="1"/>
  <c r="N69" i="38"/>
  <c r="O69" i="38" s="1"/>
  <c r="N61" i="38"/>
  <c r="O61" i="38" s="1"/>
  <c r="N114" i="38"/>
  <c r="O114" i="38" s="1"/>
  <c r="N110" i="38"/>
  <c r="O110" i="38" s="1"/>
  <c r="N65" i="38"/>
  <c r="O65" i="38" s="1"/>
  <c r="N32" i="38"/>
  <c r="O32" i="38" s="1"/>
  <c r="N24" i="38"/>
  <c r="O24" i="38" s="1"/>
  <c r="N81" i="38"/>
  <c r="O81" i="38" s="1"/>
  <c r="N57" i="38"/>
  <c r="O57" i="38" s="1"/>
  <c r="N106" i="38"/>
  <c r="O106" i="38" s="1"/>
  <c r="N73" i="38"/>
  <c r="O73" i="38" s="1"/>
  <c r="N28" i="38"/>
  <c r="O28" i="38" s="1"/>
  <c r="N20" i="38"/>
  <c r="O20" i="38" s="1"/>
  <c r="N125" i="38"/>
  <c r="O125" i="38" s="1"/>
  <c r="N16" i="38"/>
  <c r="O16" i="38" s="1"/>
  <c r="N126" i="38"/>
  <c r="O126" i="38" s="1"/>
  <c r="N85" i="38"/>
  <c r="O85" i="38" s="1"/>
  <c r="N77" i="38"/>
  <c r="O77" i="38" s="1"/>
  <c r="N40" i="38"/>
  <c r="O40" i="38" s="1"/>
  <c r="N36" i="38"/>
  <c r="O36" i="38" s="1"/>
  <c r="N124" i="38"/>
  <c r="O124" i="38" s="1"/>
  <c r="N89" i="38"/>
  <c r="O89" i="38" s="1"/>
  <c r="N48" i="38"/>
  <c r="O48" i="38" s="1"/>
  <c r="N15" i="38"/>
  <c r="O15" i="38" s="1"/>
  <c r="N43" i="38"/>
  <c r="O43" i="38" s="1"/>
  <c r="N71" i="38"/>
  <c r="O71" i="38" s="1"/>
  <c r="N123" i="38"/>
  <c r="O123" i="38" s="1"/>
  <c r="N101" i="38"/>
  <c r="O101" i="38" s="1"/>
  <c r="N93" i="38"/>
  <c r="O93" i="38" s="1"/>
  <c r="N56" i="38"/>
  <c r="O56" i="38" s="1"/>
  <c r="N52" i="38"/>
  <c r="O52" i="38" s="1"/>
  <c r="N122" i="38"/>
  <c r="O122" i="38" s="1"/>
  <c r="N105" i="38"/>
  <c r="O105" i="38" s="1"/>
  <c r="N64" i="38"/>
  <c r="O64" i="38" s="1"/>
  <c r="N76" i="38"/>
  <c r="O76" i="38" s="1"/>
  <c r="N27" i="38"/>
  <c r="O27" i="38" s="1"/>
  <c r="N51" i="38"/>
  <c r="O51" i="38" s="1"/>
  <c r="N96" i="38"/>
  <c r="O96" i="38" s="1"/>
  <c r="N117" i="38"/>
  <c r="O117" i="38" s="1"/>
  <c r="N97" i="38"/>
  <c r="O97" i="38" s="1"/>
  <c r="N60" i="38"/>
  <c r="O60" i="38" s="1"/>
  <c r="N121" i="38"/>
  <c r="O121" i="38" s="1"/>
  <c r="N109" i="38"/>
  <c r="O109" i="38" s="1"/>
  <c r="N68" i="38"/>
  <c r="O68" i="38" s="1"/>
  <c r="N80" i="38"/>
  <c r="O80" i="38" s="1"/>
  <c r="N19" i="38"/>
  <c r="O19" i="38" s="1"/>
  <c r="N47" i="38"/>
  <c r="O47" i="38" s="1"/>
  <c r="N23" i="38"/>
  <c r="O23" i="38" s="1"/>
  <c r="N13" i="38"/>
  <c r="O13" i="38" s="1"/>
  <c r="N31" i="38"/>
  <c r="O31" i="38" s="1"/>
  <c r="N113" i="38"/>
  <c r="O113" i="38" s="1"/>
  <c r="N35" i="38"/>
  <c r="O35" i="38" s="1"/>
  <c r="N84" i="38"/>
  <c r="O84" i="38" s="1"/>
  <c r="N79" i="38"/>
  <c r="O79" i="38" s="1"/>
  <c r="N34" i="38"/>
  <c r="O34" i="38" s="1"/>
  <c r="N72" i="38"/>
  <c r="O72" i="38" s="1"/>
  <c r="N119" i="38"/>
  <c r="O119" i="38" s="1"/>
  <c r="N134" i="38"/>
  <c r="O134" i="38" s="1"/>
  <c r="N99" i="38"/>
  <c r="O99" i="38" s="1"/>
  <c r="N54" i="38"/>
  <c r="O54" i="38" s="1"/>
  <c r="N112" i="38"/>
  <c r="O112" i="38" s="1"/>
  <c r="N120" i="38"/>
  <c r="O120" i="38" s="1"/>
  <c r="N88" i="38"/>
  <c r="O88" i="38" s="1"/>
  <c r="N39" i="38"/>
  <c r="O39" i="38" s="1"/>
  <c r="N92" i="38"/>
  <c r="O92" i="38" s="1"/>
  <c r="N30" i="38"/>
  <c r="O30" i="38" s="1"/>
  <c r="N118" i="38"/>
  <c r="O118" i="38" s="1"/>
  <c r="N104" i="38"/>
  <c r="O104" i="38" s="1"/>
  <c r="N100" i="38"/>
  <c r="O100" i="38" s="1"/>
  <c r="N63" i="38"/>
  <c r="O63" i="38" s="1"/>
  <c r="N59" i="38"/>
  <c r="O59" i="38" s="1"/>
  <c r="N55" i="38"/>
  <c r="O55" i="38" s="1"/>
  <c r="N108" i="38"/>
  <c r="O108" i="38" s="1"/>
  <c r="N67" i="38"/>
  <c r="O67" i="38" s="1"/>
  <c r="N136" i="38"/>
  <c r="O136" i="38" s="1"/>
  <c r="N75" i="38"/>
  <c r="O75" i="38" s="1"/>
  <c r="N83" i="38"/>
  <c r="O83" i="38" s="1"/>
  <c r="N38" i="38"/>
  <c r="O38" i="38" s="1"/>
  <c r="N26" i="38"/>
  <c r="O26" i="38" s="1"/>
  <c r="N22" i="38"/>
  <c r="O22" i="38" s="1"/>
  <c r="N18" i="38"/>
  <c r="O18" i="38" s="1"/>
  <c r="N135" i="38"/>
  <c r="O135" i="38" s="1"/>
  <c r="N42" i="38"/>
  <c r="O42" i="38" s="1"/>
  <c r="N14" i="38"/>
  <c r="O14" i="38" s="1"/>
  <c r="N50" i="38"/>
  <c r="O50" i="38" s="1"/>
  <c r="N9" i="38"/>
  <c r="O9" i="38" s="1"/>
  <c r="N7" i="38"/>
  <c r="O7" i="38" s="1"/>
  <c r="N6" i="38"/>
  <c r="O6" i="38" s="1"/>
  <c r="N4" i="38"/>
  <c r="O4" i="38" s="1"/>
  <c r="N3" i="38"/>
  <c r="O3" i="38" s="1"/>
  <c r="N8" i="38"/>
  <c r="O8" i="38" s="1"/>
  <c r="N5" i="38"/>
  <c r="O5" i="38" s="1"/>
  <c r="P2" i="40" a="1"/>
  <c r="A42" i="51"/>
  <c r="E41" i="51"/>
  <c r="H41" i="51"/>
  <c r="B41" i="51"/>
  <c r="A24" i="44"/>
  <c r="E23" i="44"/>
  <c r="B23" i="44"/>
  <c r="G18" i="43"/>
  <c r="G21" i="44"/>
  <c r="E15" i="41"/>
  <c r="B15" i="41"/>
  <c r="D19" i="43"/>
  <c r="F19" i="43"/>
  <c r="C19" i="43"/>
  <c r="K32" i="50"/>
  <c r="G32" i="50"/>
  <c r="F32" i="50"/>
  <c r="I32" i="50"/>
  <c r="C32" i="50"/>
  <c r="J32" i="50"/>
  <c r="D32" i="50"/>
  <c r="F22" i="44"/>
  <c r="C22" i="44"/>
  <c r="D22" i="44"/>
  <c r="A34" i="50"/>
  <c r="H33" i="50"/>
  <c r="E33" i="50"/>
  <c r="B33" i="50"/>
  <c r="B37" i="49"/>
  <c r="A38" i="49"/>
  <c r="E37" i="49"/>
  <c r="H36" i="49"/>
  <c r="F36" i="49"/>
  <c r="G36" i="49"/>
  <c r="C36" i="49"/>
  <c r="D36" i="49"/>
  <c r="D31" i="45"/>
  <c r="B31" i="45"/>
  <c r="A32" i="45"/>
  <c r="E30" i="45"/>
  <c r="C30" i="45"/>
  <c r="E20" i="43"/>
  <c r="B20" i="43"/>
  <c r="A21" i="43"/>
  <c r="K40" i="51"/>
  <c r="I40" i="51"/>
  <c r="G40" i="51"/>
  <c r="J40" i="51"/>
  <c r="F40" i="51"/>
  <c r="D40" i="51"/>
  <c r="C40" i="51"/>
  <c r="C76" i="53" l="1"/>
  <c r="A77" i="53" s="1"/>
  <c r="G76" i="53"/>
  <c r="D76" i="53"/>
  <c r="F76" i="53"/>
  <c r="G22" i="44"/>
  <c r="G19" i="43"/>
  <c r="F30" i="45"/>
  <c r="P2" i="40"/>
  <c r="P1" i="40" s="1" a="1"/>
  <c r="P1" i="40" s="1"/>
  <c r="A15" i="40" s="1"/>
  <c r="D32" i="45"/>
  <c r="B32" i="45"/>
  <c r="A33" i="45"/>
  <c r="C15" i="41"/>
  <c r="A16" i="41" s="1"/>
  <c r="D15" i="41"/>
  <c r="F15" i="41"/>
  <c r="G15" i="41"/>
  <c r="E31" i="45"/>
  <c r="C31" i="45"/>
  <c r="D23" i="44"/>
  <c r="C23" i="44"/>
  <c r="F23" i="44"/>
  <c r="F20" i="43"/>
  <c r="D20" i="43"/>
  <c r="C20" i="43"/>
  <c r="A25" i="44"/>
  <c r="B24" i="44"/>
  <c r="E24" i="44"/>
  <c r="F37" i="49"/>
  <c r="G37" i="49"/>
  <c r="D37" i="49"/>
  <c r="H37" i="49"/>
  <c r="C37" i="49"/>
  <c r="F41" i="51"/>
  <c r="D41" i="51"/>
  <c r="J41" i="51"/>
  <c r="I41" i="51"/>
  <c r="G41" i="51"/>
  <c r="C41" i="51"/>
  <c r="K41" i="51"/>
  <c r="E38" i="49"/>
  <c r="B38" i="49"/>
  <c r="A39" i="49"/>
  <c r="N1017" i="38"/>
  <c r="O1017" i="38" s="1"/>
  <c r="N1001" i="38"/>
  <c r="O1001" i="38" s="1"/>
  <c r="N985" i="38"/>
  <c r="O985" i="38" s="1"/>
  <c r="N969" i="38"/>
  <c r="O969" i="38" s="1"/>
  <c r="N953" i="38"/>
  <c r="O953" i="38" s="1"/>
  <c r="N937" i="38"/>
  <c r="O937" i="38" s="1"/>
  <c r="N921" i="38"/>
  <c r="O921" i="38" s="1"/>
  <c r="N905" i="38"/>
  <c r="O905" i="38" s="1"/>
  <c r="N1031" i="38"/>
  <c r="O1031" i="38" s="1"/>
  <c r="N1015" i="38"/>
  <c r="O1015" i="38" s="1"/>
  <c r="N999" i="38"/>
  <c r="O999" i="38" s="1"/>
  <c r="N983" i="38"/>
  <c r="O983" i="38" s="1"/>
  <c r="N967" i="38"/>
  <c r="O967" i="38" s="1"/>
  <c r="N951" i="38"/>
  <c r="O951" i="38" s="1"/>
  <c r="N935" i="38"/>
  <c r="O935" i="38" s="1"/>
  <c r="N919" i="38"/>
  <c r="O919" i="38" s="1"/>
  <c r="N903" i="38"/>
  <c r="O903" i="38" s="1"/>
  <c r="N887" i="38"/>
  <c r="O887" i="38" s="1"/>
  <c r="N871" i="38"/>
  <c r="O871" i="38" s="1"/>
  <c r="N1030" i="38"/>
  <c r="O1030" i="38" s="1"/>
  <c r="N1014" i="38"/>
  <c r="O1014" i="38" s="1"/>
  <c r="N998" i="38"/>
  <c r="O998" i="38" s="1"/>
  <c r="N982" i="38"/>
  <c r="O982" i="38" s="1"/>
  <c r="N966" i="38"/>
  <c r="O966" i="38" s="1"/>
  <c r="N950" i="38"/>
  <c r="O950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1027" i="38"/>
  <c r="O1027" i="38" s="1"/>
  <c r="N1011" i="38"/>
  <c r="O1011" i="38" s="1"/>
  <c r="N1026" i="38"/>
  <c r="O1026" i="38" s="1"/>
  <c r="N962" i="38"/>
  <c r="O962" i="38" s="1"/>
  <c r="N930" i="38"/>
  <c r="O930" i="38" s="1"/>
  <c r="N882" i="38"/>
  <c r="O882" i="38" s="1"/>
  <c r="N850" i="38"/>
  <c r="O850" i="38" s="1"/>
  <c r="N802" i="38"/>
  <c r="O802" i="38" s="1"/>
  <c r="N770" i="38"/>
  <c r="O770" i="38" s="1"/>
  <c r="N738" i="38"/>
  <c r="O738" i="38" s="1"/>
  <c r="N706" i="38"/>
  <c r="O706" i="38" s="1"/>
  <c r="N674" i="38"/>
  <c r="O674" i="38" s="1"/>
  <c r="N626" i="38"/>
  <c r="O626" i="38" s="1"/>
  <c r="N594" i="38"/>
  <c r="O594" i="38" s="1"/>
  <c r="N546" i="38"/>
  <c r="O546" i="38" s="1"/>
  <c r="N498" i="38"/>
  <c r="O498" i="38" s="1"/>
  <c r="N482" i="38"/>
  <c r="O482" i="38" s="1"/>
  <c r="N1010" i="38"/>
  <c r="O1010" i="38" s="1"/>
  <c r="N994" i="38"/>
  <c r="O994" i="38" s="1"/>
  <c r="N978" i="38"/>
  <c r="O978" i="38" s="1"/>
  <c r="N946" i="38"/>
  <c r="O946" i="38" s="1"/>
  <c r="N914" i="38"/>
  <c r="O914" i="38" s="1"/>
  <c r="N898" i="38"/>
  <c r="O898" i="38" s="1"/>
  <c r="N866" i="38"/>
  <c r="O866" i="38" s="1"/>
  <c r="N834" i="38"/>
  <c r="O834" i="38" s="1"/>
  <c r="N818" i="38"/>
  <c r="O818" i="38" s="1"/>
  <c r="N786" i="38"/>
  <c r="O786" i="38" s="1"/>
  <c r="N754" i="38"/>
  <c r="O754" i="38" s="1"/>
  <c r="N722" i="38"/>
  <c r="O722" i="38" s="1"/>
  <c r="N690" i="38"/>
  <c r="O690" i="38" s="1"/>
  <c r="N658" i="38"/>
  <c r="O658" i="38" s="1"/>
  <c r="N642" i="38"/>
  <c r="O642" i="38" s="1"/>
  <c r="N610" i="38"/>
  <c r="O610" i="38" s="1"/>
  <c r="N578" i="38"/>
  <c r="O578" i="38" s="1"/>
  <c r="N562" i="38"/>
  <c r="O562" i="38" s="1"/>
  <c r="N530" i="38"/>
  <c r="O530" i="38" s="1"/>
  <c r="N514" i="38"/>
  <c r="O514" i="38" s="1"/>
  <c r="N466" i="38"/>
  <c r="O466" i="38" s="1"/>
  <c r="N1025" i="38"/>
  <c r="O1025" i="38" s="1"/>
  <c r="N1009" i="38"/>
  <c r="O1009" i="38" s="1"/>
  <c r="N993" i="38"/>
  <c r="O993" i="38" s="1"/>
  <c r="N977" i="38"/>
  <c r="O977" i="38" s="1"/>
  <c r="N961" i="38"/>
  <c r="O961" i="38" s="1"/>
  <c r="N945" i="38"/>
  <c r="O945" i="38" s="1"/>
  <c r="N929" i="38"/>
  <c r="O929" i="38" s="1"/>
  <c r="N913" i="38"/>
  <c r="O913" i="38" s="1"/>
  <c r="N897" i="38"/>
  <c r="O897" i="38" s="1"/>
  <c r="N881" i="38"/>
  <c r="O881" i="38" s="1"/>
  <c r="N865" i="38"/>
  <c r="O865" i="38" s="1"/>
  <c r="N849" i="38"/>
  <c r="O849" i="38" s="1"/>
  <c r="N833" i="38"/>
  <c r="O833" i="38" s="1"/>
  <c r="N817" i="38"/>
  <c r="O817" i="38" s="1"/>
  <c r="N801" i="38"/>
  <c r="O801" i="38" s="1"/>
  <c r="N785" i="38"/>
  <c r="O785" i="38" s="1"/>
  <c r="N769" i="38"/>
  <c r="O769" i="38" s="1"/>
  <c r="N753" i="38"/>
  <c r="O753" i="38" s="1"/>
  <c r="N880" i="38"/>
  <c r="O880" i="38" s="1"/>
  <c r="N832" i="38"/>
  <c r="O832" i="38" s="1"/>
  <c r="N784" i="38"/>
  <c r="O784" i="38" s="1"/>
  <c r="N752" i="38"/>
  <c r="O752" i="38" s="1"/>
  <c r="N720" i="38"/>
  <c r="O720" i="38" s="1"/>
  <c r="N704" i="38"/>
  <c r="O704" i="38" s="1"/>
  <c r="N672" i="38"/>
  <c r="O672" i="38" s="1"/>
  <c r="N1024" i="38"/>
  <c r="O1024" i="38" s="1"/>
  <c r="N1008" i="38"/>
  <c r="O1008" i="38" s="1"/>
  <c r="N992" i="38"/>
  <c r="O992" i="38" s="1"/>
  <c r="N976" i="38"/>
  <c r="O976" i="38" s="1"/>
  <c r="N960" i="38"/>
  <c r="O960" i="38" s="1"/>
  <c r="N944" i="38"/>
  <c r="O944" i="38" s="1"/>
  <c r="N928" i="38"/>
  <c r="O928" i="38" s="1"/>
  <c r="N912" i="38"/>
  <c r="O912" i="38" s="1"/>
  <c r="N896" i="38"/>
  <c r="O896" i="38" s="1"/>
  <c r="N864" i="38"/>
  <c r="O864" i="38" s="1"/>
  <c r="N848" i="38"/>
  <c r="O848" i="38" s="1"/>
  <c r="N816" i="38"/>
  <c r="O816" i="38" s="1"/>
  <c r="N800" i="38"/>
  <c r="O800" i="38" s="1"/>
  <c r="N768" i="38"/>
  <c r="O768" i="38" s="1"/>
  <c r="N736" i="38"/>
  <c r="O736" i="38" s="1"/>
  <c r="N688" i="38"/>
  <c r="O688" i="38" s="1"/>
  <c r="N1023" i="38"/>
  <c r="O1023" i="38" s="1"/>
  <c r="N1007" i="38"/>
  <c r="O1007" i="38" s="1"/>
  <c r="N1022" i="38"/>
  <c r="O1022" i="38" s="1"/>
  <c r="N1006" i="38"/>
  <c r="O1006" i="38" s="1"/>
  <c r="N990" i="38"/>
  <c r="O990" i="38" s="1"/>
  <c r="N1004" i="38"/>
  <c r="O1004" i="38" s="1"/>
  <c r="N988" i="38"/>
  <c r="O988" i="38" s="1"/>
  <c r="N956" i="38"/>
  <c r="O956" i="38" s="1"/>
  <c r="N924" i="38"/>
  <c r="O924" i="38" s="1"/>
  <c r="N892" i="38"/>
  <c r="O892" i="38" s="1"/>
  <c r="N860" i="38"/>
  <c r="O860" i="38" s="1"/>
  <c r="N828" i="38"/>
  <c r="O828" i="38" s="1"/>
  <c r="N796" i="38"/>
  <c r="O796" i="38" s="1"/>
  <c r="N764" i="38"/>
  <c r="O764" i="38" s="1"/>
  <c r="N732" i="38"/>
  <c r="O732" i="38" s="1"/>
  <c r="N1020" i="38"/>
  <c r="O1020" i="38" s="1"/>
  <c r="N972" i="38"/>
  <c r="O972" i="38" s="1"/>
  <c r="N940" i="38"/>
  <c r="O940" i="38" s="1"/>
  <c r="N908" i="38"/>
  <c r="O908" i="38" s="1"/>
  <c r="N876" i="38"/>
  <c r="O876" i="38" s="1"/>
  <c r="N844" i="38"/>
  <c r="O844" i="38" s="1"/>
  <c r="N812" i="38"/>
  <c r="O812" i="38" s="1"/>
  <c r="N780" i="38"/>
  <c r="O780" i="38" s="1"/>
  <c r="N748" i="38"/>
  <c r="O748" i="38" s="1"/>
  <c r="N920" i="38"/>
  <c r="O920" i="38" s="1"/>
  <c r="N891" i="38"/>
  <c r="O891" i="38" s="1"/>
  <c r="N867" i="38"/>
  <c r="O867" i="38" s="1"/>
  <c r="N792" i="38"/>
  <c r="O792" i="38" s="1"/>
  <c r="N767" i="38"/>
  <c r="O767" i="38" s="1"/>
  <c r="N721" i="38"/>
  <c r="O721" i="38" s="1"/>
  <c r="N698" i="38"/>
  <c r="O698" i="38" s="1"/>
  <c r="N677" i="38"/>
  <c r="O677" i="38" s="1"/>
  <c r="N654" i="38"/>
  <c r="O654" i="38" s="1"/>
  <c r="N612" i="38"/>
  <c r="O612" i="38" s="1"/>
  <c r="N590" i="38"/>
  <c r="O590" i="38" s="1"/>
  <c r="N548" i="38"/>
  <c r="O548" i="38" s="1"/>
  <c r="N526" i="38"/>
  <c r="O526" i="38" s="1"/>
  <c r="N484" i="38"/>
  <c r="O484" i="38" s="1"/>
  <c r="N462" i="38"/>
  <c r="O462" i="38" s="1"/>
  <c r="N441" i="38"/>
  <c r="O441" i="38" s="1"/>
  <c r="N401" i="38"/>
  <c r="O401" i="38" s="1"/>
  <c r="N380" i="38"/>
  <c r="O380" i="38" s="1"/>
  <c r="N298" i="38"/>
  <c r="O298" i="38" s="1"/>
  <c r="N278" i="38"/>
  <c r="O278" i="38" s="1"/>
  <c r="N237" i="38"/>
  <c r="O237" i="38" s="1"/>
  <c r="N216" i="38"/>
  <c r="O216" i="38" s="1"/>
  <c r="N196" i="38"/>
  <c r="O196" i="38" s="1"/>
  <c r="N175" i="38"/>
  <c r="O175" i="38" s="1"/>
  <c r="N400" i="38"/>
  <c r="O400" i="38" s="1"/>
  <c r="N1013" i="38"/>
  <c r="O1013" i="38" s="1"/>
  <c r="N979" i="38"/>
  <c r="O979" i="38" s="1"/>
  <c r="N949" i="38"/>
  <c r="O949" i="38" s="1"/>
  <c r="N840" i="38"/>
  <c r="O840" i="38" s="1"/>
  <c r="N815" i="38"/>
  <c r="O815" i="38" s="1"/>
  <c r="N743" i="38"/>
  <c r="O743" i="38" s="1"/>
  <c r="N719" i="38"/>
  <c r="O719" i="38" s="1"/>
  <c r="N697" i="38"/>
  <c r="O697" i="38" s="1"/>
  <c r="N676" i="38"/>
  <c r="O676" i="38" s="1"/>
  <c r="N632" i="38"/>
  <c r="O632" i="38" s="1"/>
  <c r="N568" i="38"/>
  <c r="O568" i="38" s="1"/>
  <c r="N890" i="38"/>
  <c r="O890" i="38" s="1"/>
  <c r="N863" i="38"/>
  <c r="O863" i="38" s="1"/>
  <c r="N791" i="38"/>
  <c r="O791" i="38" s="1"/>
  <c r="N766" i="38"/>
  <c r="O766" i="38" s="1"/>
  <c r="N653" i="38"/>
  <c r="O653" i="38" s="1"/>
  <c r="N611" i="38"/>
  <c r="O611" i="38" s="1"/>
  <c r="N589" i="38"/>
  <c r="O589" i="38" s="1"/>
  <c r="N547" i="38"/>
  <c r="O547" i="38" s="1"/>
  <c r="N525" i="38"/>
  <c r="O525" i="38" s="1"/>
  <c r="N483" i="38"/>
  <c r="O483" i="38" s="1"/>
  <c r="N461" i="38"/>
  <c r="O461" i="38" s="1"/>
  <c r="N440" i="38"/>
  <c r="O440" i="38" s="1"/>
  <c r="N420" i="38"/>
  <c r="O420" i="38" s="1"/>
  <c r="N399" i="38"/>
  <c r="O399" i="38" s="1"/>
  <c r="N338" i="38"/>
  <c r="O338" i="38" s="1"/>
  <c r="N277" i="38"/>
  <c r="O277" i="38" s="1"/>
  <c r="N256" i="38"/>
  <c r="O256" i="38" s="1"/>
  <c r="N235" i="38"/>
  <c r="O235" i="38" s="1"/>
  <c r="N215" i="38"/>
  <c r="O215" i="38" s="1"/>
  <c r="N195" i="38"/>
  <c r="O195" i="38" s="1"/>
  <c r="N174" i="38"/>
  <c r="O174" i="38" s="1"/>
  <c r="N153" i="38"/>
  <c r="O153" i="38" s="1"/>
  <c r="N432" i="38"/>
  <c r="O432" i="38" s="1"/>
  <c r="N382" i="38"/>
  <c r="O382" i="38" s="1"/>
  <c r="N975" i="38"/>
  <c r="O975" i="38" s="1"/>
  <c r="N947" i="38"/>
  <c r="O947" i="38" s="1"/>
  <c r="N918" i="38"/>
  <c r="O918" i="38" s="1"/>
  <c r="N889" i="38"/>
  <c r="O889" i="38" s="1"/>
  <c r="N839" i="38"/>
  <c r="O839" i="38" s="1"/>
  <c r="N814" i="38"/>
  <c r="O814" i="38" s="1"/>
  <c r="N742" i="38"/>
  <c r="O742" i="38" s="1"/>
  <c r="N718" i="38"/>
  <c r="O718" i="38" s="1"/>
  <c r="N696" i="38"/>
  <c r="O696" i="38" s="1"/>
  <c r="N675" i="38"/>
  <c r="O675" i="38" s="1"/>
  <c r="N652" i="38"/>
  <c r="O652" i="38" s="1"/>
  <c r="N631" i="38"/>
  <c r="O631" i="38" s="1"/>
  <c r="N588" i="38"/>
  <c r="O588" i="38" s="1"/>
  <c r="N567" i="38"/>
  <c r="O567" i="38" s="1"/>
  <c r="N524" i="38"/>
  <c r="O524" i="38" s="1"/>
  <c r="N503" i="38"/>
  <c r="O503" i="38" s="1"/>
  <c r="N460" i="38"/>
  <c r="O460" i="38" s="1"/>
  <c r="N378" i="38"/>
  <c r="O378" i="38" s="1"/>
  <c r="N358" i="38"/>
  <c r="O358" i="38" s="1"/>
  <c r="N317" i="38"/>
  <c r="O317" i="38" s="1"/>
  <c r="N296" i="38"/>
  <c r="O296" i="38" s="1"/>
  <c r="N276" i="38"/>
  <c r="O276" i="38" s="1"/>
  <c r="N255" i="38"/>
  <c r="O255" i="38" s="1"/>
  <c r="N194" i="38"/>
  <c r="O194" i="38" s="1"/>
  <c r="N316" i="38"/>
  <c r="O316" i="38" s="1"/>
  <c r="N214" i="38"/>
  <c r="O214" i="38" s="1"/>
  <c r="N152" i="38"/>
  <c r="O152" i="38" s="1"/>
  <c r="N172" i="38"/>
  <c r="O172" i="38" s="1"/>
  <c r="N862" i="38"/>
  <c r="O862" i="38" s="1"/>
  <c r="N790" i="38"/>
  <c r="O790" i="38" s="1"/>
  <c r="N765" i="38"/>
  <c r="O765" i="38" s="1"/>
  <c r="N651" i="38"/>
  <c r="O651" i="38" s="1"/>
  <c r="N609" i="38"/>
  <c r="O609" i="38" s="1"/>
  <c r="N587" i="38"/>
  <c r="O587" i="38" s="1"/>
  <c r="N545" i="38"/>
  <c r="O545" i="38" s="1"/>
  <c r="N523" i="38"/>
  <c r="O523" i="38" s="1"/>
  <c r="N481" i="38"/>
  <c r="O481" i="38" s="1"/>
  <c r="N459" i="38"/>
  <c r="O459" i="38" s="1"/>
  <c r="N439" i="38"/>
  <c r="O439" i="38" s="1"/>
  <c r="N419" i="38"/>
  <c r="O419" i="38" s="1"/>
  <c r="N398" i="38"/>
  <c r="O398" i="38" s="1"/>
  <c r="N377" i="38"/>
  <c r="O377" i="38" s="1"/>
  <c r="N337" i="38"/>
  <c r="O337" i="38" s="1"/>
  <c r="N234" i="38"/>
  <c r="O234" i="38" s="1"/>
  <c r="N173" i="38"/>
  <c r="O173" i="38" s="1"/>
  <c r="N336" i="38"/>
  <c r="O336" i="38" s="1"/>
  <c r="N295" i="38"/>
  <c r="O295" i="38" s="1"/>
  <c r="N974" i="38"/>
  <c r="O974" i="38" s="1"/>
  <c r="N943" i="38"/>
  <c r="O943" i="38" s="1"/>
  <c r="N917" i="38"/>
  <c r="O917" i="38" s="1"/>
  <c r="N888" i="38"/>
  <c r="O888" i="38" s="1"/>
  <c r="N838" i="38"/>
  <c r="O838" i="38" s="1"/>
  <c r="N813" i="38"/>
  <c r="O813" i="38" s="1"/>
  <c r="N763" i="38"/>
  <c r="O763" i="38" s="1"/>
  <c r="N741" i="38"/>
  <c r="O741" i="38" s="1"/>
  <c r="N717" i="38"/>
  <c r="O717" i="38" s="1"/>
  <c r="N695" i="38"/>
  <c r="O695" i="38" s="1"/>
  <c r="N673" i="38"/>
  <c r="O673" i="38" s="1"/>
  <c r="N630" i="38"/>
  <c r="O630" i="38" s="1"/>
  <c r="N608" i="38"/>
  <c r="O608" i="38" s="1"/>
  <c r="N566" i="38"/>
  <c r="O566" i="38" s="1"/>
  <c r="N544" i="38"/>
  <c r="O544" i="38" s="1"/>
  <c r="N502" i="38"/>
  <c r="O502" i="38" s="1"/>
  <c r="N480" i="38"/>
  <c r="O480" i="38" s="1"/>
  <c r="N418" i="38"/>
  <c r="O418" i="38" s="1"/>
  <c r="N357" i="38"/>
  <c r="O357" i="38" s="1"/>
  <c r="N315" i="38"/>
  <c r="O315" i="38" s="1"/>
  <c r="N275" i="38"/>
  <c r="O275" i="38" s="1"/>
  <c r="N254" i="38"/>
  <c r="O254" i="38" s="1"/>
  <c r="N233" i="38"/>
  <c r="O233" i="38" s="1"/>
  <c r="N193" i="38"/>
  <c r="O193" i="38" s="1"/>
  <c r="N453" i="38"/>
  <c r="O453" i="38" s="1"/>
  <c r="N198" i="38"/>
  <c r="O198" i="38" s="1"/>
  <c r="N1005" i="38"/>
  <c r="O1005" i="38" s="1"/>
  <c r="N861" i="38"/>
  <c r="O861" i="38" s="1"/>
  <c r="N811" i="38"/>
  <c r="O811" i="38" s="1"/>
  <c r="N789" i="38"/>
  <c r="O789" i="38" s="1"/>
  <c r="N740" i="38"/>
  <c r="O740" i="38" s="1"/>
  <c r="N716" i="38"/>
  <c r="O716" i="38" s="1"/>
  <c r="N671" i="38"/>
  <c r="O671" i="38" s="1"/>
  <c r="N650" i="38"/>
  <c r="O650" i="38" s="1"/>
  <c r="N607" i="38"/>
  <c r="O607" i="38" s="1"/>
  <c r="N586" i="38"/>
  <c r="O586" i="38" s="1"/>
  <c r="N543" i="38"/>
  <c r="O543" i="38" s="1"/>
  <c r="N522" i="38"/>
  <c r="O522" i="38" s="1"/>
  <c r="N479" i="38"/>
  <c r="O479" i="38" s="1"/>
  <c r="N458" i="38"/>
  <c r="O458" i="38" s="1"/>
  <c r="N438" i="38"/>
  <c r="O438" i="38" s="1"/>
  <c r="N397" i="38"/>
  <c r="O397" i="38" s="1"/>
  <c r="N376" i="38"/>
  <c r="O376" i="38" s="1"/>
  <c r="N356" i="38"/>
  <c r="O356" i="38" s="1"/>
  <c r="N335" i="38"/>
  <c r="O335" i="38" s="1"/>
  <c r="N274" i="38"/>
  <c r="O274" i="38" s="1"/>
  <c r="N213" i="38"/>
  <c r="O213" i="38" s="1"/>
  <c r="N192" i="38"/>
  <c r="O192" i="38" s="1"/>
  <c r="N171" i="38"/>
  <c r="O171" i="38" s="1"/>
  <c r="N151" i="38"/>
  <c r="O151" i="38" s="1"/>
  <c r="N294" i="38"/>
  <c r="O294" i="38" s="1"/>
  <c r="N212" i="38"/>
  <c r="O212" i="38" s="1"/>
  <c r="N391" i="38"/>
  <c r="O391" i="38" s="1"/>
  <c r="N1003" i="38"/>
  <c r="O1003" i="38" s="1"/>
  <c r="N973" i="38"/>
  <c r="O973" i="38" s="1"/>
  <c r="N942" i="38"/>
  <c r="O942" i="38" s="1"/>
  <c r="N915" i="38"/>
  <c r="O915" i="38" s="1"/>
  <c r="N859" i="38"/>
  <c r="O859" i="38" s="1"/>
  <c r="N837" i="38"/>
  <c r="O837" i="38" s="1"/>
  <c r="N788" i="38"/>
  <c r="O788" i="38" s="1"/>
  <c r="N762" i="38"/>
  <c r="O762" i="38" s="1"/>
  <c r="N715" i="38"/>
  <c r="O715" i="38" s="1"/>
  <c r="N694" i="38"/>
  <c r="O694" i="38" s="1"/>
  <c r="N649" i="38"/>
  <c r="O649" i="38" s="1"/>
  <c r="N629" i="38"/>
  <c r="O629" i="38" s="1"/>
  <c r="N585" i="38"/>
  <c r="O585" i="38" s="1"/>
  <c r="N565" i="38"/>
  <c r="O565" i="38" s="1"/>
  <c r="N521" i="38"/>
  <c r="O521" i="38" s="1"/>
  <c r="N501" i="38"/>
  <c r="O501" i="38" s="1"/>
  <c r="N457" i="38"/>
  <c r="O457" i="38" s="1"/>
  <c r="N417" i="38"/>
  <c r="O417" i="38" s="1"/>
  <c r="N396" i="38"/>
  <c r="O396" i="38" s="1"/>
  <c r="N314" i="38"/>
  <c r="O314" i="38" s="1"/>
  <c r="N253" i="38"/>
  <c r="O253" i="38" s="1"/>
  <c r="N232" i="38"/>
  <c r="O232" i="38" s="1"/>
  <c r="N191" i="38"/>
  <c r="O191" i="38" s="1"/>
  <c r="N411" i="38"/>
  <c r="O411" i="38" s="1"/>
  <c r="N971" i="38"/>
  <c r="O971" i="38" s="1"/>
  <c r="N886" i="38"/>
  <c r="O886" i="38" s="1"/>
  <c r="N836" i="38"/>
  <c r="O836" i="38" s="1"/>
  <c r="N810" i="38"/>
  <c r="O810" i="38" s="1"/>
  <c r="N761" i="38"/>
  <c r="O761" i="38" s="1"/>
  <c r="N739" i="38"/>
  <c r="O739" i="38" s="1"/>
  <c r="N670" i="38"/>
  <c r="O670" i="38" s="1"/>
  <c r="N628" i="38"/>
  <c r="O628" i="38" s="1"/>
  <c r="N606" i="38"/>
  <c r="O606" i="38" s="1"/>
  <c r="N564" i="38"/>
  <c r="O564" i="38" s="1"/>
  <c r="N542" i="38"/>
  <c r="O542" i="38" s="1"/>
  <c r="N500" i="38"/>
  <c r="O500" i="38" s="1"/>
  <c r="N478" i="38"/>
  <c r="O478" i="38" s="1"/>
  <c r="N437" i="38"/>
  <c r="O437" i="38" s="1"/>
  <c r="N416" i="38"/>
  <c r="O416" i="38" s="1"/>
  <c r="N395" i="38"/>
  <c r="O395" i="38" s="1"/>
  <c r="N375" i="38"/>
  <c r="O375" i="38" s="1"/>
  <c r="N355" i="38"/>
  <c r="O355" i="38" s="1"/>
  <c r="N334" i="38"/>
  <c r="O334" i="38" s="1"/>
  <c r="N313" i="38"/>
  <c r="O313" i="38" s="1"/>
  <c r="N273" i="38"/>
  <c r="O273" i="38" s="1"/>
  <c r="N252" i="38"/>
  <c r="O252" i="38" s="1"/>
  <c r="N170" i="38"/>
  <c r="O170" i="38" s="1"/>
  <c r="N150" i="38"/>
  <c r="O150" i="38" s="1"/>
  <c r="N249" i="38"/>
  <c r="O249" i="38" s="1"/>
  <c r="N645" i="38"/>
  <c r="O645" i="38" s="1"/>
  <c r="N186" i="38"/>
  <c r="O186" i="38" s="1"/>
  <c r="N300" i="38"/>
  <c r="O300" i="38" s="1"/>
  <c r="N1002" i="38"/>
  <c r="O1002" i="38" s="1"/>
  <c r="N941" i="38"/>
  <c r="O941" i="38" s="1"/>
  <c r="N911" i="38"/>
  <c r="O911" i="38" s="1"/>
  <c r="N858" i="38"/>
  <c r="O858" i="38" s="1"/>
  <c r="N809" i="38"/>
  <c r="O809" i="38" s="1"/>
  <c r="N787" i="38"/>
  <c r="O787" i="38" s="1"/>
  <c r="N714" i="38"/>
  <c r="O714" i="38" s="1"/>
  <c r="N693" i="38"/>
  <c r="O693" i="38" s="1"/>
  <c r="N648" i="38"/>
  <c r="O648" i="38" s="1"/>
  <c r="N584" i="38"/>
  <c r="O584" i="38" s="1"/>
  <c r="N520" i="38"/>
  <c r="O520" i="38" s="1"/>
  <c r="N456" i="38"/>
  <c r="O456" i="38" s="1"/>
  <c r="N436" i="38"/>
  <c r="O436" i="38" s="1"/>
  <c r="N415" i="38"/>
  <c r="O415" i="38" s="1"/>
  <c r="N354" i="38"/>
  <c r="O354" i="38" s="1"/>
  <c r="N293" i="38"/>
  <c r="O293" i="38" s="1"/>
  <c r="N272" i="38"/>
  <c r="O272" i="38" s="1"/>
  <c r="N251" i="38"/>
  <c r="O251" i="38" s="1"/>
  <c r="N231" i="38"/>
  <c r="O231" i="38" s="1"/>
  <c r="N211" i="38"/>
  <c r="O211" i="38" s="1"/>
  <c r="N190" i="38"/>
  <c r="O190" i="38" s="1"/>
  <c r="N169" i="38"/>
  <c r="O169" i="38" s="1"/>
  <c r="N713" i="38"/>
  <c r="O713" i="38" s="1"/>
  <c r="N627" i="38"/>
  <c r="O627" i="38" s="1"/>
  <c r="N563" i="38"/>
  <c r="O563" i="38" s="1"/>
  <c r="N499" i="38"/>
  <c r="O499" i="38" s="1"/>
  <c r="N394" i="38"/>
  <c r="O394" i="38" s="1"/>
  <c r="N374" i="38"/>
  <c r="O374" i="38" s="1"/>
  <c r="N333" i="38"/>
  <c r="O333" i="38" s="1"/>
  <c r="N312" i="38"/>
  <c r="O312" i="38" s="1"/>
  <c r="N271" i="38"/>
  <c r="O271" i="38" s="1"/>
  <c r="N210" i="38"/>
  <c r="O210" i="38" s="1"/>
  <c r="N230" i="38"/>
  <c r="O230" i="38" s="1"/>
  <c r="N352" i="38"/>
  <c r="O352" i="38" s="1"/>
  <c r="N291" i="38"/>
  <c r="O291" i="38" s="1"/>
  <c r="N581" i="38"/>
  <c r="O581" i="38" s="1"/>
  <c r="N537" i="38"/>
  <c r="O537" i="38" s="1"/>
  <c r="N350" i="38"/>
  <c r="O350" i="38" s="1"/>
  <c r="N166" i="38"/>
  <c r="O166" i="38" s="1"/>
  <c r="N700" i="38"/>
  <c r="O700" i="38" s="1"/>
  <c r="N970" i="38"/>
  <c r="O970" i="38" s="1"/>
  <c r="N939" i="38"/>
  <c r="O939" i="38" s="1"/>
  <c r="N885" i="38"/>
  <c r="O885" i="38" s="1"/>
  <c r="N857" i="38"/>
  <c r="O857" i="38" s="1"/>
  <c r="N835" i="38"/>
  <c r="O835" i="38" s="1"/>
  <c r="N760" i="38"/>
  <c r="O760" i="38" s="1"/>
  <c r="N737" i="38"/>
  <c r="O737" i="38" s="1"/>
  <c r="N692" i="38"/>
  <c r="O692" i="38" s="1"/>
  <c r="N669" i="38"/>
  <c r="O669" i="38" s="1"/>
  <c r="N605" i="38"/>
  <c r="O605" i="38" s="1"/>
  <c r="N541" i="38"/>
  <c r="O541" i="38" s="1"/>
  <c r="N477" i="38"/>
  <c r="O477" i="38" s="1"/>
  <c r="N292" i="38"/>
  <c r="O292" i="38" s="1"/>
  <c r="N149" i="38"/>
  <c r="O149" i="38" s="1"/>
  <c r="N250" i="38"/>
  <c r="O250" i="38" s="1"/>
  <c r="N168" i="38"/>
  <c r="O168" i="38" s="1"/>
  <c r="N331" i="38"/>
  <c r="O331" i="38" s="1"/>
  <c r="N311" i="38"/>
  <c r="O311" i="38" s="1"/>
  <c r="N188" i="38"/>
  <c r="O188" i="38" s="1"/>
  <c r="N687" i="38"/>
  <c r="O687" i="38" s="1"/>
  <c r="N517" i="38"/>
  <c r="O517" i="38" s="1"/>
  <c r="N371" i="38"/>
  <c r="O371" i="38" s="1"/>
  <c r="N268" i="38"/>
  <c r="O268" i="38" s="1"/>
  <c r="N528" i="38"/>
  <c r="O528" i="38" s="1"/>
  <c r="N297" i="38"/>
  <c r="O297" i="38" s="1"/>
  <c r="N1000" i="38"/>
  <c r="O1000" i="38" s="1"/>
  <c r="N910" i="38"/>
  <c r="O910" i="38" s="1"/>
  <c r="N808" i="38"/>
  <c r="O808" i="38" s="1"/>
  <c r="N783" i="38"/>
  <c r="O783" i="38" s="1"/>
  <c r="N735" i="38"/>
  <c r="O735" i="38" s="1"/>
  <c r="N668" i="38"/>
  <c r="O668" i="38" s="1"/>
  <c r="N647" i="38"/>
  <c r="O647" i="38" s="1"/>
  <c r="N604" i="38"/>
  <c r="O604" i="38" s="1"/>
  <c r="N583" i="38"/>
  <c r="O583" i="38" s="1"/>
  <c r="N540" i="38"/>
  <c r="O540" i="38" s="1"/>
  <c r="N519" i="38"/>
  <c r="O519" i="38" s="1"/>
  <c r="N476" i="38"/>
  <c r="O476" i="38" s="1"/>
  <c r="N455" i="38"/>
  <c r="O455" i="38" s="1"/>
  <c r="N435" i="38"/>
  <c r="O435" i="38" s="1"/>
  <c r="N414" i="38"/>
  <c r="O414" i="38" s="1"/>
  <c r="N393" i="38"/>
  <c r="O393" i="38" s="1"/>
  <c r="N353" i="38"/>
  <c r="O353" i="38" s="1"/>
  <c r="N332" i="38"/>
  <c r="O332" i="38" s="1"/>
  <c r="N189" i="38"/>
  <c r="O189" i="38" s="1"/>
  <c r="N148" i="38"/>
  <c r="O148" i="38" s="1"/>
  <c r="N209" i="38"/>
  <c r="O209" i="38" s="1"/>
  <c r="N601" i="38"/>
  <c r="O601" i="38" s="1"/>
  <c r="N423" i="38"/>
  <c r="O423" i="38" s="1"/>
  <c r="N968" i="38"/>
  <c r="O968" i="38" s="1"/>
  <c r="N938" i="38"/>
  <c r="O938" i="38" s="1"/>
  <c r="N883" i="38"/>
  <c r="O883" i="38" s="1"/>
  <c r="N856" i="38"/>
  <c r="O856" i="38" s="1"/>
  <c r="N831" i="38"/>
  <c r="O831" i="38" s="1"/>
  <c r="N759" i="38"/>
  <c r="O759" i="38" s="1"/>
  <c r="N712" i="38"/>
  <c r="O712" i="38" s="1"/>
  <c r="N691" i="38"/>
  <c r="O691" i="38" s="1"/>
  <c r="N667" i="38"/>
  <c r="O667" i="38" s="1"/>
  <c r="N625" i="38"/>
  <c r="O625" i="38" s="1"/>
  <c r="N603" i="38"/>
  <c r="O603" i="38" s="1"/>
  <c r="N561" i="38"/>
  <c r="O561" i="38" s="1"/>
  <c r="N539" i="38"/>
  <c r="O539" i="38" s="1"/>
  <c r="N497" i="38"/>
  <c r="O497" i="38" s="1"/>
  <c r="N475" i="38"/>
  <c r="O475" i="38" s="1"/>
  <c r="N434" i="38"/>
  <c r="O434" i="38" s="1"/>
  <c r="N373" i="38"/>
  <c r="O373" i="38" s="1"/>
  <c r="N270" i="38"/>
  <c r="O270" i="38" s="1"/>
  <c r="N473" i="38"/>
  <c r="O473" i="38" s="1"/>
  <c r="N289" i="38"/>
  <c r="O289" i="38" s="1"/>
  <c r="N443" i="38"/>
  <c r="O443" i="38" s="1"/>
  <c r="N909" i="38"/>
  <c r="O909" i="38" s="1"/>
  <c r="N807" i="38"/>
  <c r="O807" i="38" s="1"/>
  <c r="N782" i="38"/>
  <c r="O782" i="38" s="1"/>
  <c r="N734" i="38"/>
  <c r="O734" i="38" s="1"/>
  <c r="N646" i="38"/>
  <c r="O646" i="38" s="1"/>
  <c r="N624" i="38"/>
  <c r="O624" i="38" s="1"/>
  <c r="N582" i="38"/>
  <c r="O582" i="38" s="1"/>
  <c r="N560" i="38"/>
  <c r="O560" i="38" s="1"/>
  <c r="N518" i="38"/>
  <c r="O518" i="38" s="1"/>
  <c r="N496" i="38"/>
  <c r="O496" i="38" s="1"/>
  <c r="N454" i="38"/>
  <c r="O454" i="38" s="1"/>
  <c r="N413" i="38"/>
  <c r="O413" i="38" s="1"/>
  <c r="N392" i="38"/>
  <c r="O392" i="38" s="1"/>
  <c r="N372" i="38"/>
  <c r="O372" i="38" s="1"/>
  <c r="N351" i="38"/>
  <c r="O351" i="38" s="1"/>
  <c r="N290" i="38"/>
  <c r="O290" i="38" s="1"/>
  <c r="N229" i="38"/>
  <c r="O229" i="38" s="1"/>
  <c r="N208" i="38"/>
  <c r="O208" i="38" s="1"/>
  <c r="N187" i="38"/>
  <c r="O187" i="38" s="1"/>
  <c r="N167" i="38"/>
  <c r="O167" i="38" s="1"/>
  <c r="N147" i="38"/>
  <c r="O147" i="38" s="1"/>
  <c r="N665" i="38"/>
  <c r="O665" i="38" s="1"/>
  <c r="N329" i="38"/>
  <c r="O329" i="38" s="1"/>
  <c r="N486" i="38"/>
  <c r="O486" i="38" s="1"/>
  <c r="N936" i="38"/>
  <c r="O936" i="38" s="1"/>
  <c r="N907" i="38"/>
  <c r="O907" i="38" s="1"/>
  <c r="N879" i="38"/>
  <c r="O879" i="38" s="1"/>
  <c r="N855" i="38"/>
  <c r="O855" i="38" s="1"/>
  <c r="N830" i="38"/>
  <c r="O830" i="38" s="1"/>
  <c r="N758" i="38"/>
  <c r="O758" i="38" s="1"/>
  <c r="N711" i="38"/>
  <c r="O711" i="38" s="1"/>
  <c r="N689" i="38"/>
  <c r="O689" i="38" s="1"/>
  <c r="N666" i="38"/>
  <c r="O666" i="38" s="1"/>
  <c r="N623" i="38"/>
  <c r="O623" i="38" s="1"/>
  <c r="N602" i="38"/>
  <c r="O602" i="38" s="1"/>
  <c r="N559" i="38"/>
  <c r="O559" i="38" s="1"/>
  <c r="N538" i="38"/>
  <c r="O538" i="38" s="1"/>
  <c r="N495" i="38"/>
  <c r="O495" i="38" s="1"/>
  <c r="N474" i="38"/>
  <c r="O474" i="38" s="1"/>
  <c r="N433" i="38"/>
  <c r="O433" i="38" s="1"/>
  <c r="N412" i="38"/>
  <c r="O412" i="38" s="1"/>
  <c r="N330" i="38"/>
  <c r="O330" i="38" s="1"/>
  <c r="N310" i="38"/>
  <c r="O310" i="38" s="1"/>
  <c r="N269" i="38"/>
  <c r="O269" i="38" s="1"/>
  <c r="N248" i="38"/>
  <c r="O248" i="38" s="1"/>
  <c r="N228" i="38"/>
  <c r="O228" i="38" s="1"/>
  <c r="N207" i="38"/>
  <c r="O207" i="38" s="1"/>
  <c r="N146" i="38"/>
  <c r="O146" i="38" s="1"/>
  <c r="N997" i="38"/>
  <c r="O997" i="38" s="1"/>
  <c r="N806" i="38"/>
  <c r="O806" i="38" s="1"/>
  <c r="N781" i="38"/>
  <c r="O781" i="38" s="1"/>
  <c r="N733" i="38"/>
  <c r="O733" i="38" s="1"/>
  <c r="N1032" i="38"/>
  <c r="O1032" i="38" s="1"/>
  <c r="N965" i="38"/>
  <c r="O965" i="38" s="1"/>
  <c r="N906" i="38"/>
  <c r="O906" i="38" s="1"/>
  <c r="N878" i="38"/>
  <c r="O878" i="38" s="1"/>
  <c r="N854" i="38"/>
  <c r="O854" i="38" s="1"/>
  <c r="N829" i="38"/>
  <c r="O829" i="38" s="1"/>
  <c r="N779" i="38"/>
  <c r="O779" i="38" s="1"/>
  <c r="N757" i="38"/>
  <c r="O757" i="38" s="1"/>
  <c r="N731" i="38"/>
  <c r="O731" i="38" s="1"/>
  <c r="N710" i="38"/>
  <c r="O710" i="38" s="1"/>
  <c r="N644" i="38"/>
  <c r="O644" i="38" s="1"/>
  <c r="N622" i="38"/>
  <c r="O622" i="38" s="1"/>
  <c r="N580" i="38"/>
  <c r="O580" i="38" s="1"/>
  <c r="N558" i="38"/>
  <c r="O558" i="38" s="1"/>
  <c r="N516" i="38"/>
  <c r="O516" i="38" s="1"/>
  <c r="N494" i="38"/>
  <c r="O494" i="38" s="1"/>
  <c r="N452" i="38"/>
  <c r="O452" i="38" s="1"/>
  <c r="N431" i="38"/>
  <c r="O431" i="38" s="1"/>
  <c r="N370" i="38"/>
  <c r="O370" i="38" s="1"/>
  <c r="N309" i="38"/>
  <c r="O309" i="38" s="1"/>
  <c r="N288" i="38"/>
  <c r="O288" i="38" s="1"/>
  <c r="N267" i="38"/>
  <c r="O267" i="38" s="1"/>
  <c r="N247" i="38"/>
  <c r="O247" i="38" s="1"/>
  <c r="N227" i="38"/>
  <c r="O227" i="38" s="1"/>
  <c r="N206" i="38"/>
  <c r="O206" i="38" s="1"/>
  <c r="N185" i="38"/>
  <c r="O185" i="38" s="1"/>
  <c r="N145" i="38"/>
  <c r="O145" i="38" s="1"/>
  <c r="N144" i="38"/>
  <c r="O144" i="38" s="1"/>
  <c r="N225" i="38"/>
  <c r="O225" i="38" s="1"/>
  <c r="N163" i="38"/>
  <c r="O163" i="38" s="1"/>
  <c r="N576" i="38"/>
  <c r="O576" i="38" s="1"/>
  <c r="N264" i="38"/>
  <c r="O264" i="38" s="1"/>
  <c r="N284" i="38"/>
  <c r="O284" i="38" s="1"/>
  <c r="N222" i="38"/>
  <c r="O222" i="38" s="1"/>
  <c r="N574" i="38"/>
  <c r="O574" i="38" s="1"/>
  <c r="N426" i="38"/>
  <c r="O426" i="38" s="1"/>
  <c r="N324" i="38"/>
  <c r="O324" i="38" s="1"/>
  <c r="N425" i="38"/>
  <c r="O425" i="38" s="1"/>
  <c r="N221" i="38"/>
  <c r="O221" i="38" s="1"/>
  <c r="N507" i="38"/>
  <c r="O507" i="38" s="1"/>
  <c r="N550" i="38"/>
  <c r="O550" i="38" s="1"/>
  <c r="N236" i="38"/>
  <c r="O236" i="38" s="1"/>
  <c r="N995" i="38"/>
  <c r="O995" i="38" s="1"/>
  <c r="N934" i="38"/>
  <c r="O934" i="38" s="1"/>
  <c r="N827" i="38"/>
  <c r="O827" i="38" s="1"/>
  <c r="N805" i="38"/>
  <c r="O805" i="38" s="1"/>
  <c r="N756" i="38"/>
  <c r="O756" i="38" s="1"/>
  <c r="N686" i="38"/>
  <c r="O686" i="38" s="1"/>
  <c r="N664" i="38"/>
  <c r="O664" i="38" s="1"/>
  <c r="N600" i="38"/>
  <c r="O600" i="38" s="1"/>
  <c r="N536" i="38"/>
  <c r="O536" i="38" s="1"/>
  <c r="N472" i="38"/>
  <c r="O472" i="38" s="1"/>
  <c r="N410" i="38"/>
  <c r="O410" i="38" s="1"/>
  <c r="N390" i="38"/>
  <c r="O390" i="38" s="1"/>
  <c r="N349" i="38"/>
  <c r="O349" i="38" s="1"/>
  <c r="N328" i="38"/>
  <c r="O328" i="38" s="1"/>
  <c r="N308" i="38"/>
  <c r="O308" i="38" s="1"/>
  <c r="N287" i="38"/>
  <c r="O287" i="38" s="1"/>
  <c r="N226" i="38"/>
  <c r="O226" i="38" s="1"/>
  <c r="N165" i="38"/>
  <c r="O165" i="38" s="1"/>
  <c r="N265" i="38"/>
  <c r="O265" i="38" s="1"/>
  <c r="N142" i="38"/>
  <c r="O142" i="38" s="1"/>
  <c r="N428" i="38"/>
  <c r="O428" i="38" s="1"/>
  <c r="N285" i="38"/>
  <c r="O285" i="38" s="1"/>
  <c r="N202" i="38"/>
  <c r="O202" i="38" s="1"/>
  <c r="N304" i="38"/>
  <c r="O304" i="38" s="1"/>
  <c r="N660" i="38"/>
  <c r="O660" i="38" s="1"/>
  <c r="N532" i="38"/>
  <c r="O532" i="38" s="1"/>
  <c r="N242" i="38"/>
  <c r="O242" i="38" s="1"/>
  <c r="N552" i="38"/>
  <c r="O552" i="38" s="1"/>
  <c r="N657" i="38"/>
  <c r="O657" i="38" s="1"/>
  <c r="N157" i="38"/>
  <c r="O157" i="38" s="1"/>
  <c r="N359" i="38"/>
  <c r="O359" i="38" s="1"/>
  <c r="N963" i="38"/>
  <c r="O963" i="38" s="1"/>
  <c r="N904" i="38"/>
  <c r="O904" i="38" s="1"/>
  <c r="N877" i="38"/>
  <c r="O877" i="38" s="1"/>
  <c r="N853" i="38"/>
  <c r="O853" i="38" s="1"/>
  <c r="N804" i="38"/>
  <c r="O804" i="38" s="1"/>
  <c r="N778" i="38"/>
  <c r="O778" i="38" s="1"/>
  <c r="N730" i="38"/>
  <c r="O730" i="38" s="1"/>
  <c r="N709" i="38"/>
  <c r="O709" i="38" s="1"/>
  <c r="N643" i="38"/>
  <c r="O643" i="38" s="1"/>
  <c r="N621" i="38"/>
  <c r="O621" i="38" s="1"/>
  <c r="N579" i="38"/>
  <c r="O579" i="38" s="1"/>
  <c r="N557" i="38"/>
  <c r="O557" i="38" s="1"/>
  <c r="N515" i="38"/>
  <c r="O515" i="38" s="1"/>
  <c r="N493" i="38"/>
  <c r="O493" i="38" s="1"/>
  <c r="N451" i="38"/>
  <c r="O451" i="38" s="1"/>
  <c r="N430" i="38"/>
  <c r="O430" i="38" s="1"/>
  <c r="N409" i="38"/>
  <c r="O409" i="38" s="1"/>
  <c r="N369" i="38"/>
  <c r="O369" i="38" s="1"/>
  <c r="N348" i="38"/>
  <c r="O348" i="38" s="1"/>
  <c r="N266" i="38"/>
  <c r="O266" i="38" s="1"/>
  <c r="N246" i="38"/>
  <c r="O246" i="38" s="1"/>
  <c r="N205" i="38"/>
  <c r="O205" i="38" s="1"/>
  <c r="N184" i="38"/>
  <c r="O184" i="38" s="1"/>
  <c r="N164" i="38"/>
  <c r="O164" i="38" s="1"/>
  <c r="N143" i="38"/>
  <c r="O143" i="38" s="1"/>
  <c r="N286" i="38"/>
  <c r="O286" i="38" s="1"/>
  <c r="N512" i="38"/>
  <c r="O512" i="38" s="1"/>
  <c r="N244" i="38"/>
  <c r="O244" i="38" s="1"/>
  <c r="N162" i="38"/>
  <c r="O162" i="38" s="1"/>
  <c r="N243" i="38"/>
  <c r="O243" i="38" s="1"/>
  <c r="N823" i="38"/>
  <c r="O823" i="38" s="1"/>
  <c r="N510" i="38"/>
  <c r="O510" i="38" s="1"/>
  <c r="N303" i="38"/>
  <c r="O303" i="38" s="1"/>
  <c r="N139" i="38"/>
  <c r="O139" i="38" s="1"/>
  <c r="N488" i="38"/>
  <c r="O488" i="38" s="1"/>
  <c r="N200" i="38"/>
  <c r="O200" i="38" s="1"/>
  <c r="N444" i="38"/>
  <c r="O444" i="38" s="1"/>
  <c r="N952" i="38"/>
  <c r="O952" i="38" s="1"/>
  <c r="N218" i="38"/>
  <c r="O218" i="38" s="1"/>
  <c r="N1029" i="38"/>
  <c r="O1029" i="38" s="1"/>
  <c r="N991" i="38"/>
  <c r="O991" i="38" s="1"/>
  <c r="N933" i="38"/>
  <c r="O933" i="38" s="1"/>
  <c r="N875" i="38"/>
  <c r="O875" i="38" s="1"/>
  <c r="N852" i="38"/>
  <c r="O852" i="38" s="1"/>
  <c r="N826" i="38"/>
  <c r="O826" i="38" s="1"/>
  <c r="N777" i="38"/>
  <c r="O777" i="38" s="1"/>
  <c r="N755" i="38"/>
  <c r="O755" i="38" s="1"/>
  <c r="N729" i="38"/>
  <c r="O729" i="38" s="1"/>
  <c r="N708" i="38"/>
  <c r="O708" i="38" s="1"/>
  <c r="N685" i="38"/>
  <c r="O685" i="38" s="1"/>
  <c r="N663" i="38"/>
  <c r="O663" i="38" s="1"/>
  <c r="N620" i="38"/>
  <c r="O620" i="38" s="1"/>
  <c r="N599" i="38"/>
  <c r="O599" i="38" s="1"/>
  <c r="N556" i="38"/>
  <c r="O556" i="38" s="1"/>
  <c r="N535" i="38"/>
  <c r="O535" i="38" s="1"/>
  <c r="N492" i="38"/>
  <c r="O492" i="38" s="1"/>
  <c r="N471" i="38"/>
  <c r="O471" i="38" s="1"/>
  <c r="N450" i="38"/>
  <c r="O450" i="38" s="1"/>
  <c r="N389" i="38"/>
  <c r="O389" i="38" s="1"/>
  <c r="N368" i="38"/>
  <c r="O368" i="38" s="1"/>
  <c r="N347" i="38"/>
  <c r="O347" i="38" s="1"/>
  <c r="N327" i="38"/>
  <c r="O327" i="38" s="1"/>
  <c r="N307" i="38"/>
  <c r="O307" i="38" s="1"/>
  <c r="N204" i="38"/>
  <c r="O204" i="38" s="1"/>
  <c r="N449" i="38"/>
  <c r="O449" i="38" s="1"/>
  <c r="N346" i="38"/>
  <c r="O346" i="38" s="1"/>
  <c r="N141" i="38"/>
  <c r="O141" i="38" s="1"/>
  <c r="N263" i="38"/>
  <c r="O263" i="38" s="1"/>
  <c r="N596" i="38"/>
  <c r="O596" i="38" s="1"/>
  <c r="N365" i="38"/>
  <c r="O365" i="38" s="1"/>
  <c r="N160" i="38"/>
  <c r="O160" i="38" s="1"/>
  <c r="N726" i="38"/>
  <c r="O726" i="38" s="1"/>
  <c r="N282" i="38"/>
  <c r="O282" i="38" s="1"/>
  <c r="N529" i="38"/>
  <c r="O529" i="38" s="1"/>
  <c r="N280" i="38"/>
  <c r="O280" i="38" s="1"/>
  <c r="N820" i="38"/>
  <c r="O820" i="38" s="1"/>
  <c r="N321" i="38"/>
  <c r="O321" i="38" s="1"/>
  <c r="N257" i="38"/>
  <c r="O257" i="38" s="1"/>
  <c r="N959" i="38"/>
  <c r="O959" i="38" s="1"/>
  <c r="N825" i="38"/>
  <c r="O825" i="38" s="1"/>
  <c r="N803" i="38"/>
  <c r="O803" i="38" s="1"/>
  <c r="N684" i="38"/>
  <c r="O684" i="38" s="1"/>
  <c r="N641" i="38"/>
  <c r="O641" i="38" s="1"/>
  <c r="N619" i="38"/>
  <c r="O619" i="38" s="1"/>
  <c r="N577" i="38"/>
  <c r="O577" i="38" s="1"/>
  <c r="N555" i="38"/>
  <c r="O555" i="38" s="1"/>
  <c r="N513" i="38"/>
  <c r="O513" i="38" s="1"/>
  <c r="N491" i="38"/>
  <c r="O491" i="38" s="1"/>
  <c r="N429" i="38"/>
  <c r="O429" i="38" s="1"/>
  <c r="N408" i="38"/>
  <c r="O408" i="38" s="1"/>
  <c r="N388" i="38"/>
  <c r="O388" i="38" s="1"/>
  <c r="N367" i="38"/>
  <c r="O367" i="38" s="1"/>
  <c r="N306" i="38"/>
  <c r="O306" i="38" s="1"/>
  <c r="N245" i="38"/>
  <c r="O245" i="38" s="1"/>
  <c r="N224" i="38"/>
  <c r="O224" i="38" s="1"/>
  <c r="N203" i="38"/>
  <c r="O203" i="38" s="1"/>
  <c r="N183" i="38"/>
  <c r="O183" i="38" s="1"/>
  <c r="N534" i="38"/>
  <c r="O534" i="38" s="1"/>
  <c r="N326" i="38"/>
  <c r="O326" i="38" s="1"/>
  <c r="N223" i="38"/>
  <c r="O223" i="38" s="1"/>
  <c r="N182" i="38"/>
  <c r="O182" i="38" s="1"/>
  <c r="N325" i="38"/>
  <c r="O325" i="38" s="1"/>
  <c r="N798" i="38"/>
  <c r="O798" i="38" s="1"/>
  <c r="N468" i="38"/>
  <c r="O468" i="38" s="1"/>
  <c r="N364" i="38"/>
  <c r="O364" i="38" s="1"/>
  <c r="N159" i="38"/>
  <c r="O159" i="38" s="1"/>
  <c r="N301" i="38"/>
  <c r="O301" i="38" s="1"/>
  <c r="N464" i="38"/>
  <c r="O464" i="38" s="1"/>
  <c r="N931" i="38"/>
  <c r="O931" i="38" s="1"/>
  <c r="N902" i="38"/>
  <c r="O902" i="38" s="1"/>
  <c r="N874" i="38"/>
  <c r="O874" i="38" s="1"/>
  <c r="N851" i="38"/>
  <c r="O851" i="38" s="1"/>
  <c r="N776" i="38"/>
  <c r="O776" i="38" s="1"/>
  <c r="N751" i="38"/>
  <c r="O751" i="38" s="1"/>
  <c r="N728" i="38"/>
  <c r="O728" i="38" s="1"/>
  <c r="N707" i="38"/>
  <c r="O707" i="38" s="1"/>
  <c r="N683" i="38"/>
  <c r="O683" i="38" s="1"/>
  <c r="N662" i="38"/>
  <c r="O662" i="38" s="1"/>
  <c r="N640" i="38"/>
  <c r="O640" i="38" s="1"/>
  <c r="N598" i="38"/>
  <c r="O598" i="38" s="1"/>
  <c r="N470" i="38"/>
  <c r="O470" i="38" s="1"/>
  <c r="N635" i="38"/>
  <c r="O635" i="38" s="1"/>
  <c r="N869" i="38"/>
  <c r="O869" i="38" s="1"/>
  <c r="N989" i="38"/>
  <c r="O989" i="38" s="1"/>
  <c r="N958" i="38"/>
  <c r="O958" i="38" s="1"/>
  <c r="N873" i="38"/>
  <c r="O873" i="38" s="1"/>
  <c r="N824" i="38"/>
  <c r="O824" i="38" s="1"/>
  <c r="N799" i="38"/>
  <c r="O799" i="38" s="1"/>
  <c r="N639" i="38"/>
  <c r="O639" i="38" s="1"/>
  <c r="N618" i="38"/>
  <c r="O618" i="38" s="1"/>
  <c r="N575" i="38"/>
  <c r="O575" i="38" s="1"/>
  <c r="N554" i="38"/>
  <c r="O554" i="38" s="1"/>
  <c r="N511" i="38"/>
  <c r="O511" i="38" s="1"/>
  <c r="N490" i="38"/>
  <c r="O490" i="38" s="1"/>
  <c r="N448" i="38"/>
  <c r="O448" i="38" s="1"/>
  <c r="N427" i="38"/>
  <c r="O427" i="38" s="1"/>
  <c r="N407" i="38"/>
  <c r="O407" i="38" s="1"/>
  <c r="N387" i="38"/>
  <c r="O387" i="38" s="1"/>
  <c r="N366" i="38"/>
  <c r="O366" i="38" s="1"/>
  <c r="N345" i="38"/>
  <c r="O345" i="38" s="1"/>
  <c r="N305" i="38"/>
  <c r="O305" i="38" s="1"/>
  <c r="N201" i="38"/>
  <c r="O201" i="38" s="1"/>
  <c r="N161" i="38"/>
  <c r="O161" i="38" s="1"/>
  <c r="N638" i="38"/>
  <c r="O638" i="38" s="1"/>
  <c r="N406" i="38"/>
  <c r="O406" i="38" s="1"/>
  <c r="N181" i="38"/>
  <c r="O181" i="38" s="1"/>
  <c r="N749" i="38"/>
  <c r="O749" i="38" s="1"/>
  <c r="N385" i="38"/>
  <c r="O385" i="38" s="1"/>
  <c r="N571" i="38"/>
  <c r="O571" i="38" s="1"/>
  <c r="N260" i="38"/>
  <c r="O260" i="38" s="1"/>
  <c r="N794" i="38"/>
  <c r="O794" i="38" s="1"/>
  <c r="N403" i="38"/>
  <c r="O403" i="38" s="1"/>
  <c r="N318" i="38"/>
  <c r="O318" i="38" s="1"/>
  <c r="N987" i="38"/>
  <c r="O987" i="38" s="1"/>
  <c r="N927" i="38"/>
  <c r="O927" i="38" s="1"/>
  <c r="N901" i="38"/>
  <c r="O901" i="38" s="1"/>
  <c r="N847" i="38"/>
  <c r="O847" i="38" s="1"/>
  <c r="N775" i="38"/>
  <c r="O775" i="38" s="1"/>
  <c r="N750" i="38"/>
  <c r="O750" i="38" s="1"/>
  <c r="N727" i="38"/>
  <c r="O727" i="38" s="1"/>
  <c r="N705" i="38"/>
  <c r="O705" i="38" s="1"/>
  <c r="N682" i="38"/>
  <c r="O682" i="38" s="1"/>
  <c r="N661" i="38"/>
  <c r="O661" i="38" s="1"/>
  <c r="N617" i="38"/>
  <c r="O617" i="38" s="1"/>
  <c r="N597" i="38"/>
  <c r="O597" i="38" s="1"/>
  <c r="N553" i="38"/>
  <c r="O553" i="38" s="1"/>
  <c r="N533" i="38"/>
  <c r="O533" i="38" s="1"/>
  <c r="N489" i="38"/>
  <c r="O489" i="38" s="1"/>
  <c r="N469" i="38"/>
  <c r="O469" i="38" s="1"/>
  <c r="N447" i="38"/>
  <c r="O447" i="38" s="1"/>
  <c r="N386" i="38"/>
  <c r="O386" i="38" s="1"/>
  <c r="N283" i="38"/>
  <c r="O283" i="38" s="1"/>
  <c r="N140" i="38"/>
  <c r="O140" i="38" s="1"/>
  <c r="N681" i="38"/>
  <c r="O681" i="38" s="1"/>
  <c r="N180" i="38"/>
  <c r="O180" i="38" s="1"/>
  <c r="N593" i="38"/>
  <c r="O593" i="38" s="1"/>
  <c r="N178" i="38"/>
  <c r="O178" i="38" s="1"/>
  <c r="N745" i="38"/>
  <c r="O745" i="38" s="1"/>
  <c r="N1021" i="38"/>
  <c r="O1021" i="38" s="1"/>
  <c r="N957" i="38"/>
  <c r="O957" i="38" s="1"/>
  <c r="N872" i="38"/>
  <c r="O872" i="38" s="1"/>
  <c r="N703" i="38"/>
  <c r="O703" i="38" s="1"/>
  <c r="N344" i="38"/>
  <c r="O344" i="38" s="1"/>
  <c r="N656" i="38"/>
  <c r="O656" i="38" s="1"/>
  <c r="N1019" i="38"/>
  <c r="O1019" i="38" s="1"/>
  <c r="N986" i="38"/>
  <c r="O986" i="38" s="1"/>
  <c r="N955" i="38"/>
  <c r="O955" i="38" s="1"/>
  <c r="N926" i="38"/>
  <c r="O926" i="38" s="1"/>
  <c r="N899" i="38"/>
  <c r="O899" i="38" s="1"/>
  <c r="N846" i="38"/>
  <c r="O846" i="38" s="1"/>
  <c r="N774" i="38"/>
  <c r="O774" i="38" s="1"/>
  <c r="N616" i="38"/>
  <c r="O616" i="38" s="1"/>
  <c r="N446" i="38"/>
  <c r="O446" i="38" s="1"/>
  <c r="N262" i="38"/>
  <c r="O262" i="38" s="1"/>
  <c r="N362" i="38"/>
  <c r="O362" i="38" s="1"/>
  <c r="N361" i="38"/>
  <c r="O361" i="38" s="1"/>
  <c r="N154" i="38"/>
  <c r="O154" i="38" s="1"/>
  <c r="N822" i="38"/>
  <c r="O822" i="38" s="1"/>
  <c r="N797" i="38"/>
  <c r="O797" i="38" s="1"/>
  <c r="N747" i="38"/>
  <c r="O747" i="38" s="1"/>
  <c r="N702" i="38"/>
  <c r="O702" i="38" s="1"/>
  <c r="N680" i="38"/>
  <c r="O680" i="38" s="1"/>
  <c r="N659" i="38"/>
  <c r="O659" i="38" s="1"/>
  <c r="N637" i="38"/>
  <c r="O637" i="38" s="1"/>
  <c r="N595" i="38"/>
  <c r="O595" i="38" s="1"/>
  <c r="N573" i="38"/>
  <c r="O573" i="38" s="1"/>
  <c r="N531" i="38"/>
  <c r="O531" i="38" s="1"/>
  <c r="N509" i="38"/>
  <c r="O509" i="38" s="1"/>
  <c r="N467" i="38"/>
  <c r="O467" i="38" s="1"/>
  <c r="N405" i="38"/>
  <c r="O405" i="38" s="1"/>
  <c r="N384" i="38"/>
  <c r="O384" i="38" s="1"/>
  <c r="N363" i="38"/>
  <c r="O363" i="38" s="1"/>
  <c r="N343" i="38"/>
  <c r="O343" i="38" s="1"/>
  <c r="N323" i="38"/>
  <c r="O323" i="38" s="1"/>
  <c r="N302" i="38"/>
  <c r="O302" i="38" s="1"/>
  <c r="N281" i="38"/>
  <c r="O281" i="38" s="1"/>
  <c r="N241" i="38"/>
  <c r="O241" i="38" s="1"/>
  <c r="N220" i="38"/>
  <c r="O220" i="38" s="1"/>
  <c r="N138" i="38"/>
  <c r="O138" i="38" s="1"/>
  <c r="N424" i="38"/>
  <c r="O424" i="38" s="1"/>
  <c r="N322" i="38"/>
  <c r="O322" i="38" s="1"/>
  <c r="N240" i="38"/>
  <c r="O240" i="38" s="1"/>
  <c r="N179" i="38"/>
  <c r="O179" i="38" s="1"/>
  <c r="N772" i="38"/>
  <c r="O772" i="38" s="1"/>
  <c r="N701" i="38"/>
  <c r="O701" i="38" s="1"/>
  <c r="N465" i="38"/>
  <c r="O465" i="38" s="1"/>
  <c r="N592" i="38"/>
  <c r="O592" i="38" s="1"/>
  <c r="N1018" i="38"/>
  <c r="O1018" i="38" s="1"/>
  <c r="N984" i="38"/>
  <c r="O984" i="38" s="1"/>
  <c r="N954" i="38"/>
  <c r="O954" i="38" s="1"/>
  <c r="N925" i="38"/>
  <c r="O925" i="38" s="1"/>
  <c r="N895" i="38"/>
  <c r="O895" i="38" s="1"/>
  <c r="N870" i="38"/>
  <c r="O870" i="38" s="1"/>
  <c r="N845" i="38"/>
  <c r="O845" i="38" s="1"/>
  <c r="N795" i="38"/>
  <c r="O795" i="38" s="1"/>
  <c r="N773" i="38"/>
  <c r="O773" i="38" s="1"/>
  <c r="N725" i="38"/>
  <c r="O725" i="38" s="1"/>
  <c r="N636" i="38"/>
  <c r="O636" i="38" s="1"/>
  <c r="N615" i="38"/>
  <c r="O615" i="38" s="1"/>
  <c r="N572" i="38"/>
  <c r="O572" i="38" s="1"/>
  <c r="N551" i="38"/>
  <c r="O551" i="38" s="1"/>
  <c r="N508" i="38"/>
  <c r="O508" i="38" s="1"/>
  <c r="N487" i="38"/>
  <c r="O487" i="38" s="1"/>
  <c r="N445" i="38"/>
  <c r="O445" i="38" s="1"/>
  <c r="N404" i="38"/>
  <c r="O404" i="38" s="1"/>
  <c r="N383" i="38"/>
  <c r="O383" i="38" s="1"/>
  <c r="N261" i="38"/>
  <c r="O261" i="38" s="1"/>
  <c r="N219" i="38"/>
  <c r="O219" i="38" s="1"/>
  <c r="N199" i="38"/>
  <c r="O199" i="38" s="1"/>
  <c r="N158" i="38"/>
  <c r="O158" i="38" s="1"/>
  <c r="N137" i="38"/>
  <c r="O137" i="38" s="1"/>
  <c r="N724" i="38"/>
  <c r="O724" i="38" s="1"/>
  <c r="N679" i="38"/>
  <c r="O679" i="38" s="1"/>
  <c r="N342" i="38"/>
  <c r="O342" i="38" s="1"/>
  <c r="N894" i="38"/>
  <c r="O894" i="38" s="1"/>
  <c r="N379" i="38"/>
  <c r="O379" i="38" s="1"/>
  <c r="N923" i="38"/>
  <c r="O923" i="38" s="1"/>
  <c r="N843" i="38"/>
  <c r="O843" i="38" s="1"/>
  <c r="N821" i="38"/>
  <c r="O821" i="38" s="1"/>
  <c r="N746" i="38"/>
  <c r="O746" i="38" s="1"/>
  <c r="N239" i="38"/>
  <c r="O239" i="38" s="1"/>
  <c r="N1016" i="38"/>
  <c r="O1016" i="38" s="1"/>
  <c r="N614" i="38"/>
  <c r="O614" i="38" s="1"/>
  <c r="N339" i="38"/>
  <c r="O339" i="38" s="1"/>
  <c r="N922" i="38"/>
  <c r="O922" i="38" s="1"/>
  <c r="N868" i="38"/>
  <c r="O868" i="38" s="1"/>
  <c r="N842" i="38"/>
  <c r="O842" i="38" s="1"/>
  <c r="N793" i="38"/>
  <c r="O793" i="38" s="1"/>
  <c r="N771" i="38"/>
  <c r="O771" i="38" s="1"/>
  <c r="N723" i="38"/>
  <c r="O723" i="38" s="1"/>
  <c r="N699" i="38"/>
  <c r="O699" i="38" s="1"/>
  <c r="N678" i="38"/>
  <c r="O678" i="38" s="1"/>
  <c r="N655" i="38"/>
  <c r="O655" i="38" s="1"/>
  <c r="N634" i="38"/>
  <c r="O634" i="38" s="1"/>
  <c r="N591" i="38"/>
  <c r="O591" i="38" s="1"/>
  <c r="N570" i="38"/>
  <c r="O570" i="38" s="1"/>
  <c r="N527" i="38"/>
  <c r="O527" i="38" s="1"/>
  <c r="N506" i="38"/>
  <c r="O506" i="38" s="1"/>
  <c r="N463" i="38"/>
  <c r="O463" i="38" s="1"/>
  <c r="N402" i="38"/>
  <c r="O402" i="38" s="1"/>
  <c r="N341" i="38"/>
  <c r="O341" i="38" s="1"/>
  <c r="N320" i="38"/>
  <c r="O320" i="38" s="1"/>
  <c r="N299" i="38"/>
  <c r="O299" i="38" s="1"/>
  <c r="N279" i="38"/>
  <c r="O279" i="38" s="1"/>
  <c r="N259" i="38"/>
  <c r="O259" i="38" s="1"/>
  <c r="N238" i="38"/>
  <c r="O238" i="38" s="1"/>
  <c r="N217" i="38"/>
  <c r="O217" i="38" s="1"/>
  <c r="N177" i="38"/>
  <c r="O177" i="38" s="1"/>
  <c r="N156" i="38"/>
  <c r="O156" i="38" s="1"/>
  <c r="N504" i="38"/>
  <c r="O504" i="38" s="1"/>
  <c r="N981" i="38"/>
  <c r="O981" i="38" s="1"/>
  <c r="N893" i="38"/>
  <c r="O893" i="38" s="1"/>
  <c r="N841" i="38"/>
  <c r="O841" i="38" s="1"/>
  <c r="N819" i="38"/>
  <c r="O819" i="38" s="1"/>
  <c r="N744" i="38"/>
  <c r="O744" i="38" s="1"/>
  <c r="N633" i="38"/>
  <c r="O633" i="38" s="1"/>
  <c r="N613" i="38"/>
  <c r="O613" i="38" s="1"/>
  <c r="N569" i="38"/>
  <c r="O569" i="38" s="1"/>
  <c r="N549" i="38"/>
  <c r="O549" i="38" s="1"/>
  <c r="N505" i="38"/>
  <c r="O505" i="38" s="1"/>
  <c r="N485" i="38"/>
  <c r="O485" i="38" s="1"/>
  <c r="N442" i="38"/>
  <c r="O442" i="38" s="1"/>
  <c r="N422" i="38"/>
  <c r="O422" i="38" s="1"/>
  <c r="N381" i="38"/>
  <c r="O381" i="38" s="1"/>
  <c r="N360" i="38"/>
  <c r="O360" i="38" s="1"/>
  <c r="N340" i="38"/>
  <c r="O340" i="38" s="1"/>
  <c r="N319" i="38"/>
  <c r="O319" i="38" s="1"/>
  <c r="N258" i="38"/>
  <c r="O258" i="38" s="1"/>
  <c r="N197" i="38"/>
  <c r="O197" i="38" s="1"/>
  <c r="N176" i="38"/>
  <c r="O176" i="38" s="1"/>
  <c r="N155" i="38"/>
  <c r="O155" i="38" s="1"/>
  <c r="N421" i="38"/>
  <c r="O421" i="38" s="1"/>
  <c r="B21" i="43"/>
  <c r="A22" i="43"/>
  <c r="E21" i="43"/>
  <c r="B42" i="51"/>
  <c r="A43" i="51"/>
  <c r="H42" i="51"/>
  <c r="E42" i="51"/>
  <c r="F33" i="50"/>
  <c r="I33" i="50"/>
  <c r="G33" i="50"/>
  <c r="C33" i="50"/>
  <c r="D33" i="50"/>
  <c r="K33" i="50"/>
  <c r="J33" i="50"/>
  <c r="E34" i="50"/>
  <c r="B34" i="50"/>
  <c r="A35" i="50"/>
  <c r="H34" i="50"/>
  <c r="C5" i="36"/>
  <c r="B5" i="36"/>
  <c r="E77" i="53" l="1"/>
  <c r="B77" i="53"/>
  <c r="H15" i="41"/>
  <c r="G23" i="44"/>
  <c r="G20" i="43"/>
  <c r="F31" i="45"/>
  <c r="N10" i="36"/>
  <c r="O10" i="36" s="1"/>
  <c r="N29" i="36"/>
  <c r="O29" i="36" s="1"/>
  <c r="N8" i="36"/>
  <c r="O8" i="36" s="1"/>
  <c r="N25" i="36"/>
  <c r="O25" i="36" s="1"/>
  <c r="P2" i="38" a="1"/>
  <c r="E15" i="40"/>
  <c r="B15" i="40"/>
  <c r="E35" i="50"/>
  <c r="A36" i="50"/>
  <c r="H35" i="50"/>
  <c r="B35" i="50"/>
  <c r="G34" i="50"/>
  <c r="D34" i="50"/>
  <c r="C34" i="50"/>
  <c r="K34" i="50"/>
  <c r="J34" i="50"/>
  <c r="F34" i="50"/>
  <c r="I34" i="50"/>
  <c r="D24" i="44"/>
  <c r="C24" i="44"/>
  <c r="F24" i="44"/>
  <c r="B25" i="44"/>
  <c r="E25" i="44"/>
  <c r="A26" i="44"/>
  <c r="B43" i="51"/>
  <c r="A44" i="51"/>
  <c r="H43" i="51"/>
  <c r="E43" i="51"/>
  <c r="C42" i="51"/>
  <c r="K42" i="51"/>
  <c r="D42" i="51"/>
  <c r="J42" i="51"/>
  <c r="I42" i="51"/>
  <c r="G42" i="51"/>
  <c r="F42" i="51"/>
  <c r="B22" i="43"/>
  <c r="A23" i="43"/>
  <c r="E22" i="43"/>
  <c r="D21" i="43"/>
  <c r="F21" i="43"/>
  <c r="C21" i="43"/>
  <c r="E39" i="49"/>
  <c r="A40" i="49"/>
  <c r="B39" i="49"/>
  <c r="H38" i="49"/>
  <c r="D38" i="49"/>
  <c r="G38" i="49"/>
  <c r="F38" i="49"/>
  <c r="C38" i="49"/>
  <c r="B16" i="41"/>
  <c r="E16" i="41"/>
  <c r="D33" i="45"/>
  <c r="B33" i="45"/>
  <c r="A34" i="45"/>
  <c r="C32" i="45"/>
  <c r="E32" i="45"/>
  <c r="G77" i="53" l="1"/>
  <c r="C77" i="53"/>
  <c r="A78" i="53" s="1"/>
  <c r="F77" i="53"/>
  <c r="D77" i="53"/>
  <c r="G21" i="43"/>
  <c r="G24" i="44"/>
  <c r="F32" i="45"/>
  <c r="P2" i="38"/>
  <c r="P1" i="38" a="1"/>
  <c r="P1" i="38" s="1"/>
  <c r="A15" i="38" s="1"/>
  <c r="N39" i="36"/>
  <c r="O39" i="36" s="1"/>
  <c r="N22" i="36"/>
  <c r="O22" i="36" s="1"/>
  <c r="N41" i="36"/>
  <c r="O41" i="36" s="1"/>
  <c r="C25" i="44"/>
  <c r="D25" i="44"/>
  <c r="F25" i="44"/>
  <c r="N12" i="36"/>
  <c r="O12" i="36" s="1"/>
  <c r="C16" i="41"/>
  <c r="A17" i="41" s="1"/>
  <c r="D16" i="41"/>
  <c r="N32" i="36"/>
  <c r="O32" i="36" s="1"/>
  <c r="H39" i="49"/>
  <c r="G39" i="49"/>
  <c r="D39" i="49"/>
  <c r="C39" i="49"/>
  <c r="F39" i="49"/>
  <c r="N42" i="36"/>
  <c r="O42" i="36" s="1"/>
  <c r="B40" i="49"/>
  <c r="E40" i="49"/>
  <c r="A41" i="49"/>
  <c r="N24" i="36"/>
  <c r="O24" i="36" s="1"/>
  <c r="N35" i="36"/>
  <c r="O35" i="36" s="1"/>
  <c r="E26" i="44"/>
  <c r="B26" i="44"/>
  <c r="A27" i="44"/>
  <c r="N18" i="36"/>
  <c r="O18" i="36" s="1"/>
  <c r="N27" i="36"/>
  <c r="O27" i="36" s="1"/>
  <c r="G16" i="41"/>
  <c r="F16" i="41"/>
  <c r="N11" i="36"/>
  <c r="O11" i="36" s="1"/>
  <c r="N17" i="36"/>
  <c r="O17" i="36" s="1"/>
  <c r="G35" i="50"/>
  <c r="D35" i="50"/>
  <c r="F35" i="50"/>
  <c r="K35" i="50"/>
  <c r="I35" i="50"/>
  <c r="C35" i="50"/>
  <c r="J35" i="50"/>
  <c r="N34" i="36"/>
  <c r="O34" i="36" s="1"/>
  <c r="B34" i="45"/>
  <c r="D34" i="45"/>
  <c r="A35" i="45"/>
  <c r="N13" i="36"/>
  <c r="O13" i="36" s="1"/>
  <c r="A37" i="50"/>
  <c r="H36" i="50"/>
  <c r="E36" i="50"/>
  <c r="B36" i="50"/>
  <c r="N31" i="36"/>
  <c r="O31" i="36" s="1"/>
  <c r="N14" i="36"/>
  <c r="O14" i="36" s="1"/>
  <c r="N38" i="36"/>
  <c r="O38" i="36" s="1"/>
  <c r="D15" i="40"/>
  <c r="C15" i="40"/>
  <c r="A16" i="40" s="1"/>
  <c r="N21" i="36"/>
  <c r="O21" i="36" s="1"/>
  <c r="H15" i="40"/>
  <c r="G15" i="40"/>
  <c r="F15" i="40"/>
  <c r="N28" i="36"/>
  <c r="O28" i="36" s="1"/>
  <c r="N662" i="36"/>
  <c r="O662" i="36" s="1"/>
  <c r="N582" i="36"/>
  <c r="O582" i="36" s="1"/>
  <c r="N534" i="36"/>
  <c r="O534" i="36" s="1"/>
  <c r="N502" i="36"/>
  <c r="O502" i="36" s="1"/>
  <c r="N470" i="36"/>
  <c r="O470" i="36" s="1"/>
  <c r="N438" i="36"/>
  <c r="O438" i="36" s="1"/>
  <c r="N406" i="36"/>
  <c r="O406" i="36" s="1"/>
  <c r="N374" i="36"/>
  <c r="O374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46" i="36"/>
  <c r="O646" i="36" s="1"/>
  <c r="N630" i="36"/>
  <c r="O630" i="36" s="1"/>
  <c r="N614" i="36"/>
  <c r="O614" i="36" s="1"/>
  <c r="N598" i="36"/>
  <c r="O598" i="36" s="1"/>
  <c r="N566" i="36"/>
  <c r="O566" i="36" s="1"/>
  <c r="N550" i="36"/>
  <c r="O550" i="36" s="1"/>
  <c r="N518" i="36"/>
  <c r="O518" i="36" s="1"/>
  <c r="N486" i="36"/>
  <c r="O486" i="36" s="1"/>
  <c r="N454" i="36"/>
  <c r="O454" i="36" s="1"/>
  <c r="N422" i="36"/>
  <c r="O422" i="36" s="1"/>
  <c r="N390" i="36"/>
  <c r="O390" i="36" s="1"/>
  <c r="N358" i="36"/>
  <c r="O358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739" i="36"/>
  <c r="O739" i="36" s="1"/>
  <c r="N723" i="36"/>
  <c r="O723" i="36" s="1"/>
  <c r="N707" i="36"/>
  <c r="O707" i="36" s="1"/>
  <c r="N691" i="36"/>
  <c r="O691" i="36" s="1"/>
  <c r="N675" i="36"/>
  <c r="O675" i="36" s="1"/>
  <c r="N659" i="36"/>
  <c r="O659" i="36" s="1"/>
  <c r="N643" i="36"/>
  <c r="O643" i="36" s="1"/>
  <c r="N627" i="36"/>
  <c r="O627" i="36" s="1"/>
  <c r="N611" i="36"/>
  <c r="O611" i="36" s="1"/>
  <c r="N595" i="36"/>
  <c r="O595" i="36" s="1"/>
  <c r="N579" i="36"/>
  <c r="O579" i="36" s="1"/>
  <c r="N563" i="36"/>
  <c r="O563" i="36" s="1"/>
  <c r="N547" i="36"/>
  <c r="O547" i="36" s="1"/>
  <c r="N531" i="36"/>
  <c r="O531" i="36" s="1"/>
  <c r="N515" i="36"/>
  <c r="O515" i="36" s="1"/>
  <c r="N499" i="36"/>
  <c r="O499" i="36" s="1"/>
  <c r="N716" i="36"/>
  <c r="O716" i="36" s="1"/>
  <c r="N697" i="36"/>
  <c r="O697" i="36" s="1"/>
  <c r="N658" i="36"/>
  <c r="O658" i="36" s="1"/>
  <c r="N621" i="36"/>
  <c r="O621" i="36" s="1"/>
  <c r="N602" i="36"/>
  <c r="O602" i="36" s="1"/>
  <c r="N584" i="36"/>
  <c r="O584" i="36" s="1"/>
  <c r="N565" i="36"/>
  <c r="O565" i="36" s="1"/>
  <c r="N457" i="36"/>
  <c r="O457" i="36" s="1"/>
  <c r="N421" i="36"/>
  <c r="O421" i="36" s="1"/>
  <c r="N386" i="36"/>
  <c r="O386" i="36" s="1"/>
  <c r="N351" i="36"/>
  <c r="O351" i="36" s="1"/>
  <c r="N334" i="36"/>
  <c r="O334" i="36" s="1"/>
  <c r="N317" i="36"/>
  <c r="O317" i="36" s="1"/>
  <c r="N300" i="36"/>
  <c r="O300" i="36" s="1"/>
  <c r="N214" i="36"/>
  <c r="O214" i="36" s="1"/>
  <c r="N197" i="36"/>
  <c r="O197" i="36" s="1"/>
  <c r="N180" i="36"/>
  <c r="O180" i="36" s="1"/>
  <c r="N163" i="36"/>
  <c r="O163" i="36" s="1"/>
  <c r="N146" i="36"/>
  <c r="O146" i="36" s="1"/>
  <c r="N129" i="36"/>
  <c r="O129" i="36" s="1"/>
  <c r="N112" i="36"/>
  <c r="O112" i="36" s="1"/>
  <c r="N88" i="36"/>
  <c r="O88" i="36" s="1"/>
  <c r="N71" i="36"/>
  <c r="O71" i="36" s="1"/>
  <c r="N418" i="36"/>
  <c r="O418" i="36" s="1"/>
  <c r="N43" i="36"/>
  <c r="O43" i="36" s="1"/>
  <c r="N330" i="36"/>
  <c r="O330" i="36" s="1"/>
  <c r="N278" i="36"/>
  <c r="O278" i="36" s="1"/>
  <c r="N734" i="36"/>
  <c r="O734" i="36" s="1"/>
  <c r="N715" i="36"/>
  <c r="O715" i="36" s="1"/>
  <c r="N677" i="36"/>
  <c r="O677" i="36" s="1"/>
  <c r="N639" i="36"/>
  <c r="O639" i="36" s="1"/>
  <c r="N546" i="36"/>
  <c r="O546" i="36" s="1"/>
  <c r="N528" i="36"/>
  <c r="O528" i="36" s="1"/>
  <c r="N510" i="36"/>
  <c r="O510" i="36" s="1"/>
  <c r="N492" i="36"/>
  <c r="O492" i="36" s="1"/>
  <c r="N474" i="36"/>
  <c r="O474" i="36" s="1"/>
  <c r="N439" i="36"/>
  <c r="O439" i="36" s="1"/>
  <c r="N403" i="36"/>
  <c r="O403" i="36" s="1"/>
  <c r="N368" i="36"/>
  <c r="O368" i="36" s="1"/>
  <c r="N299" i="36"/>
  <c r="O299" i="36" s="1"/>
  <c r="N282" i="36"/>
  <c r="O282" i="36" s="1"/>
  <c r="N265" i="36"/>
  <c r="O265" i="36" s="1"/>
  <c r="N248" i="36"/>
  <c r="O248" i="36" s="1"/>
  <c r="N231" i="36"/>
  <c r="O231" i="36" s="1"/>
  <c r="N105" i="36"/>
  <c r="O105" i="36" s="1"/>
  <c r="N47" i="36"/>
  <c r="O47" i="36" s="1"/>
  <c r="N420" i="36"/>
  <c r="O420" i="36" s="1"/>
  <c r="N350" i="36"/>
  <c r="O350" i="36" s="1"/>
  <c r="N316" i="36"/>
  <c r="O316" i="36" s="1"/>
  <c r="N213" i="36"/>
  <c r="O213" i="36" s="1"/>
  <c r="N196" i="36"/>
  <c r="O196" i="36" s="1"/>
  <c r="N162" i="36"/>
  <c r="O162" i="36" s="1"/>
  <c r="N145" i="36"/>
  <c r="O145" i="36" s="1"/>
  <c r="N81" i="36"/>
  <c r="O81" i="36" s="1"/>
  <c r="N64" i="36"/>
  <c r="O64" i="36" s="1"/>
  <c r="N508" i="36"/>
  <c r="O508" i="36" s="1"/>
  <c r="N331" i="36"/>
  <c r="O331" i="36" s="1"/>
  <c r="N245" i="36"/>
  <c r="O245" i="36" s="1"/>
  <c r="N160" i="36"/>
  <c r="O160" i="36" s="1"/>
  <c r="N125" i="36"/>
  <c r="O125" i="36" s="1"/>
  <c r="N636" i="36"/>
  <c r="O636" i="36" s="1"/>
  <c r="N400" i="36"/>
  <c r="O400" i="36" s="1"/>
  <c r="N279" i="36"/>
  <c r="O279" i="36" s="1"/>
  <c r="N118" i="36"/>
  <c r="O118" i="36" s="1"/>
  <c r="N597" i="36"/>
  <c r="O597" i="36" s="1"/>
  <c r="N417" i="36"/>
  <c r="O417" i="36" s="1"/>
  <c r="N227" i="36"/>
  <c r="O227" i="36" s="1"/>
  <c r="N176" i="36"/>
  <c r="O176" i="36" s="1"/>
  <c r="N346" i="36"/>
  <c r="O346" i="36" s="1"/>
  <c r="N295" i="36"/>
  <c r="O295" i="36" s="1"/>
  <c r="N696" i="36"/>
  <c r="O696" i="36" s="1"/>
  <c r="N657" i="36"/>
  <c r="O657" i="36" s="1"/>
  <c r="N620" i="36"/>
  <c r="O620" i="36" s="1"/>
  <c r="N601" i="36"/>
  <c r="O601" i="36" s="1"/>
  <c r="N583" i="36"/>
  <c r="O583" i="36" s="1"/>
  <c r="N564" i="36"/>
  <c r="O564" i="36" s="1"/>
  <c r="N491" i="36"/>
  <c r="O491" i="36" s="1"/>
  <c r="N456" i="36"/>
  <c r="O456" i="36" s="1"/>
  <c r="N385" i="36"/>
  <c r="O385" i="36" s="1"/>
  <c r="N333" i="36"/>
  <c r="O333" i="36" s="1"/>
  <c r="N230" i="36"/>
  <c r="O230" i="36" s="1"/>
  <c r="N179" i="36"/>
  <c r="O179" i="36" s="1"/>
  <c r="N122" i="36"/>
  <c r="O122" i="36" s="1"/>
  <c r="N98" i="36"/>
  <c r="O98" i="36" s="1"/>
  <c r="N544" i="36"/>
  <c r="O544" i="36" s="1"/>
  <c r="N314" i="36"/>
  <c r="O314" i="36" s="1"/>
  <c r="N108" i="36"/>
  <c r="O108" i="36" s="1"/>
  <c r="N383" i="36"/>
  <c r="O383" i="36" s="1"/>
  <c r="N177" i="36"/>
  <c r="O177" i="36" s="1"/>
  <c r="N101" i="36"/>
  <c r="O101" i="36" s="1"/>
  <c r="N435" i="36"/>
  <c r="O435" i="36" s="1"/>
  <c r="N347" i="36"/>
  <c r="O347" i="36" s="1"/>
  <c r="N488" i="36"/>
  <c r="O488" i="36" s="1"/>
  <c r="N244" i="36"/>
  <c r="O244" i="36" s="1"/>
  <c r="N77" i="36"/>
  <c r="O77" i="36" s="1"/>
  <c r="N434" i="36"/>
  <c r="O434" i="36" s="1"/>
  <c r="N70" i="36"/>
  <c r="O70" i="36" s="1"/>
  <c r="N733" i="36"/>
  <c r="O733" i="36" s="1"/>
  <c r="N714" i="36"/>
  <c r="O714" i="36" s="1"/>
  <c r="N638" i="36"/>
  <c r="O638" i="36" s="1"/>
  <c r="N619" i="36"/>
  <c r="O619" i="36" s="1"/>
  <c r="N545" i="36"/>
  <c r="O545" i="36" s="1"/>
  <c r="N527" i="36"/>
  <c r="O527" i="36" s="1"/>
  <c r="N509" i="36"/>
  <c r="O509" i="36" s="1"/>
  <c r="N473" i="36"/>
  <c r="O473" i="36" s="1"/>
  <c r="N437" i="36"/>
  <c r="O437" i="36" s="1"/>
  <c r="N402" i="36"/>
  <c r="O402" i="36" s="1"/>
  <c r="N367" i="36"/>
  <c r="O367" i="36" s="1"/>
  <c r="N315" i="36"/>
  <c r="O315" i="36" s="1"/>
  <c r="N298" i="36"/>
  <c r="O298" i="36" s="1"/>
  <c r="N281" i="36"/>
  <c r="O281" i="36" s="1"/>
  <c r="N264" i="36"/>
  <c r="O264" i="36" s="1"/>
  <c r="N247" i="36"/>
  <c r="O247" i="36" s="1"/>
  <c r="N115" i="36"/>
  <c r="O115" i="36" s="1"/>
  <c r="N57" i="36"/>
  <c r="O57" i="36" s="1"/>
  <c r="N229" i="36"/>
  <c r="O229" i="36" s="1"/>
  <c r="N212" i="36"/>
  <c r="O212" i="36" s="1"/>
  <c r="N195" i="36"/>
  <c r="O195" i="36" s="1"/>
  <c r="N178" i="36"/>
  <c r="O178" i="36" s="1"/>
  <c r="N144" i="36"/>
  <c r="O144" i="36" s="1"/>
  <c r="N91" i="36"/>
  <c r="O91" i="36" s="1"/>
  <c r="N74" i="36"/>
  <c r="O74" i="36" s="1"/>
  <c r="N732" i="36"/>
  <c r="O732" i="36" s="1"/>
  <c r="N674" i="36"/>
  <c r="O674" i="36" s="1"/>
  <c r="N637" i="36"/>
  <c r="O637" i="36" s="1"/>
  <c r="N562" i="36"/>
  <c r="O562" i="36" s="1"/>
  <c r="N472" i="36"/>
  <c r="O472" i="36" s="1"/>
  <c r="N436" i="36"/>
  <c r="O436" i="36" s="1"/>
  <c r="N366" i="36"/>
  <c r="O366" i="36" s="1"/>
  <c r="N280" i="36"/>
  <c r="O280" i="36" s="1"/>
  <c r="N67" i="36"/>
  <c r="O67" i="36" s="1"/>
  <c r="N262" i="36"/>
  <c r="O262" i="36" s="1"/>
  <c r="N143" i="36"/>
  <c r="O143" i="36" s="1"/>
  <c r="N84" i="36"/>
  <c r="O84" i="36" s="1"/>
  <c r="N617" i="36"/>
  <c r="O617" i="36" s="1"/>
  <c r="N365" i="36"/>
  <c r="O365" i="36" s="1"/>
  <c r="N60" i="36"/>
  <c r="O60" i="36" s="1"/>
  <c r="N506" i="36"/>
  <c r="O506" i="36" s="1"/>
  <c r="N142" i="36"/>
  <c r="O142" i="36" s="1"/>
  <c r="N399" i="36"/>
  <c r="O399" i="36" s="1"/>
  <c r="N695" i="36"/>
  <c r="O695" i="36" s="1"/>
  <c r="N656" i="36"/>
  <c r="O656" i="36" s="1"/>
  <c r="N600" i="36"/>
  <c r="O600" i="36" s="1"/>
  <c r="N581" i="36"/>
  <c r="O581" i="36" s="1"/>
  <c r="N490" i="36"/>
  <c r="O490" i="36" s="1"/>
  <c r="N455" i="36"/>
  <c r="O455" i="36" s="1"/>
  <c r="N419" i="36"/>
  <c r="O419" i="36" s="1"/>
  <c r="N384" i="36"/>
  <c r="O384" i="36" s="1"/>
  <c r="N349" i="36"/>
  <c r="O349" i="36" s="1"/>
  <c r="N332" i="36"/>
  <c r="O332" i="36" s="1"/>
  <c r="N246" i="36"/>
  <c r="O246" i="36" s="1"/>
  <c r="N161" i="36"/>
  <c r="O161" i="36" s="1"/>
  <c r="N50" i="36"/>
  <c r="O50" i="36" s="1"/>
  <c r="N526" i="36"/>
  <c r="O526" i="36" s="1"/>
  <c r="N297" i="36"/>
  <c r="O297" i="36" s="1"/>
  <c r="N211" i="36"/>
  <c r="O211" i="36" s="1"/>
  <c r="N561" i="36"/>
  <c r="O561" i="36" s="1"/>
  <c r="N654" i="36"/>
  <c r="O654" i="36" s="1"/>
  <c r="N159" i="36"/>
  <c r="O159" i="36" s="1"/>
  <c r="N53" i="36"/>
  <c r="O53" i="36" s="1"/>
  <c r="N312" i="36"/>
  <c r="O312" i="36" s="1"/>
  <c r="N713" i="36"/>
  <c r="O713" i="36" s="1"/>
  <c r="N618" i="36"/>
  <c r="O618" i="36" s="1"/>
  <c r="N401" i="36"/>
  <c r="O401" i="36" s="1"/>
  <c r="N263" i="36"/>
  <c r="O263" i="36" s="1"/>
  <c r="N228" i="36"/>
  <c r="O228" i="36" s="1"/>
  <c r="N543" i="36"/>
  <c r="O543" i="36" s="1"/>
  <c r="N382" i="36"/>
  <c r="O382" i="36" s="1"/>
  <c r="N261" i="36"/>
  <c r="O261" i="36" s="1"/>
  <c r="N111" i="36"/>
  <c r="O111" i="36" s="1"/>
  <c r="N731" i="36"/>
  <c r="O731" i="36" s="1"/>
  <c r="N693" i="36"/>
  <c r="O693" i="36" s="1"/>
  <c r="N655" i="36"/>
  <c r="O655" i="36" s="1"/>
  <c r="N599" i="36"/>
  <c r="O599" i="36" s="1"/>
  <c r="N580" i="36"/>
  <c r="O580" i="36" s="1"/>
  <c r="N507" i="36"/>
  <c r="O507" i="36" s="1"/>
  <c r="N489" i="36"/>
  <c r="O489" i="36" s="1"/>
  <c r="N453" i="36"/>
  <c r="O453" i="36" s="1"/>
  <c r="N348" i="36"/>
  <c r="O348" i="36" s="1"/>
  <c r="N194" i="36"/>
  <c r="O194" i="36" s="1"/>
  <c r="N525" i="36"/>
  <c r="O525" i="36" s="1"/>
  <c r="N296" i="36"/>
  <c r="O296" i="36" s="1"/>
  <c r="N452" i="36"/>
  <c r="O452" i="36" s="1"/>
  <c r="N210" i="36"/>
  <c r="O210" i="36" s="1"/>
  <c r="N94" i="36"/>
  <c r="O94" i="36" s="1"/>
  <c r="N712" i="36"/>
  <c r="O712" i="36" s="1"/>
  <c r="N673" i="36"/>
  <c r="O673" i="36" s="1"/>
  <c r="N471" i="36"/>
  <c r="O471" i="36" s="1"/>
  <c r="N313" i="36"/>
  <c r="O313" i="36" s="1"/>
  <c r="N730" i="36"/>
  <c r="O730" i="36" s="1"/>
  <c r="N635" i="36"/>
  <c r="O635" i="36" s="1"/>
  <c r="N193" i="36"/>
  <c r="O193" i="36" s="1"/>
  <c r="N364" i="36"/>
  <c r="O364" i="36" s="1"/>
  <c r="N711" i="36"/>
  <c r="O711" i="36" s="1"/>
  <c r="N672" i="36"/>
  <c r="O672" i="36" s="1"/>
  <c r="N616" i="36"/>
  <c r="O616" i="36" s="1"/>
  <c r="N578" i="36"/>
  <c r="O578" i="36" s="1"/>
  <c r="N560" i="36"/>
  <c r="O560" i="36" s="1"/>
  <c r="N542" i="36"/>
  <c r="O542" i="36" s="1"/>
  <c r="N524" i="36"/>
  <c r="O524" i="36" s="1"/>
  <c r="N469" i="36"/>
  <c r="O469" i="36" s="1"/>
  <c r="N329" i="36"/>
  <c r="O329" i="36" s="1"/>
  <c r="N728" i="36"/>
  <c r="O728" i="36" s="1"/>
  <c r="N689" i="36"/>
  <c r="O689" i="36" s="1"/>
  <c r="N652" i="36"/>
  <c r="O652" i="36" s="1"/>
  <c r="N633" i="36"/>
  <c r="O633" i="36" s="1"/>
  <c r="N522" i="36"/>
  <c r="O522" i="36" s="1"/>
  <c r="N504" i="36"/>
  <c r="O504" i="36" s="1"/>
  <c r="N485" i="36"/>
  <c r="O485" i="36" s="1"/>
  <c r="N450" i="36"/>
  <c r="O450" i="36" s="1"/>
  <c r="N415" i="36"/>
  <c r="O415" i="36" s="1"/>
  <c r="N380" i="36"/>
  <c r="O380" i="36" s="1"/>
  <c r="N362" i="36"/>
  <c r="O362" i="36" s="1"/>
  <c r="N310" i="36"/>
  <c r="O310" i="36" s="1"/>
  <c r="N293" i="36"/>
  <c r="O293" i="36" s="1"/>
  <c r="N276" i="36"/>
  <c r="O276" i="36" s="1"/>
  <c r="N259" i="36"/>
  <c r="O259" i="36" s="1"/>
  <c r="N242" i="36"/>
  <c r="O242" i="36" s="1"/>
  <c r="N225" i="36"/>
  <c r="O225" i="36" s="1"/>
  <c r="N208" i="36"/>
  <c r="O208" i="36" s="1"/>
  <c r="N191" i="36"/>
  <c r="O191" i="36" s="1"/>
  <c r="N174" i="36"/>
  <c r="O174" i="36" s="1"/>
  <c r="N157" i="36"/>
  <c r="O157" i="36" s="1"/>
  <c r="N140" i="36"/>
  <c r="O140" i="36" s="1"/>
  <c r="N746" i="36"/>
  <c r="O746" i="36" s="1"/>
  <c r="N670" i="36"/>
  <c r="O670" i="36" s="1"/>
  <c r="N651" i="36"/>
  <c r="O651" i="36" s="1"/>
  <c r="N613" i="36"/>
  <c r="O613" i="36" s="1"/>
  <c r="N594" i="36"/>
  <c r="O594" i="36" s="1"/>
  <c r="N576" i="36"/>
  <c r="O576" i="36" s="1"/>
  <c r="N558" i="36"/>
  <c r="O558" i="36" s="1"/>
  <c r="N540" i="36"/>
  <c r="O540" i="36" s="1"/>
  <c r="N467" i="36"/>
  <c r="O467" i="36" s="1"/>
  <c r="N432" i="36"/>
  <c r="O432" i="36" s="1"/>
  <c r="N397" i="36"/>
  <c r="O397" i="36" s="1"/>
  <c r="N379" i="36"/>
  <c r="O379" i="36" s="1"/>
  <c r="N344" i="36"/>
  <c r="O344" i="36" s="1"/>
  <c r="N327" i="36"/>
  <c r="O327" i="36" s="1"/>
  <c r="N139" i="36"/>
  <c r="O139" i="36" s="1"/>
  <c r="N73" i="36"/>
  <c r="O73" i="36" s="1"/>
  <c r="N727" i="36"/>
  <c r="O727" i="36" s="1"/>
  <c r="N688" i="36"/>
  <c r="O688" i="36" s="1"/>
  <c r="N632" i="36"/>
  <c r="O632" i="36" s="1"/>
  <c r="N539" i="36"/>
  <c r="O539" i="36" s="1"/>
  <c r="N521" i="36"/>
  <c r="O521" i="36" s="1"/>
  <c r="N503" i="36"/>
  <c r="O503" i="36" s="1"/>
  <c r="N484" i="36"/>
  <c r="O484" i="36" s="1"/>
  <c r="N449" i="36"/>
  <c r="O449" i="36" s="1"/>
  <c r="N414" i="36"/>
  <c r="O414" i="36" s="1"/>
  <c r="N361" i="36"/>
  <c r="O361" i="36" s="1"/>
  <c r="N326" i="36"/>
  <c r="O326" i="36" s="1"/>
  <c r="N309" i="36"/>
  <c r="O309" i="36" s="1"/>
  <c r="N292" i="36"/>
  <c r="O292" i="36" s="1"/>
  <c r="N275" i="36"/>
  <c r="O275" i="36" s="1"/>
  <c r="N258" i="36"/>
  <c r="O258" i="36" s="1"/>
  <c r="N241" i="36"/>
  <c r="O241" i="36" s="1"/>
  <c r="N224" i="36"/>
  <c r="O224" i="36" s="1"/>
  <c r="N207" i="36"/>
  <c r="O207" i="36" s="1"/>
  <c r="N190" i="36"/>
  <c r="O190" i="36" s="1"/>
  <c r="N173" i="36"/>
  <c r="O173" i="36" s="1"/>
  <c r="N745" i="36"/>
  <c r="O745" i="36" s="1"/>
  <c r="N706" i="36"/>
  <c r="O706" i="36" s="1"/>
  <c r="N669" i="36"/>
  <c r="O669" i="36" s="1"/>
  <c r="N650" i="36"/>
  <c r="O650" i="36" s="1"/>
  <c r="N593" i="36"/>
  <c r="O593" i="36" s="1"/>
  <c r="N575" i="36"/>
  <c r="O575" i="36" s="1"/>
  <c r="N557" i="36"/>
  <c r="O557" i="36" s="1"/>
  <c r="N466" i="36"/>
  <c r="O466" i="36" s="1"/>
  <c r="N431" i="36"/>
  <c r="O431" i="36" s="1"/>
  <c r="N396" i="36"/>
  <c r="O396" i="36" s="1"/>
  <c r="N378" i="36"/>
  <c r="O378" i="36" s="1"/>
  <c r="N343" i="36"/>
  <c r="O343" i="36" s="1"/>
  <c r="N155" i="36"/>
  <c r="O155" i="36" s="1"/>
  <c r="N138" i="36"/>
  <c r="O138" i="36" s="1"/>
  <c r="N124" i="36"/>
  <c r="O124" i="36" s="1"/>
  <c r="N83" i="36"/>
  <c r="O83" i="36" s="1"/>
  <c r="N100" i="36"/>
  <c r="O100" i="36" s="1"/>
  <c r="N725" i="36"/>
  <c r="O725" i="36" s="1"/>
  <c r="N687" i="36"/>
  <c r="O687" i="36" s="1"/>
  <c r="N631" i="36"/>
  <c r="O631" i="36" s="1"/>
  <c r="N538" i="36"/>
  <c r="O538" i="36" s="1"/>
  <c r="N520" i="36"/>
  <c r="O520" i="36" s="1"/>
  <c r="N501" i="36"/>
  <c r="O501" i="36" s="1"/>
  <c r="N483" i="36"/>
  <c r="O483" i="36" s="1"/>
  <c r="N448" i="36"/>
  <c r="O448" i="36" s="1"/>
  <c r="N413" i="36"/>
  <c r="O413" i="36" s="1"/>
  <c r="N395" i="36"/>
  <c r="O395" i="36" s="1"/>
  <c r="N360" i="36"/>
  <c r="O360" i="36" s="1"/>
  <c r="N342" i="36"/>
  <c r="O342" i="36" s="1"/>
  <c r="N325" i="36"/>
  <c r="O325" i="36" s="1"/>
  <c r="N308" i="36"/>
  <c r="O308" i="36" s="1"/>
  <c r="N291" i="36"/>
  <c r="O291" i="36" s="1"/>
  <c r="N274" i="36"/>
  <c r="O274" i="36" s="1"/>
  <c r="N257" i="36"/>
  <c r="O257" i="36" s="1"/>
  <c r="N240" i="36"/>
  <c r="O240" i="36" s="1"/>
  <c r="N223" i="36"/>
  <c r="O223" i="36" s="1"/>
  <c r="N206" i="36"/>
  <c r="O206" i="36" s="1"/>
  <c r="N189" i="36"/>
  <c r="O189" i="36" s="1"/>
  <c r="N172" i="36"/>
  <c r="O172" i="36" s="1"/>
  <c r="N117" i="36"/>
  <c r="O117" i="36" s="1"/>
  <c r="N744" i="36"/>
  <c r="O744" i="36" s="1"/>
  <c r="N705" i="36"/>
  <c r="O705" i="36" s="1"/>
  <c r="N668" i="36"/>
  <c r="O668" i="36" s="1"/>
  <c r="N649" i="36"/>
  <c r="O649" i="36" s="1"/>
  <c r="N610" i="36"/>
  <c r="O610" i="36" s="1"/>
  <c r="N592" i="36"/>
  <c r="O592" i="36" s="1"/>
  <c r="N574" i="36"/>
  <c r="O574" i="36" s="1"/>
  <c r="N556" i="36"/>
  <c r="O556" i="36" s="1"/>
  <c r="N465" i="36"/>
  <c r="O465" i="36" s="1"/>
  <c r="N430" i="36"/>
  <c r="O430" i="36" s="1"/>
  <c r="N377" i="36"/>
  <c r="O377" i="36" s="1"/>
  <c r="N171" i="36"/>
  <c r="O171" i="36" s="1"/>
  <c r="N154" i="36"/>
  <c r="O154" i="36" s="1"/>
  <c r="N137" i="36"/>
  <c r="O137" i="36" s="1"/>
  <c r="N76" i="36"/>
  <c r="O76" i="36" s="1"/>
  <c r="N686" i="36"/>
  <c r="O686" i="36" s="1"/>
  <c r="N667" i="36"/>
  <c r="O667" i="36" s="1"/>
  <c r="N629" i="36"/>
  <c r="O629" i="36" s="1"/>
  <c r="N555" i="36"/>
  <c r="O555" i="36" s="1"/>
  <c r="N537" i="36"/>
  <c r="O537" i="36" s="1"/>
  <c r="N519" i="36"/>
  <c r="O519" i="36" s="1"/>
  <c r="N500" i="36"/>
  <c r="O500" i="36" s="1"/>
  <c r="N482" i="36"/>
  <c r="O482" i="36" s="1"/>
  <c r="N447" i="36"/>
  <c r="O447" i="36" s="1"/>
  <c r="N412" i="36"/>
  <c r="O412" i="36" s="1"/>
  <c r="N394" i="36"/>
  <c r="O394" i="36" s="1"/>
  <c r="N359" i="36"/>
  <c r="O359" i="36" s="1"/>
  <c r="N341" i="36"/>
  <c r="O341" i="36" s="1"/>
  <c r="N324" i="36"/>
  <c r="O324" i="36" s="1"/>
  <c r="N307" i="36"/>
  <c r="O307" i="36" s="1"/>
  <c r="N290" i="36"/>
  <c r="O290" i="36" s="1"/>
  <c r="N273" i="36"/>
  <c r="O273" i="36" s="1"/>
  <c r="N256" i="36"/>
  <c r="O256" i="36" s="1"/>
  <c r="N239" i="36"/>
  <c r="O239" i="36" s="1"/>
  <c r="N222" i="36"/>
  <c r="O222" i="36" s="1"/>
  <c r="N205" i="36"/>
  <c r="O205" i="36" s="1"/>
  <c r="N188" i="36"/>
  <c r="O188" i="36" s="1"/>
  <c r="N110" i="36"/>
  <c r="O110" i="36" s="1"/>
  <c r="N93" i="36"/>
  <c r="O93" i="36" s="1"/>
  <c r="N69" i="36"/>
  <c r="O69" i="36" s="1"/>
  <c r="N52" i="36"/>
  <c r="O52" i="36" s="1"/>
  <c r="N86" i="36"/>
  <c r="O86" i="36" s="1"/>
  <c r="N517" i="36"/>
  <c r="O517" i="36" s="1"/>
  <c r="N446" i="36"/>
  <c r="O446" i="36" s="1"/>
  <c r="N340" i="36"/>
  <c r="O340" i="36" s="1"/>
  <c r="N323" i="36"/>
  <c r="O323" i="36" s="1"/>
  <c r="N255" i="36"/>
  <c r="O255" i="36" s="1"/>
  <c r="N204" i="36"/>
  <c r="O204" i="36" s="1"/>
  <c r="N103" i="36"/>
  <c r="O103" i="36" s="1"/>
  <c r="N45" i="36"/>
  <c r="O45" i="36" s="1"/>
  <c r="N203" i="36"/>
  <c r="O203" i="36" s="1"/>
  <c r="N152" i="36"/>
  <c r="O152" i="36" s="1"/>
  <c r="N79" i="36"/>
  <c r="O79" i="36" s="1"/>
  <c r="N743" i="36"/>
  <c r="O743" i="36" s="1"/>
  <c r="N704" i="36"/>
  <c r="O704" i="36" s="1"/>
  <c r="N648" i="36"/>
  <c r="O648" i="36" s="1"/>
  <c r="N609" i="36"/>
  <c r="O609" i="36" s="1"/>
  <c r="N591" i="36"/>
  <c r="O591" i="36" s="1"/>
  <c r="N573" i="36"/>
  <c r="O573" i="36" s="1"/>
  <c r="N464" i="36"/>
  <c r="O464" i="36" s="1"/>
  <c r="N429" i="36"/>
  <c r="O429" i="36" s="1"/>
  <c r="N411" i="36"/>
  <c r="O411" i="36" s="1"/>
  <c r="N376" i="36"/>
  <c r="O376" i="36" s="1"/>
  <c r="N187" i="36"/>
  <c r="O187" i="36" s="1"/>
  <c r="N170" i="36"/>
  <c r="O170" i="36" s="1"/>
  <c r="N153" i="36"/>
  <c r="O153" i="36" s="1"/>
  <c r="N136" i="36"/>
  <c r="O136" i="36" s="1"/>
  <c r="N127" i="36"/>
  <c r="O127" i="36" s="1"/>
  <c r="N536" i="36"/>
  <c r="O536" i="36" s="1"/>
  <c r="N393" i="36"/>
  <c r="O393" i="36" s="1"/>
  <c r="N306" i="36"/>
  <c r="O306" i="36" s="1"/>
  <c r="N272" i="36"/>
  <c r="O272" i="36" s="1"/>
  <c r="N221" i="36"/>
  <c r="O221" i="36" s="1"/>
  <c r="N120" i="36"/>
  <c r="O120" i="36" s="1"/>
  <c r="N62" i="36"/>
  <c r="O62" i="36" s="1"/>
  <c r="N428" i="36"/>
  <c r="O428" i="36" s="1"/>
  <c r="N186" i="36"/>
  <c r="O186" i="36" s="1"/>
  <c r="N305" i="36"/>
  <c r="O305" i="36" s="1"/>
  <c r="N220" i="36"/>
  <c r="O220" i="36" s="1"/>
  <c r="N113" i="36"/>
  <c r="O113" i="36" s="1"/>
  <c r="N722" i="36"/>
  <c r="O722" i="36" s="1"/>
  <c r="N685" i="36"/>
  <c r="O685" i="36" s="1"/>
  <c r="N666" i="36"/>
  <c r="O666" i="36" s="1"/>
  <c r="N554" i="36"/>
  <c r="O554" i="36" s="1"/>
  <c r="N481" i="36"/>
  <c r="O481" i="36" s="1"/>
  <c r="N357" i="36"/>
  <c r="O357" i="36" s="1"/>
  <c r="N289" i="36"/>
  <c r="O289" i="36" s="1"/>
  <c r="N238" i="36"/>
  <c r="O238" i="36" s="1"/>
  <c r="N410" i="36"/>
  <c r="O410" i="36" s="1"/>
  <c r="N135" i="36"/>
  <c r="O135" i="36" s="1"/>
  <c r="N254" i="36"/>
  <c r="O254" i="36" s="1"/>
  <c r="N55" i="36"/>
  <c r="O55" i="36" s="1"/>
  <c r="N741" i="36"/>
  <c r="O741" i="36" s="1"/>
  <c r="N703" i="36"/>
  <c r="O703" i="36" s="1"/>
  <c r="N647" i="36"/>
  <c r="O647" i="36" s="1"/>
  <c r="N608" i="36"/>
  <c r="O608" i="36" s="1"/>
  <c r="N590" i="36"/>
  <c r="O590" i="36" s="1"/>
  <c r="N572" i="36"/>
  <c r="O572" i="36" s="1"/>
  <c r="N498" i="36"/>
  <c r="O498" i="36" s="1"/>
  <c r="N463" i="36"/>
  <c r="O463" i="36" s="1"/>
  <c r="N375" i="36"/>
  <c r="O375" i="36" s="1"/>
  <c r="N169" i="36"/>
  <c r="O169" i="36" s="1"/>
  <c r="N271" i="36"/>
  <c r="O271" i="36" s="1"/>
  <c r="N96" i="36"/>
  <c r="O96" i="36" s="1"/>
  <c r="N721" i="36"/>
  <c r="O721" i="36" s="1"/>
  <c r="N684" i="36"/>
  <c r="O684" i="36" s="1"/>
  <c r="N665" i="36"/>
  <c r="O665" i="36" s="1"/>
  <c r="N626" i="36"/>
  <c r="O626" i="36" s="1"/>
  <c r="N571" i="36"/>
  <c r="O571" i="36" s="1"/>
  <c r="N553" i="36"/>
  <c r="O553" i="36" s="1"/>
  <c r="N535" i="36"/>
  <c r="O535" i="36" s="1"/>
  <c r="N516" i="36"/>
  <c r="O516" i="36" s="1"/>
  <c r="N480" i="36"/>
  <c r="O480" i="36" s="1"/>
  <c r="N445" i="36"/>
  <c r="O445" i="36" s="1"/>
  <c r="N427" i="36"/>
  <c r="O427" i="36" s="1"/>
  <c r="N392" i="36"/>
  <c r="O392" i="36" s="1"/>
  <c r="N356" i="36"/>
  <c r="O356" i="36" s="1"/>
  <c r="N339" i="36"/>
  <c r="O339" i="36" s="1"/>
  <c r="N322" i="36"/>
  <c r="O322" i="36" s="1"/>
  <c r="N288" i="36"/>
  <c r="O288" i="36" s="1"/>
  <c r="N237" i="36"/>
  <c r="O237" i="36" s="1"/>
  <c r="N134" i="36"/>
  <c r="O134" i="36" s="1"/>
  <c r="N72" i="36"/>
  <c r="O72" i="36" s="1"/>
  <c r="N702" i="36"/>
  <c r="O702" i="36" s="1"/>
  <c r="N683" i="36"/>
  <c r="O683" i="36" s="1"/>
  <c r="N645" i="36"/>
  <c r="O645" i="36" s="1"/>
  <c r="N607" i="36"/>
  <c r="O607" i="36" s="1"/>
  <c r="N589" i="36"/>
  <c r="O589" i="36" s="1"/>
  <c r="N497" i="36"/>
  <c r="O497" i="36" s="1"/>
  <c r="N462" i="36"/>
  <c r="O462" i="36" s="1"/>
  <c r="N409" i="36"/>
  <c r="O409" i="36" s="1"/>
  <c r="N373" i="36"/>
  <c r="O373" i="36" s="1"/>
  <c r="N219" i="36"/>
  <c r="O219" i="36" s="1"/>
  <c r="N202" i="36"/>
  <c r="O202" i="36" s="1"/>
  <c r="N185" i="36"/>
  <c r="O185" i="36" s="1"/>
  <c r="N168" i="36"/>
  <c r="O168" i="36" s="1"/>
  <c r="N151" i="36"/>
  <c r="O151" i="36" s="1"/>
  <c r="N89" i="36"/>
  <c r="O89" i="36" s="1"/>
  <c r="N719" i="36"/>
  <c r="O719" i="36" s="1"/>
  <c r="N663" i="36"/>
  <c r="O663" i="36" s="1"/>
  <c r="N624" i="36"/>
  <c r="O624" i="36" s="1"/>
  <c r="N587" i="36"/>
  <c r="O587" i="36" s="1"/>
  <c r="N569" i="36"/>
  <c r="O569" i="36" s="1"/>
  <c r="N551" i="36"/>
  <c r="O551" i="36" s="1"/>
  <c r="N532" i="36"/>
  <c r="O532" i="36" s="1"/>
  <c r="N478" i="36"/>
  <c r="O478" i="36" s="1"/>
  <c r="N425" i="36"/>
  <c r="O425" i="36" s="1"/>
  <c r="N389" i="36"/>
  <c r="O389" i="36" s="1"/>
  <c r="N354" i="36"/>
  <c r="O354" i="36" s="1"/>
  <c r="N337" i="36"/>
  <c r="O337" i="36" s="1"/>
  <c r="N320" i="36"/>
  <c r="O320" i="36" s="1"/>
  <c r="N303" i="36"/>
  <c r="O303" i="36" s="1"/>
  <c r="N286" i="36"/>
  <c r="O286" i="36" s="1"/>
  <c r="N269" i="36"/>
  <c r="O269" i="36" s="1"/>
  <c r="N252" i="36"/>
  <c r="O252" i="36" s="1"/>
  <c r="N166" i="36"/>
  <c r="O166" i="36" s="1"/>
  <c r="N149" i="36"/>
  <c r="O149" i="36" s="1"/>
  <c r="N132" i="36"/>
  <c r="O132" i="36" s="1"/>
  <c r="N116" i="36"/>
  <c r="O116" i="36" s="1"/>
  <c r="N75" i="36"/>
  <c r="O75" i="36" s="1"/>
  <c r="N58" i="36"/>
  <c r="O58" i="36" s="1"/>
  <c r="N234" i="36"/>
  <c r="O234" i="36" s="1"/>
  <c r="N183" i="36"/>
  <c r="O183" i="36" s="1"/>
  <c r="N477" i="36"/>
  <c r="O477" i="36" s="1"/>
  <c r="N353" i="36"/>
  <c r="O353" i="36" s="1"/>
  <c r="N302" i="36"/>
  <c r="O302" i="36" s="1"/>
  <c r="N285" i="36"/>
  <c r="O285" i="36" s="1"/>
  <c r="N165" i="36"/>
  <c r="O165" i="36" s="1"/>
  <c r="N126" i="36"/>
  <c r="O126" i="36" s="1"/>
  <c r="N85" i="36"/>
  <c r="O85" i="36" s="1"/>
  <c r="N737" i="36"/>
  <c r="O737" i="36" s="1"/>
  <c r="N700" i="36"/>
  <c r="O700" i="36" s="1"/>
  <c r="N681" i="36"/>
  <c r="O681" i="36" s="1"/>
  <c r="N642" i="36"/>
  <c r="O642" i="36" s="1"/>
  <c r="N605" i="36"/>
  <c r="O605" i="36" s="1"/>
  <c r="N513" i="36"/>
  <c r="O513" i="36" s="1"/>
  <c r="N495" i="36"/>
  <c r="O495" i="36" s="1"/>
  <c r="N460" i="36"/>
  <c r="O460" i="36" s="1"/>
  <c r="N442" i="36"/>
  <c r="O442" i="36" s="1"/>
  <c r="N407" i="36"/>
  <c r="O407" i="36" s="1"/>
  <c r="N371" i="36"/>
  <c r="O371" i="36" s="1"/>
  <c r="N251" i="36"/>
  <c r="O251" i="36" s="1"/>
  <c r="N217" i="36"/>
  <c r="O217" i="36" s="1"/>
  <c r="N200" i="36"/>
  <c r="O200" i="36" s="1"/>
  <c r="N92" i="36"/>
  <c r="O92" i="36" s="1"/>
  <c r="N51" i="36"/>
  <c r="O51" i="36" s="1"/>
  <c r="N424" i="36"/>
  <c r="O424" i="36" s="1"/>
  <c r="N336" i="36"/>
  <c r="O336" i="36" s="1"/>
  <c r="N182" i="36"/>
  <c r="O182" i="36" s="1"/>
  <c r="N131" i="36"/>
  <c r="O131" i="36" s="1"/>
  <c r="N109" i="36"/>
  <c r="O109" i="36" s="1"/>
  <c r="N68" i="36"/>
  <c r="O68" i="36" s="1"/>
  <c r="N718" i="36"/>
  <c r="O718" i="36" s="1"/>
  <c r="N699" i="36"/>
  <c r="O699" i="36" s="1"/>
  <c r="N661" i="36"/>
  <c r="O661" i="36" s="1"/>
  <c r="N623" i="36"/>
  <c r="O623" i="36" s="1"/>
  <c r="N586" i="36"/>
  <c r="O586" i="36" s="1"/>
  <c r="N568" i="36"/>
  <c r="O568" i="36" s="1"/>
  <c r="N549" i="36"/>
  <c r="O549" i="36" s="1"/>
  <c r="N459" i="36"/>
  <c r="O459" i="36" s="1"/>
  <c r="N388" i="36"/>
  <c r="O388" i="36" s="1"/>
  <c r="N319" i="36"/>
  <c r="O319" i="36" s="1"/>
  <c r="N268" i="36"/>
  <c r="O268" i="36" s="1"/>
  <c r="N148" i="36"/>
  <c r="O148" i="36" s="1"/>
  <c r="N717" i="36"/>
  <c r="O717" i="36" s="1"/>
  <c r="N698" i="36"/>
  <c r="O698" i="36" s="1"/>
  <c r="N622" i="36"/>
  <c r="O622" i="36" s="1"/>
  <c r="N603" i="36"/>
  <c r="O603" i="36" s="1"/>
  <c r="N585" i="36"/>
  <c r="O585" i="36" s="1"/>
  <c r="N567" i="36"/>
  <c r="O567" i="36" s="1"/>
  <c r="N548" i="36"/>
  <c r="O548" i="36" s="1"/>
  <c r="N476" i="36"/>
  <c r="O476" i="36" s="1"/>
  <c r="N458" i="36"/>
  <c r="O458" i="36" s="1"/>
  <c r="N423" i="36"/>
  <c r="O423" i="36" s="1"/>
  <c r="N387" i="36"/>
  <c r="O387" i="36" s="1"/>
  <c r="N352" i="36"/>
  <c r="O352" i="36" s="1"/>
  <c r="N335" i="36"/>
  <c r="O335" i="36" s="1"/>
  <c r="N318" i="36"/>
  <c r="O318" i="36" s="1"/>
  <c r="N735" i="36"/>
  <c r="O735" i="36" s="1"/>
  <c r="N729" i="36"/>
  <c r="O729" i="36" s="1"/>
  <c r="N625" i="36"/>
  <c r="O625" i="36" s="1"/>
  <c r="N530" i="36"/>
  <c r="O530" i="36" s="1"/>
  <c r="N338" i="36"/>
  <c r="O338" i="36" s="1"/>
  <c r="N181" i="36"/>
  <c r="O181" i="36" s="1"/>
  <c r="N175" i="36"/>
  <c r="O175" i="36" s="1"/>
  <c r="N249" i="36"/>
  <c r="O249" i="36" s="1"/>
  <c r="N243" i="36"/>
  <c r="O243" i="36" s="1"/>
  <c r="N235" i="36"/>
  <c r="O235" i="36" s="1"/>
  <c r="N398" i="36"/>
  <c r="O398" i="36" s="1"/>
  <c r="N487" i="36"/>
  <c r="O487" i="36" s="1"/>
  <c r="N218" i="36"/>
  <c r="O218" i="36" s="1"/>
  <c r="N287" i="36"/>
  <c r="O287" i="36" s="1"/>
  <c r="N46" i="36"/>
  <c r="O46" i="36" s="1"/>
  <c r="N529" i="36"/>
  <c r="O529" i="36" s="1"/>
  <c r="N433" i="36"/>
  <c r="O433" i="36" s="1"/>
  <c r="N253" i="36"/>
  <c r="O253" i="36" s="1"/>
  <c r="N87" i="36"/>
  <c r="O87" i="36" s="1"/>
  <c r="N523" i="36"/>
  <c r="O523" i="36" s="1"/>
  <c r="N426" i="36"/>
  <c r="O426" i="36" s="1"/>
  <c r="N99" i="36"/>
  <c r="O99" i="36" s="1"/>
  <c r="N54" i="36"/>
  <c r="O54" i="36" s="1"/>
  <c r="N167" i="36"/>
  <c r="O167" i="36" s="1"/>
  <c r="N512" i="36"/>
  <c r="O512" i="36" s="1"/>
  <c r="N44" i="36"/>
  <c r="O44" i="36" s="1"/>
  <c r="N158" i="36"/>
  <c r="O158" i="36" s="1"/>
  <c r="N391" i="36"/>
  <c r="O391" i="36" s="1"/>
  <c r="N216" i="36"/>
  <c r="O216" i="36" s="1"/>
  <c r="N720" i="36"/>
  <c r="O720" i="36" s="1"/>
  <c r="N615" i="36"/>
  <c r="O615" i="36" s="1"/>
  <c r="N416" i="36"/>
  <c r="O416" i="36" s="1"/>
  <c r="N408" i="36"/>
  <c r="O408" i="36" s="1"/>
  <c r="N226" i="36"/>
  <c r="O226" i="36" s="1"/>
  <c r="N682" i="36"/>
  <c r="O682" i="36" s="1"/>
  <c r="N475" i="36"/>
  <c r="O475" i="36" s="1"/>
  <c r="N641" i="36"/>
  <c r="O641" i="36" s="1"/>
  <c r="N250" i="36"/>
  <c r="O250" i="36" s="1"/>
  <c r="N123" i="36"/>
  <c r="O123" i="36" s="1"/>
  <c r="N63" i="36"/>
  <c r="O63" i="36" s="1"/>
  <c r="N328" i="36"/>
  <c r="O328" i="36" s="1"/>
  <c r="N321" i="36"/>
  <c r="O321" i="36" s="1"/>
  <c r="N97" i="36"/>
  <c r="O97" i="36" s="1"/>
  <c r="N493" i="36"/>
  <c r="O493" i="36" s="1"/>
  <c r="N95" i="36"/>
  <c r="O95" i="36" s="1"/>
  <c r="N294" i="36"/>
  <c r="O294" i="36" s="1"/>
  <c r="N106" i="36"/>
  <c r="O106" i="36" s="1"/>
  <c r="N514" i="36"/>
  <c r="O514" i="36" s="1"/>
  <c r="N479" i="36"/>
  <c r="O479" i="36" s="1"/>
  <c r="N215" i="36"/>
  <c r="O215" i="36" s="1"/>
  <c r="N119" i="36"/>
  <c r="O119" i="36" s="1"/>
  <c r="N66" i="36"/>
  <c r="O66" i="36" s="1"/>
  <c r="N709" i="36"/>
  <c r="O709" i="36" s="1"/>
  <c r="N606" i="36"/>
  <c r="O606" i="36" s="1"/>
  <c r="N511" i="36"/>
  <c r="O511" i="36" s="1"/>
  <c r="N164" i="36"/>
  <c r="O164" i="36" s="1"/>
  <c r="N505" i="36"/>
  <c r="O505" i="36" s="1"/>
  <c r="N236" i="36"/>
  <c r="O236" i="36" s="1"/>
  <c r="N82" i="36"/>
  <c r="O82" i="36" s="1"/>
  <c r="N604" i="36"/>
  <c r="O604" i="36" s="1"/>
  <c r="N147" i="36"/>
  <c r="O147" i="36" s="1"/>
  <c r="N701" i="36"/>
  <c r="O701" i="36" s="1"/>
  <c r="N301" i="36"/>
  <c r="O301" i="36" s="1"/>
  <c r="N577" i="36"/>
  <c r="O577" i="36" s="1"/>
  <c r="N570" i="36"/>
  <c r="O570" i="36" s="1"/>
  <c r="N56" i="36"/>
  <c r="O56" i="36" s="1"/>
  <c r="N541" i="36"/>
  <c r="O541" i="36" s="1"/>
  <c r="N596" i="36"/>
  <c r="O596" i="36" s="1"/>
  <c r="N405" i="36"/>
  <c r="O405" i="36" s="1"/>
  <c r="N233" i="36"/>
  <c r="O233" i="36" s="1"/>
  <c r="N121" i="36"/>
  <c r="O121" i="36" s="1"/>
  <c r="N496" i="36"/>
  <c r="O496" i="36" s="1"/>
  <c r="N404" i="36"/>
  <c r="O404" i="36" s="1"/>
  <c r="N311" i="36"/>
  <c r="O311" i="36" s="1"/>
  <c r="N156" i="36"/>
  <c r="O156" i="36" s="1"/>
  <c r="N690" i="36"/>
  <c r="O690" i="36" s="1"/>
  <c r="N494" i="36"/>
  <c r="O494" i="36" s="1"/>
  <c r="N304" i="36"/>
  <c r="O304" i="36" s="1"/>
  <c r="N232" i="36"/>
  <c r="O232" i="36" s="1"/>
  <c r="N150" i="36"/>
  <c r="O150" i="36" s="1"/>
  <c r="N61" i="36"/>
  <c r="O61" i="36" s="1"/>
  <c r="N588" i="36"/>
  <c r="O588" i="36" s="1"/>
  <c r="N107" i="36"/>
  <c r="O107" i="36" s="1"/>
  <c r="N141" i="36"/>
  <c r="O141" i="36" s="1"/>
  <c r="N381" i="36"/>
  <c r="O381" i="36" s="1"/>
  <c r="N59" i="36"/>
  <c r="O59" i="36" s="1"/>
  <c r="N345" i="36"/>
  <c r="O345" i="36" s="1"/>
  <c r="N680" i="36"/>
  <c r="O680" i="36" s="1"/>
  <c r="N679" i="36"/>
  <c r="O679" i="36" s="1"/>
  <c r="N640" i="36"/>
  <c r="O640" i="36" s="1"/>
  <c r="N671" i="36"/>
  <c r="O671" i="36" s="1"/>
  <c r="N664" i="36"/>
  <c r="O664" i="36" s="1"/>
  <c r="N209" i="36"/>
  <c r="O209" i="36" s="1"/>
  <c r="N133" i="36"/>
  <c r="O133" i="36" s="1"/>
  <c r="N104" i="36"/>
  <c r="O104" i="36" s="1"/>
  <c r="N49" i="36"/>
  <c r="O49" i="36" s="1"/>
  <c r="N114" i="36"/>
  <c r="O114" i="36" s="1"/>
  <c r="N440" i="36"/>
  <c r="O440" i="36" s="1"/>
  <c r="N468" i="36"/>
  <c r="O468" i="36" s="1"/>
  <c r="N372" i="36"/>
  <c r="O372" i="36" s="1"/>
  <c r="N80" i="36"/>
  <c r="O80" i="36" s="1"/>
  <c r="N201" i="36"/>
  <c r="O201" i="36" s="1"/>
  <c r="N653" i="36"/>
  <c r="O653" i="36" s="1"/>
  <c r="N277" i="36"/>
  <c r="O277" i="36" s="1"/>
  <c r="N444" i="36"/>
  <c r="O444" i="36" s="1"/>
  <c r="N370" i="36"/>
  <c r="O370" i="36" s="1"/>
  <c r="N284" i="36"/>
  <c r="O284" i="36" s="1"/>
  <c r="N130" i="36"/>
  <c r="O130" i="36" s="1"/>
  <c r="N552" i="36"/>
  <c r="O552" i="36" s="1"/>
  <c r="N199" i="36"/>
  <c r="O199" i="36" s="1"/>
  <c r="N198" i="36"/>
  <c r="O198" i="36" s="1"/>
  <c r="N267" i="36"/>
  <c r="O267" i="36" s="1"/>
  <c r="N559" i="36"/>
  <c r="O559" i="36" s="1"/>
  <c r="N461" i="36"/>
  <c r="O461" i="36" s="1"/>
  <c r="N369" i="36"/>
  <c r="O369" i="36" s="1"/>
  <c r="N283" i="36"/>
  <c r="O283" i="36" s="1"/>
  <c r="N48" i="36"/>
  <c r="O48" i="36" s="1"/>
  <c r="N363" i="36"/>
  <c r="O363" i="36" s="1"/>
  <c r="N90" i="36"/>
  <c r="O90" i="36" s="1"/>
  <c r="N128" i="36"/>
  <c r="O128" i="36" s="1"/>
  <c r="N451" i="36"/>
  <c r="O451" i="36" s="1"/>
  <c r="N355" i="36"/>
  <c r="O355" i="36" s="1"/>
  <c r="N270" i="36"/>
  <c r="O270" i="36" s="1"/>
  <c r="N102" i="36"/>
  <c r="O102" i="36" s="1"/>
  <c r="N78" i="36"/>
  <c r="O78" i="36" s="1"/>
  <c r="N192" i="36"/>
  <c r="O192" i="36" s="1"/>
  <c r="N443" i="36"/>
  <c r="O443" i="36" s="1"/>
  <c r="N738" i="36"/>
  <c r="O738" i="36" s="1"/>
  <c r="N634" i="36"/>
  <c r="O634" i="36" s="1"/>
  <c r="N533" i="36"/>
  <c r="O533" i="36" s="1"/>
  <c r="N441" i="36"/>
  <c r="O441" i="36" s="1"/>
  <c r="N266" i="36"/>
  <c r="O266" i="36" s="1"/>
  <c r="N184" i="36"/>
  <c r="O184" i="36" s="1"/>
  <c r="N65" i="36"/>
  <c r="O65" i="36" s="1"/>
  <c r="N260" i="36"/>
  <c r="O260" i="36" s="1"/>
  <c r="N736" i="36"/>
  <c r="O736" i="36" s="1"/>
  <c r="N15" i="36"/>
  <c r="O15" i="36" s="1"/>
  <c r="D22" i="43"/>
  <c r="C22" i="43"/>
  <c r="F22" i="43"/>
  <c r="N4" i="36"/>
  <c r="O4" i="36" s="1"/>
  <c r="N19" i="36"/>
  <c r="O19" i="36" s="1"/>
  <c r="N3" i="36"/>
  <c r="O3" i="36" s="1"/>
  <c r="N26" i="36"/>
  <c r="O26" i="36" s="1"/>
  <c r="N5" i="36"/>
  <c r="O5" i="36" s="1"/>
  <c r="N16" i="36"/>
  <c r="O16" i="36" s="1"/>
  <c r="N6" i="36"/>
  <c r="O6" i="36" s="1"/>
  <c r="N33" i="36"/>
  <c r="O33" i="36" s="1"/>
  <c r="A24" i="43"/>
  <c r="E23" i="43"/>
  <c r="B23" i="43"/>
  <c r="N7" i="36"/>
  <c r="O7" i="36" s="1"/>
  <c r="N23" i="36"/>
  <c r="O23" i="36" s="1"/>
  <c r="N40" i="36"/>
  <c r="O40" i="36" s="1"/>
  <c r="C33" i="45"/>
  <c r="E33" i="45"/>
  <c r="N9" i="36"/>
  <c r="O9" i="36" s="1"/>
  <c r="N36" i="36"/>
  <c r="O36" i="36" s="1"/>
  <c r="E44" i="51"/>
  <c r="H44" i="51"/>
  <c r="A45" i="51"/>
  <c r="B44" i="51"/>
  <c r="N37" i="36"/>
  <c r="O37" i="36" s="1"/>
  <c r="N30" i="36"/>
  <c r="O30" i="36" s="1"/>
  <c r="D43" i="51"/>
  <c r="K43" i="51"/>
  <c r="J43" i="51"/>
  <c r="I43" i="51"/>
  <c r="G43" i="51"/>
  <c r="C43" i="51"/>
  <c r="F43" i="51"/>
  <c r="N20" i="36"/>
  <c r="O20" i="36" s="1"/>
  <c r="C5" i="35"/>
  <c r="B5" i="35"/>
  <c r="E78" i="53" l="1"/>
  <c r="B78" i="53"/>
  <c r="H16" i="41"/>
  <c r="F33" i="45"/>
  <c r="G25" i="44"/>
  <c r="G22" i="43"/>
  <c r="N29" i="35"/>
  <c r="O29" i="35" s="1"/>
  <c r="N32" i="35"/>
  <c r="O32" i="35" s="1"/>
  <c r="N16" i="35"/>
  <c r="O16" i="35" s="1"/>
  <c r="N28" i="35"/>
  <c r="O28" i="35" s="1"/>
  <c r="N19" i="35"/>
  <c r="O19" i="35" s="1"/>
  <c r="N35" i="35"/>
  <c r="O35" i="35" s="1"/>
  <c r="N36" i="35"/>
  <c r="O36" i="35" s="1"/>
  <c r="N20" i="35"/>
  <c r="O20" i="35" s="1"/>
  <c r="N27" i="35"/>
  <c r="O27" i="35" s="1"/>
  <c r="N21" i="35"/>
  <c r="O21" i="35" s="1"/>
  <c r="N25" i="35"/>
  <c r="O25" i="35" s="1"/>
  <c r="N33" i="35"/>
  <c r="O33" i="35" s="1"/>
  <c r="N17" i="35"/>
  <c r="O17" i="35" s="1"/>
  <c r="N38" i="35"/>
  <c r="O38" i="35" s="1"/>
  <c r="N12" i="35"/>
  <c r="O12" i="35" s="1"/>
  <c r="N22" i="35"/>
  <c r="O22" i="35" s="1"/>
  <c r="N30" i="35"/>
  <c r="O30" i="35" s="1"/>
  <c r="N24" i="35"/>
  <c r="O24" i="35" s="1"/>
  <c r="N40" i="35"/>
  <c r="O40" i="35" s="1"/>
  <c r="N31" i="35"/>
  <c r="O31" i="35" s="1"/>
  <c r="N37" i="35"/>
  <c r="O37" i="35" s="1"/>
  <c r="N15" i="35"/>
  <c r="O15" i="35" s="1"/>
  <c r="N14" i="35"/>
  <c r="O14" i="35" s="1"/>
  <c r="N13" i="35"/>
  <c r="O13" i="35" s="1"/>
  <c r="N34" i="35"/>
  <c r="O34" i="35" s="1"/>
  <c r="K44" i="51"/>
  <c r="J44" i="51"/>
  <c r="D44" i="51"/>
  <c r="C44" i="51"/>
  <c r="I44" i="51"/>
  <c r="F44" i="51"/>
  <c r="G44" i="51"/>
  <c r="P2" i="36" a="1"/>
  <c r="F23" i="43"/>
  <c r="D23" i="43"/>
  <c r="C23" i="43"/>
  <c r="E15" i="38"/>
  <c r="B15" i="38"/>
  <c r="A16" i="38"/>
  <c r="E27" i="44"/>
  <c r="B27" i="44"/>
  <c r="A28" i="44"/>
  <c r="F26" i="44"/>
  <c r="D26" i="44"/>
  <c r="C26" i="44"/>
  <c r="H45" i="51"/>
  <c r="E45" i="51"/>
  <c r="B45" i="51"/>
  <c r="A46" i="51"/>
  <c r="B16" i="40"/>
  <c r="E16" i="40"/>
  <c r="A42" i="49"/>
  <c r="B41" i="49"/>
  <c r="E41" i="49"/>
  <c r="G36" i="50"/>
  <c r="I36" i="50"/>
  <c r="F36" i="50"/>
  <c r="J36" i="50"/>
  <c r="D36" i="50"/>
  <c r="C36" i="50"/>
  <c r="K36" i="50"/>
  <c r="D40" i="49"/>
  <c r="C40" i="49"/>
  <c r="H40" i="49"/>
  <c r="G40" i="49"/>
  <c r="F40" i="49"/>
  <c r="E37" i="50"/>
  <c r="B37" i="50"/>
  <c r="A38" i="50"/>
  <c r="H37" i="50"/>
  <c r="D35" i="45"/>
  <c r="B35" i="45"/>
  <c r="C34" i="45"/>
  <c r="E34" i="45"/>
  <c r="E24" i="43"/>
  <c r="B24" i="43"/>
  <c r="A25" i="43"/>
  <c r="B17" i="41"/>
  <c r="E17" i="41"/>
  <c r="G78" i="53" l="1"/>
  <c r="F78" i="53"/>
  <c r="D78" i="53"/>
  <c r="C78" i="53"/>
  <c r="A79" i="53" s="1"/>
  <c r="G23" i="43"/>
  <c r="G26" i="44"/>
  <c r="F34" i="45"/>
  <c r="P2" i="36"/>
  <c r="P1" i="36" a="1"/>
  <c r="P1" i="36" s="1"/>
  <c r="A15" i="36" s="1"/>
  <c r="D16" i="40"/>
  <c r="C16" i="40"/>
  <c r="A17" i="40" s="1"/>
  <c r="N23" i="35"/>
  <c r="O23" i="35" s="1"/>
  <c r="D24" i="43"/>
  <c r="C24" i="43"/>
  <c r="F24" i="43"/>
  <c r="N6" i="35"/>
  <c r="O6" i="35" s="1"/>
  <c r="N18" i="35"/>
  <c r="O18" i="35" s="1"/>
  <c r="C27" i="44"/>
  <c r="F27" i="44"/>
  <c r="D27" i="44"/>
  <c r="J37" i="50"/>
  <c r="K37" i="50"/>
  <c r="F37" i="50"/>
  <c r="G37" i="50"/>
  <c r="C37" i="50"/>
  <c r="D37" i="50"/>
  <c r="I37" i="50"/>
  <c r="B16" i="38"/>
  <c r="E16" i="38"/>
  <c r="A17" i="38"/>
  <c r="D15" i="38"/>
  <c r="C15" i="38"/>
  <c r="C41" i="49"/>
  <c r="H41" i="49"/>
  <c r="G41" i="49"/>
  <c r="F41" i="49"/>
  <c r="D41" i="49"/>
  <c r="B42" i="49"/>
  <c r="A43" i="49"/>
  <c r="E42" i="49"/>
  <c r="G17" i="41"/>
  <c r="F17" i="41"/>
  <c r="N5" i="35"/>
  <c r="O5" i="35" s="1"/>
  <c r="N7" i="35"/>
  <c r="O7" i="35" s="1"/>
  <c r="E35" i="45"/>
  <c r="C35" i="45"/>
  <c r="A29" i="44"/>
  <c r="E28" i="44"/>
  <c r="B28" i="44"/>
  <c r="B38" i="50"/>
  <c r="E38" i="50"/>
  <c r="A39" i="50"/>
  <c r="H38" i="50"/>
  <c r="F15" i="38"/>
  <c r="H15" i="38"/>
  <c r="G15" i="38"/>
  <c r="H16" i="40"/>
  <c r="G16" i="40"/>
  <c r="F16" i="40"/>
  <c r="N742" i="35"/>
  <c r="O742" i="35" s="1"/>
  <c r="N726" i="35"/>
  <c r="O726" i="35" s="1"/>
  <c r="N710" i="35"/>
  <c r="O710" i="35" s="1"/>
  <c r="N694" i="35"/>
  <c r="O694" i="35" s="1"/>
  <c r="N678" i="35"/>
  <c r="O678" i="35" s="1"/>
  <c r="N662" i="35"/>
  <c r="O662" i="35" s="1"/>
  <c r="N646" i="35"/>
  <c r="O646" i="35" s="1"/>
  <c r="N630" i="35"/>
  <c r="O630" i="35" s="1"/>
  <c r="N614" i="35"/>
  <c r="O614" i="35" s="1"/>
  <c r="N598" i="35"/>
  <c r="O598" i="35" s="1"/>
  <c r="N582" i="35"/>
  <c r="O582" i="35" s="1"/>
  <c r="N566" i="35"/>
  <c r="O566" i="35" s="1"/>
  <c r="N550" i="35"/>
  <c r="O550" i="35" s="1"/>
  <c r="N534" i="35"/>
  <c r="O534" i="35" s="1"/>
  <c r="N518" i="35"/>
  <c r="O518" i="35" s="1"/>
  <c r="N502" i="35"/>
  <c r="O502" i="35" s="1"/>
  <c r="N486" i="35"/>
  <c r="O486" i="35" s="1"/>
  <c r="N470" i="35"/>
  <c r="O470" i="35" s="1"/>
  <c r="N454" i="35"/>
  <c r="O454" i="35" s="1"/>
  <c r="N438" i="35"/>
  <c r="O438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342" i="35"/>
  <c r="O342" i="35" s="1"/>
  <c r="N326" i="35"/>
  <c r="O326" i="35" s="1"/>
  <c r="N310" i="35"/>
  <c r="O310" i="35" s="1"/>
  <c r="N294" i="35"/>
  <c r="O294" i="35" s="1"/>
  <c r="N278" i="35"/>
  <c r="O278" i="35" s="1"/>
  <c r="N262" i="35"/>
  <c r="O262" i="35" s="1"/>
  <c r="N246" i="35"/>
  <c r="O246" i="35" s="1"/>
  <c r="N230" i="35"/>
  <c r="O230" i="35" s="1"/>
  <c r="N214" i="35"/>
  <c r="O214" i="35" s="1"/>
  <c r="N198" i="35"/>
  <c r="O198" i="35" s="1"/>
  <c r="N182" i="35"/>
  <c r="O182" i="35" s="1"/>
  <c r="N166" i="35"/>
  <c r="O166" i="35" s="1"/>
  <c r="N150" i="35"/>
  <c r="O150" i="35" s="1"/>
  <c r="N134" i="35"/>
  <c r="O134" i="35" s="1"/>
  <c r="N114" i="35"/>
  <c r="O114" i="35" s="1"/>
  <c r="N98" i="35"/>
  <c r="O98" i="35" s="1"/>
  <c r="N82" i="35"/>
  <c r="O82" i="35" s="1"/>
  <c r="N66" i="35"/>
  <c r="O66" i="35" s="1"/>
  <c r="N50" i="35"/>
  <c r="O50" i="35" s="1"/>
  <c r="N741" i="35"/>
  <c r="O741" i="35" s="1"/>
  <c r="N709" i="35"/>
  <c r="O709" i="35" s="1"/>
  <c r="N693" i="35"/>
  <c r="O693" i="35" s="1"/>
  <c r="N661" i="35"/>
  <c r="O661" i="35" s="1"/>
  <c r="N645" i="35"/>
  <c r="O645" i="35" s="1"/>
  <c r="N613" i="35"/>
  <c r="O613" i="35" s="1"/>
  <c r="N581" i="35"/>
  <c r="O581" i="35" s="1"/>
  <c r="N549" i="35"/>
  <c r="O549" i="35" s="1"/>
  <c r="N517" i="35"/>
  <c r="O517" i="35" s="1"/>
  <c r="N485" i="35"/>
  <c r="O485" i="35" s="1"/>
  <c r="N453" i="35"/>
  <c r="O453" i="35" s="1"/>
  <c r="N405" i="35"/>
  <c r="O405" i="35" s="1"/>
  <c r="N373" i="35"/>
  <c r="O373" i="35" s="1"/>
  <c r="N341" i="35"/>
  <c r="O341" i="35" s="1"/>
  <c r="N309" i="35"/>
  <c r="O309" i="35" s="1"/>
  <c r="N277" i="35"/>
  <c r="O277" i="35" s="1"/>
  <c r="N261" i="35"/>
  <c r="O261" i="35" s="1"/>
  <c r="N229" i="35"/>
  <c r="O229" i="35" s="1"/>
  <c r="N725" i="35"/>
  <c r="O725" i="35" s="1"/>
  <c r="N677" i="35"/>
  <c r="O677" i="35" s="1"/>
  <c r="N629" i="35"/>
  <c r="O629" i="35" s="1"/>
  <c r="N597" i="35"/>
  <c r="O597" i="35" s="1"/>
  <c r="N565" i="35"/>
  <c r="O565" i="35" s="1"/>
  <c r="N533" i="35"/>
  <c r="O533" i="35" s="1"/>
  <c r="N501" i="35"/>
  <c r="O501" i="35" s="1"/>
  <c r="N469" i="35"/>
  <c r="O469" i="35" s="1"/>
  <c r="N437" i="35"/>
  <c r="O437" i="35" s="1"/>
  <c r="N421" i="35"/>
  <c r="O421" i="35" s="1"/>
  <c r="N389" i="35"/>
  <c r="O389" i="35" s="1"/>
  <c r="N357" i="35"/>
  <c r="O357" i="35" s="1"/>
  <c r="N325" i="35"/>
  <c r="O325" i="35" s="1"/>
  <c r="N293" i="35"/>
  <c r="O293" i="35" s="1"/>
  <c r="N245" i="35"/>
  <c r="O245" i="35" s="1"/>
  <c r="N213" i="35"/>
  <c r="O213" i="35" s="1"/>
  <c r="N197" i="35"/>
  <c r="O197" i="35" s="1"/>
  <c r="N181" i="35"/>
  <c r="O181" i="35" s="1"/>
  <c r="N165" i="35"/>
  <c r="O165" i="35" s="1"/>
  <c r="N149" i="35"/>
  <c r="O149" i="35" s="1"/>
  <c r="N133" i="35"/>
  <c r="O133" i="35" s="1"/>
  <c r="N117" i="35"/>
  <c r="O117" i="35" s="1"/>
  <c r="N101" i="35"/>
  <c r="O101" i="35" s="1"/>
  <c r="N85" i="35"/>
  <c r="O85" i="35" s="1"/>
  <c r="N69" i="35"/>
  <c r="O69" i="35" s="1"/>
  <c r="N740" i="35"/>
  <c r="O740" i="35" s="1"/>
  <c r="N708" i="35"/>
  <c r="O708" i="35" s="1"/>
  <c r="N676" i="35"/>
  <c r="O676" i="35" s="1"/>
  <c r="N644" i="35"/>
  <c r="O644" i="35" s="1"/>
  <c r="N612" i="35"/>
  <c r="O612" i="35" s="1"/>
  <c r="N580" i="35"/>
  <c r="O580" i="35" s="1"/>
  <c r="N548" i="35"/>
  <c r="O548" i="35" s="1"/>
  <c r="N516" i="35"/>
  <c r="O516" i="35" s="1"/>
  <c r="N484" i="35"/>
  <c r="O484" i="35" s="1"/>
  <c r="N452" i="35"/>
  <c r="O452" i="35" s="1"/>
  <c r="N724" i="35"/>
  <c r="O724" i="35" s="1"/>
  <c r="N692" i="35"/>
  <c r="O692" i="35" s="1"/>
  <c r="N660" i="35"/>
  <c r="O660" i="35" s="1"/>
  <c r="N628" i="35"/>
  <c r="O628" i="35" s="1"/>
  <c r="N596" i="35"/>
  <c r="O596" i="35" s="1"/>
  <c r="N564" i="35"/>
  <c r="O564" i="35" s="1"/>
  <c r="N532" i="35"/>
  <c r="O532" i="35" s="1"/>
  <c r="N500" i="35"/>
  <c r="O500" i="35" s="1"/>
  <c r="N468" i="35"/>
  <c r="O468" i="35" s="1"/>
  <c r="N739" i="35"/>
  <c r="O739" i="35" s="1"/>
  <c r="N723" i="35"/>
  <c r="O723" i="35" s="1"/>
  <c r="N707" i="35"/>
  <c r="O707" i="35" s="1"/>
  <c r="N691" i="35"/>
  <c r="O691" i="35" s="1"/>
  <c r="N675" i="35"/>
  <c r="O675" i="35" s="1"/>
  <c r="N659" i="35"/>
  <c r="O659" i="35" s="1"/>
  <c r="N643" i="35"/>
  <c r="O643" i="35" s="1"/>
  <c r="N627" i="35"/>
  <c r="O627" i="35" s="1"/>
  <c r="N611" i="35"/>
  <c r="O611" i="35" s="1"/>
  <c r="N595" i="35"/>
  <c r="O595" i="35" s="1"/>
  <c r="N579" i="35"/>
  <c r="O579" i="35" s="1"/>
  <c r="N722" i="35"/>
  <c r="O722" i="35" s="1"/>
  <c r="N658" i="35"/>
  <c r="O658" i="35" s="1"/>
  <c r="N626" i="35"/>
  <c r="O626" i="35" s="1"/>
  <c r="N594" i="35"/>
  <c r="O594" i="35" s="1"/>
  <c r="N738" i="35"/>
  <c r="O738" i="35" s="1"/>
  <c r="N706" i="35"/>
  <c r="O706" i="35" s="1"/>
  <c r="N690" i="35"/>
  <c r="O690" i="35" s="1"/>
  <c r="N674" i="35"/>
  <c r="O674" i="35" s="1"/>
  <c r="N642" i="35"/>
  <c r="O642" i="35" s="1"/>
  <c r="N610" i="35"/>
  <c r="O610" i="35" s="1"/>
  <c r="N721" i="35"/>
  <c r="O721" i="35" s="1"/>
  <c r="N705" i="35"/>
  <c r="O705" i="35" s="1"/>
  <c r="N737" i="35"/>
  <c r="O737" i="35" s="1"/>
  <c r="N141" i="35"/>
  <c r="O141" i="35" s="1"/>
  <c r="N651" i="35"/>
  <c r="O651" i="35" s="1"/>
  <c r="N735" i="35"/>
  <c r="O735" i="35" s="1"/>
  <c r="N719" i="35"/>
  <c r="O719" i="35" s="1"/>
  <c r="N703" i="35"/>
  <c r="O703" i="35" s="1"/>
  <c r="N687" i="35"/>
  <c r="O687" i="35" s="1"/>
  <c r="N671" i="35"/>
  <c r="O671" i="35" s="1"/>
  <c r="N655" i="35"/>
  <c r="O655" i="35" s="1"/>
  <c r="N639" i="35"/>
  <c r="O639" i="35" s="1"/>
  <c r="N623" i="35"/>
  <c r="O623" i="35" s="1"/>
  <c r="N607" i="35"/>
  <c r="O607" i="35" s="1"/>
  <c r="N591" i="35"/>
  <c r="O591" i="35" s="1"/>
  <c r="N575" i="35"/>
  <c r="O575" i="35" s="1"/>
  <c r="N559" i="35"/>
  <c r="O559" i="35" s="1"/>
  <c r="N543" i="35"/>
  <c r="O543" i="35" s="1"/>
  <c r="N527" i="35"/>
  <c r="O527" i="35" s="1"/>
  <c r="N511" i="35"/>
  <c r="O511" i="35" s="1"/>
  <c r="N495" i="35"/>
  <c r="O495" i="35" s="1"/>
  <c r="N479" i="35"/>
  <c r="O479" i="35" s="1"/>
  <c r="N463" i="35"/>
  <c r="O463" i="35" s="1"/>
  <c r="N447" i="35"/>
  <c r="O447" i="35" s="1"/>
  <c r="N431" i="35"/>
  <c r="O431" i="35" s="1"/>
  <c r="N415" i="35"/>
  <c r="O415" i="35" s="1"/>
  <c r="N399" i="35"/>
  <c r="O399" i="35" s="1"/>
  <c r="N383" i="35"/>
  <c r="O383" i="35" s="1"/>
  <c r="N367" i="35"/>
  <c r="O367" i="35" s="1"/>
  <c r="N351" i="35"/>
  <c r="O351" i="35" s="1"/>
  <c r="N335" i="35"/>
  <c r="O335" i="35" s="1"/>
  <c r="N319" i="35"/>
  <c r="O319" i="35" s="1"/>
  <c r="N303" i="35"/>
  <c r="O303" i="35" s="1"/>
  <c r="N287" i="35"/>
  <c r="O287" i="35" s="1"/>
  <c r="N271" i="35"/>
  <c r="O271" i="35" s="1"/>
  <c r="N255" i="35"/>
  <c r="O255" i="35" s="1"/>
  <c r="N239" i="35"/>
  <c r="O239" i="35" s="1"/>
  <c r="N223" i="35"/>
  <c r="O223" i="35" s="1"/>
  <c r="N207" i="35"/>
  <c r="O207" i="35" s="1"/>
  <c r="N191" i="35"/>
  <c r="O191" i="35" s="1"/>
  <c r="N175" i="35"/>
  <c r="O175" i="35" s="1"/>
  <c r="N159" i="35"/>
  <c r="O159" i="35" s="1"/>
  <c r="N143" i="35"/>
  <c r="O143" i="35" s="1"/>
  <c r="N119" i="35"/>
  <c r="O119" i="35" s="1"/>
  <c r="N103" i="35"/>
  <c r="O103" i="35" s="1"/>
  <c r="N87" i="35"/>
  <c r="O87" i="35" s="1"/>
  <c r="N71" i="35"/>
  <c r="O71" i="35" s="1"/>
  <c r="N55" i="35"/>
  <c r="O55" i="35" s="1"/>
  <c r="N174" i="35"/>
  <c r="O174" i="35" s="1"/>
  <c r="N122" i="35"/>
  <c r="O122" i="35" s="1"/>
  <c r="N106" i="35"/>
  <c r="O106" i="35" s="1"/>
  <c r="N74" i="35"/>
  <c r="O74" i="35" s="1"/>
  <c r="N42" i="35"/>
  <c r="O42" i="35" s="1"/>
  <c r="N125" i="35"/>
  <c r="O125" i="35" s="1"/>
  <c r="N93" i="35"/>
  <c r="O93" i="35" s="1"/>
  <c r="N699" i="35"/>
  <c r="O699" i="35" s="1"/>
  <c r="N587" i="35"/>
  <c r="O587" i="35" s="1"/>
  <c r="N555" i="35"/>
  <c r="O555" i="35" s="1"/>
  <c r="N238" i="35"/>
  <c r="O238" i="35" s="1"/>
  <c r="N142" i="35"/>
  <c r="O142" i="35" s="1"/>
  <c r="N90" i="35"/>
  <c r="O90" i="35" s="1"/>
  <c r="N173" i="35"/>
  <c r="O173" i="35" s="1"/>
  <c r="N667" i="35"/>
  <c r="O667" i="35" s="1"/>
  <c r="N734" i="35"/>
  <c r="O734" i="35" s="1"/>
  <c r="N718" i="35"/>
  <c r="O718" i="35" s="1"/>
  <c r="N702" i="35"/>
  <c r="O702" i="35" s="1"/>
  <c r="N686" i="35"/>
  <c r="O686" i="35" s="1"/>
  <c r="N670" i="35"/>
  <c r="O670" i="35" s="1"/>
  <c r="N654" i="35"/>
  <c r="O654" i="35" s="1"/>
  <c r="N638" i="35"/>
  <c r="O638" i="35" s="1"/>
  <c r="N622" i="35"/>
  <c r="O622" i="35" s="1"/>
  <c r="N606" i="35"/>
  <c r="O606" i="35" s="1"/>
  <c r="N590" i="35"/>
  <c r="O590" i="35" s="1"/>
  <c r="N574" i="35"/>
  <c r="O574" i="35" s="1"/>
  <c r="N558" i="35"/>
  <c r="O558" i="35" s="1"/>
  <c r="N542" i="35"/>
  <c r="O542" i="35" s="1"/>
  <c r="N526" i="35"/>
  <c r="O526" i="35" s="1"/>
  <c r="N510" i="35"/>
  <c r="O510" i="35" s="1"/>
  <c r="N494" i="35"/>
  <c r="O494" i="35" s="1"/>
  <c r="N478" i="35"/>
  <c r="O478" i="35" s="1"/>
  <c r="N462" i="35"/>
  <c r="O462" i="35" s="1"/>
  <c r="N446" i="35"/>
  <c r="O446" i="35" s="1"/>
  <c r="N430" i="35"/>
  <c r="O430" i="35" s="1"/>
  <c r="N414" i="35"/>
  <c r="O414" i="35" s="1"/>
  <c r="N398" i="35"/>
  <c r="O398" i="35" s="1"/>
  <c r="N382" i="35"/>
  <c r="O382" i="35" s="1"/>
  <c r="N366" i="35"/>
  <c r="O366" i="35" s="1"/>
  <c r="N350" i="35"/>
  <c r="O350" i="35" s="1"/>
  <c r="N334" i="35"/>
  <c r="O334" i="35" s="1"/>
  <c r="N318" i="35"/>
  <c r="O318" i="35" s="1"/>
  <c r="N302" i="35"/>
  <c r="O302" i="35" s="1"/>
  <c r="N286" i="35"/>
  <c r="O286" i="35" s="1"/>
  <c r="N270" i="35"/>
  <c r="O270" i="35" s="1"/>
  <c r="N254" i="35"/>
  <c r="O254" i="35" s="1"/>
  <c r="N222" i="35"/>
  <c r="O222" i="35" s="1"/>
  <c r="N206" i="35"/>
  <c r="O206" i="35" s="1"/>
  <c r="N190" i="35"/>
  <c r="O190" i="35" s="1"/>
  <c r="N158" i="35"/>
  <c r="O158" i="35" s="1"/>
  <c r="N58" i="35"/>
  <c r="O58" i="35" s="1"/>
  <c r="N45" i="35"/>
  <c r="O45" i="35" s="1"/>
  <c r="N635" i="35"/>
  <c r="O635" i="35" s="1"/>
  <c r="N733" i="35"/>
  <c r="O733" i="35" s="1"/>
  <c r="N685" i="35"/>
  <c r="O685" i="35" s="1"/>
  <c r="N669" i="35"/>
  <c r="O669" i="35" s="1"/>
  <c r="N637" i="35"/>
  <c r="O637" i="35" s="1"/>
  <c r="N621" i="35"/>
  <c r="O621" i="35" s="1"/>
  <c r="N589" i="35"/>
  <c r="O589" i="35" s="1"/>
  <c r="N573" i="35"/>
  <c r="O573" i="35" s="1"/>
  <c r="N541" i="35"/>
  <c r="O541" i="35" s="1"/>
  <c r="N525" i="35"/>
  <c r="O525" i="35" s="1"/>
  <c r="N493" i="35"/>
  <c r="O493" i="35" s="1"/>
  <c r="N461" i="35"/>
  <c r="O461" i="35" s="1"/>
  <c r="N429" i="35"/>
  <c r="O429" i="35" s="1"/>
  <c r="N413" i="35"/>
  <c r="O413" i="35" s="1"/>
  <c r="N381" i="35"/>
  <c r="O381" i="35" s="1"/>
  <c r="N333" i="35"/>
  <c r="O333" i="35" s="1"/>
  <c r="N301" i="35"/>
  <c r="O301" i="35" s="1"/>
  <c r="N221" i="35"/>
  <c r="O221" i="35" s="1"/>
  <c r="N205" i="35"/>
  <c r="O205" i="35" s="1"/>
  <c r="N157" i="35"/>
  <c r="O157" i="35" s="1"/>
  <c r="N61" i="35"/>
  <c r="O61" i="35" s="1"/>
  <c r="N683" i="35"/>
  <c r="O683" i="35" s="1"/>
  <c r="N717" i="35"/>
  <c r="O717" i="35" s="1"/>
  <c r="N701" i="35"/>
  <c r="O701" i="35" s="1"/>
  <c r="N653" i="35"/>
  <c r="O653" i="35" s="1"/>
  <c r="N605" i="35"/>
  <c r="O605" i="35" s="1"/>
  <c r="N557" i="35"/>
  <c r="O557" i="35" s="1"/>
  <c r="N509" i="35"/>
  <c r="O509" i="35" s="1"/>
  <c r="N477" i="35"/>
  <c r="O477" i="35" s="1"/>
  <c r="N445" i="35"/>
  <c r="O445" i="35" s="1"/>
  <c r="N397" i="35"/>
  <c r="O397" i="35" s="1"/>
  <c r="N365" i="35"/>
  <c r="O365" i="35" s="1"/>
  <c r="N349" i="35"/>
  <c r="O349" i="35" s="1"/>
  <c r="N317" i="35"/>
  <c r="O317" i="35" s="1"/>
  <c r="N285" i="35"/>
  <c r="O285" i="35" s="1"/>
  <c r="N269" i="35"/>
  <c r="O269" i="35" s="1"/>
  <c r="N253" i="35"/>
  <c r="O253" i="35" s="1"/>
  <c r="N237" i="35"/>
  <c r="O237" i="35" s="1"/>
  <c r="N189" i="35"/>
  <c r="O189" i="35" s="1"/>
  <c r="N109" i="35"/>
  <c r="O109" i="35" s="1"/>
  <c r="N77" i="35"/>
  <c r="O77" i="35" s="1"/>
  <c r="N732" i="35"/>
  <c r="O732" i="35" s="1"/>
  <c r="N716" i="35"/>
  <c r="O716" i="35" s="1"/>
  <c r="N700" i="35"/>
  <c r="O700" i="35" s="1"/>
  <c r="N684" i="35"/>
  <c r="O684" i="35" s="1"/>
  <c r="N668" i="35"/>
  <c r="O668" i="35" s="1"/>
  <c r="N652" i="35"/>
  <c r="O652" i="35" s="1"/>
  <c r="N636" i="35"/>
  <c r="O636" i="35" s="1"/>
  <c r="N620" i="35"/>
  <c r="O620" i="35" s="1"/>
  <c r="N604" i="35"/>
  <c r="O604" i="35" s="1"/>
  <c r="N588" i="35"/>
  <c r="O588" i="35" s="1"/>
  <c r="N572" i="35"/>
  <c r="O572" i="35" s="1"/>
  <c r="N556" i="35"/>
  <c r="O556" i="35" s="1"/>
  <c r="N540" i="35"/>
  <c r="O540" i="35" s="1"/>
  <c r="N524" i="35"/>
  <c r="O524" i="35" s="1"/>
  <c r="N508" i="35"/>
  <c r="O508" i="35" s="1"/>
  <c r="N492" i="35"/>
  <c r="O492" i="35" s="1"/>
  <c r="N476" i="35"/>
  <c r="O476" i="35" s="1"/>
  <c r="N460" i="35"/>
  <c r="O460" i="35" s="1"/>
  <c r="N444" i="35"/>
  <c r="O444" i="35" s="1"/>
  <c r="N428" i="35"/>
  <c r="O428" i="35" s="1"/>
  <c r="N412" i="35"/>
  <c r="O412" i="35" s="1"/>
  <c r="N396" i="35"/>
  <c r="O396" i="35" s="1"/>
  <c r="N380" i="35"/>
  <c r="O380" i="35" s="1"/>
  <c r="N364" i="35"/>
  <c r="O364" i="35" s="1"/>
  <c r="N348" i="35"/>
  <c r="O348" i="35" s="1"/>
  <c r="N332" i="35"/>
  <c r="O332" i="35" s="1"/>
  <c r="N316" i="35"/>
  <c r="O316" i="35" s="1"/>
  <c r="N300" i="35"/>
  <c r="O300" i="35" s="1"/>
  <c r="N284" i="35"/>
  <c r="O284" i="35" s="1"/>
  <c r="N268" i="35"/>
  <c r="O268" i="35" s="1"/>
  <c r="N252" i="35"/>
  <c r="O252" i="35" s="1"/>
  <c r="N236" i="35"/>
  <c r="O236" i="35" s="1"/>
  <c r="N220" i="35"/>
  <c r="O220" i="35" s="1"/>
  <c r="N204" i="35"/>
  <c r="O204" i="35" s="1"/>
  <c r="N188" i="35"/>
  <c r="O188" i="35" s="1"/>
  <c r="N172" i="35"/>
  <c r="O172" i="35" s="1"/>
  <c r="N156" i="35"/>
  <c r="O156" i="35" s="1"/>
  <c r="N140" i="35"/>
  <c r="O140" i="35" s="1"/>
  <c r="N128" i="35"/>
  <c r="O128" i="35" s="1"/>
  <c r="N112" i="35"/>
  <c r="O112" i="35" s="1"/>
  <c r="N96" i="35"/>
  <c r="O96" i="35" s="1"/>
  <c r="N80" i="35"/>
  <c r="O80" i="35" s="1"/>
  <c r="N64" i="35"/>
  <c r="O64" i="35" s="1"/>
  <c r="N48" i="35"/>
  <c r="O48" i="35" s="1"/>
  <c r="N715" i="35"/>
  <c r="O715" i="35" s="1"/>
  <c r="N619" i="35"/>
  <c r="O619" i="35" s="1"/>
  <c r="N571" i="35"/>
  <c r="O571" i="35" s="1"/>
  <c r="N731" i="35"/>
  <c r="O731" i="35" s="1"/>
  <c r="N746" i="35"/>
  <c r="O746" i="35" s="1"/>
  <c r="N698" i="35"/>
  <c r="O698" i="35" s="1"/>
  <c r="N666" i="35"/>
  <c r="O666" i="35" s="1"/>
  <c r="N634" i="35"/>
  <c r="O634" i="35" s="1"/>
  <c r="N602" i="35"/>
  <c r="O602" i="35" s="1"/>
  <c r="N570" i="35"/>
  <c r="O570" i="35" s="1"/>
  <c r="N538" i="35"/>
  <c r="O538" i="35" s="1"/>
  <c r="N506" i="35"/>
  <c r="O506" i="35" s="1"/>
  <c r="N490" i="35"/>
  <c r="O490" i="35" s="1"/>
  <c r="N458" i="35"/>
  <c r="O458" i="35" s="1"/>
  <c r="N426" i="35"/>
  <c r="O426" i="35" s="1"/>
  <c r="N394" i="35"/>
  <c r="O394" i="35" s="1"/>
  <c r="N362" i="35"/>
  <c r="O362" i="35" s="1"/>
  <c r="N330" i="35"/>
  <c r="O330" i="35" s="1"/>
  <c r="N314" i="35"/>
  <c r="O314" i="35" s="1"/>
  <c r="N282" i="35"/>
  <c r="O282" i="35" s="1"/>
  <c r="N250" i="35"/>
  <c r="O250" i="35" s="1"/>
  <c r="N234" i="35"/>
  <c r="O234" i="35" s="1"/>
  <c r="N202" i="35"/>
  <c r="O202" i="35" s="1"/>
  <c r="N170" i="35"/>
  <c r="O170" i="35" s="1"/>
  <c r="N730" i="35"/>
  <c r="O730" i="35" s="1"/>
  <c r="N714" i="35"/>
  <c r="O714" i="35" s="1"/>
  <c r="N682" i="35"/>
  <c r="O682" i="35" s="1"/>
  <c r="N650" i="35"/>
  <c r="O650" i="35" s="1"/>
  <c r="N618" i="35"/>
  <c r="O618" i="35" s="1"/>
  <c r="N586" i="35"/>
  <c r="O586" i="35" s="1"/>
  <c r="N554" i="35"/>
  <c r="O554" i="35" s="1"/>
  <c r="N522" i="35"/>
  <c r="O522" i="35" s="1"/>
  <c r="N474" i="35"/>
  <c r="O474" i="35" s="1"/>
  <c r="N442" i="35"/>
  <c r="O442" i="35" s="1"/>
  <c r="N410" i="35"/>
  <c r="O410" i="35" s="1"/>
  <c r="N378" i="35"/>
  <c r="O378" i="35" s="1"/>
  <c r="N346" i="35"/>
  <c r="O346" i="35" s="1"/>
  <c r="N298" i="35"/>
  <c r="O298" i="35" s="1"/>
  <c r="N266" i="35"/>
  <c r="O266" i="35" s="1"/>
  <c r="N218" i="35"/>
  <c r="O218" i="35" s="1"/>
  <c r="N186" i="35"/>
  <c r="O186" i="35" s="1"/>
  <c r="N154" i="35"/>
  <c r="O154" i="35" s="1"/>
  <c r="N473" i="35"/>
  <c r="O473" i="35" s="1"/>
  <c r="N393" i="35"/>
  <c r="O393" i="35" s="1"/>
  <c r="N377" i="35"/>
  <c r="O377" i="35" s="1"/>
  <c r="N329" i="35"/>
  <c r="O329" i="35" s="1"/>
  <c r="N297" i="35"/>
  <c r="O297" i="35" s="1"/>
  <c r="N281" i="35"/>
  <c r="O281" i="35" s="1"/>
  <c r="N249" i="35"/>
  <c r="O249" i="35" s="1"/>
  <c r="N217" i="35"/>
  <c r="O217" i="35" s="1"/>
  <c r="N185" i="35"/>
  <c r="O185" i="35" s="1"/>
  <c r="N153" i="35"/>
  <c r="O153" i="35" s="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505" i="35"/>
  <c r="O505" i="35" s="1"/>
  <c r="N489" i="35"/>
  <c r="O489" i="35" s="1"/>
  <c r="N457" i="35"/>
  <c r="O457" i="35" s="1"/>
  <c r="N441" i="35"/>
  <c r="O441" i="35" s="1"/>
  <c r="N425" i="35"/>
  <c r="O425" i="35" s="1"/>
  <c r="N409" i="35"/>
  <c r="O409" i="35" s="1"/>
  <c r="N361" i="35"/>
  <c r="O361" i="35" s="1"/>
  <c r="N345" i="35"/>
  <c r="O345" i="35" s="1"/>
  <c r="N313" i="35"/>
  <c r="O313" i="35" s="1"/>
  <c r="N265" i="35"/>
  <c r="O265" i="35" s="1"/>
  <c r="N233" i="35"/>
  <c r="O233" i="35" s="1"/>
  <c r="N201" i="35"/>
  <c r="O201" i="35" s="1"/>
  <c r="N169" i="35"/>
  <c r="O169" i="35" s="1"/>
  <c r="N137" i="35"/>
  <c r="O137" i="35" s="1"/>
  <c r="N568" i="35"/>
  <c r="O568" i="35" s="1"/>
  <c r="N504" i="35"/>
  <c r="O504" i="35" s="1"/>
  <c r="N456" i="35"/>
  <c r="O456" i="35" s="1"/>
  <c r="N328" i="35"/>
  <c r="O328" i="35" s="1"/>
  <c r="N280" i="35"/>
  <c r="O280" i="35" s="1"/>
  <c r="N264" i="35"/>
  <c r="O264" i="35" s="1"/>
  <c r="N232" i="35"/>
  <c r="O232" i="35" s="1"/>
  <c r="N200" i="35"/>
  <c r="O200" i="35" s="1"/>
  <c r="N168" i="35"/>
  <c r="O168" i="35" s="1"/>
  <c r="N152" i="35"/>
  <c r="O152" i="35" s="1"/>
  <c r="N124" i="35"/>
  <c r="O124" i="35" s="1"/>
  <c r="N744" i="35"/>
  <c r="O744" i="35" s="1"/>
  <c r="N728" i="35"/>
  <c r="O728" i="35" s="1"/>
  <c r="N712" i="35"/>
  <c r="O712" i="35" s="1"/>
  <c r="N696" i="35"/>
  <c r="O696" i="35" s="1"/>
  <c r="N680" i="35"/>
  <c r="O680" i="35" s="1"/>
  <c r="N664" i="35"/>
  <c r="O664" i="35" s="1"/>
  <c r="N648" i="35"/>
  <c r="O648" i="35" s="1"/>
  <c r="N632" i="35"/>
  <c r="O632" i="35" s="1"/>
  <c r="N616" i="35"/>
  <c r="O616" i="35" s="1"/>
  <c r="N600" i="35"/>
  <c r="O600" i="35" s="1"/>
  <c r="N584" i="35"/>
  <c r="O584" i="35" s="1"/>
  <c r="N552" i="35"/>
  <c r="O552" i="35" s="1"/>
  <c r="N536" i="35"/>
  <c r="O536" i="35" s="1"/>
  <c r="N520" i="35"/>
  <c r="O520" i="35" s="1"/>
  <c r="N488" i="35"/>
  <c r="O488" i="35" s="1"/>
  <c r="N472" i="35"/>
  <c r="O472" i="35" s="1"/>
  <c r="N440" i="35"/>
  <c r="O440" i="35" s="1"/>
  <c r="N424" i="35"/>
  <c r="O424" i="35" s="1"/>
  <c r="N408" i="35"/>
  <c r="O408" i="35" s="1"/>
  <c r="N392" i="35"/>
  <c r="O392" i="35" s="1"/>
  <c r="N376" i="35"/>
  <c r="O376" i="35" s="1"/>
  <c r="N360" i="35"/>
  <c r="O360" i="35" s="1"/>
  <c r="N344" i="35"/>
  <c r="O344" i="35" s="1"/>
  <c r="N312" i="35"/>
  <c r="O312" i="35" s="1"/>
  <c r="N296" i="35"/>
  <c r="O296" i="35" s="1"/>
  <c r="N248" i="35"/>
  <c r="O248" i="35" s="1"/>
  <c r="N216" i="35"/>
  <c r="O216" i="35" s="1"/>
  <c r="N184" i="35"/>
  <c r="O184" i="35" s="1"/>
  <c r="N136" i="35"/>
  <c r="O136" i="35" s="1"/>
  <c r="N736" i="35"/>
  <c r="O736" i="35" s="1"/>
  <c r="N599" i="35"/>
  <c r="O599" i="35" s="1"/>
  <c r="N514" i="35"/>
  <c r="O514" i="35" s="1"/>
  <c r="N439" i="35"/>
  <c r="O439" i="35" s="1"/>
  <c r="N375" i="35"/>
  <c r="O375" i="35" s="1"/>
  <c r="N311" i="35"/>
  <c r="O311" i="35" s="1"/>
  <c r="N247" i="35"/>
  <c r="O247" i="35" s="1"/>
  <c r="N183" i="35"/>
  <c r="O183" i="35" s="1"/>
  <c r="N89" i="35"/>
  <c r="O89" i="35" s="1"/>
  <c r="N62" i="35"/>
  <c r="O62" i="35" s="1"/>
  <c r="N79" i="35"/>
  <c r="O79" i="35" s="1"/>
  <c r="N241" i="35"/>
  <c r="O241" i="35" s="1"/>
  <c r="N97" i="35"/>
  <c r="O97" i="35" s="1"/>
  <c r="N427" i="35"/>
  <c r="O427" i="35" s="1"/>
  <c r="N51" i="35"/>
  <c r="O51" i="35" s="1"/>
  <c r="N688" i="35"/>
  <c r="O688" i="35" s="1"/>
  <c r="N164" i="35"/>
  <c r="O164" i="35" s="1"/>
  <c r="N73" i="35"/>
  <c r="O73" i="35" s="1"/>
  <c r="N324" i="35"/>
  <c r="O324" i="35" s="1"/>
  <c r="N195" i="35"/>
  <c r="O195" i="35" s="1"/>
  <c r="N258" i="35"/>
  <c r="O258" i="35" s="1"/>
  <c r="N609" i="35"/>
  <c r="O609" i="35" s="1"/>
  <c r="N727" i="35"/>
  <c r="O727" i="35" s="1"/>
  <c r="N513" i="35"/>
  <c r="O513" i="35" s="1"/>
  <c r="N70" i="35"/>
  <c r="O70" i="35" s="1"/>
  <c r="N53" i="35"/>
  <c r="O53" i="35" s="1"/>
  <c r="N178" i="35"/>
  <c r="O178" i="35" s="1"/>
  <c r="N177" i="35"/>
  <c r="O177" i="35" s="1"/>
  <c r="N176" i="35"/>
  <c r="O176" i="35" s="1"/>
  <c r="N577" i="35"/>
  <c r="O577" i="35" s="1"/>
  <c r="N299" i="35"/>
  <c r="O299" i="35" s="1"/>
  <c r="N78" i="35"/>
  <c r="O78" i="35" s="1"/>
  <c r="N292" i="35"/>
  <c r="O292" i="35" s="1"/>
  <c r="N68" i="35"/>
  <c r="O68" i="35" s="1"/>
  <c r="N624" i="35"/>
  <c r="O624" i="35" s="1"/>
  <c r="N132" i="35"/>
  <c r="O132" i="35" s="1"/>
  <c r="N386" i="35"/>
  <c r="O386" i="35" s="1"/>
  <c r="N257" i="35"/>
  <c r="O257" i="35" s="1"/>
  <c r="N593" i="35"/>
  <c r="O593" i="35" s="1"/>
  <c r="N512" i="35"/>
  <c r="O512" i="35" s="1"/>
  <c r="N436" i="35"/>
  <c r="O436" i="35" s="1"/>
  <c r="N372" i="35"/>
  <c r="O372" i="35" s="1"/>
  <c r="N308" i="35"/>
  <c r="O308" i="35" s="1"/>
  <c r="N244" i="35"/>
  <c r="O244" i="35" s="1"/>
  <c r="N180" i="35"/>
  <c r="O180" i="35" s="1"/>
  <c r="N44" i="35"/>
  <c r="O44" i="35" s="1"/>
  <c r="N304" i="35"/>
  <c r="O304" i="35" s="1"/>
  <c r="N695" i="35"/>
  <c r="O695" i="35" s="1"/>
  <c r="N126" i="35"/>
  <c r="O126" i="35" s="1"/>
  <c r="N167" i="35"/>
  <c r="O167" i="35" s="1"/>
  <c r="N86" i="35"/>
  <c r="O86" i="35" s="1"/>
  <c r="N203" i="35"/>
  <c r="O203" i="35" s="1"/>
  <c r="N54" i="35"/>
  <c r="O54" i="35" s="1"/>
  <c r="N321" i="35"/>
  <c r="O321" i="35" s="1"/>
  <c r="N720" i="35"/>
  <c r="O720" i="35" s="1"/>
  <c r="N592" i="35"/>
  <c r="O592" i="35" s="1"/>
  <c r="N507" i="35"/>
  <c r="O507" i="35" s="1"/>
  <c r="N435" i="35"/>
  <c r="O435" i="35" s="1"/>
  <c r="N371" i="35"/>
  <c r="O371" i="35" s="1"/>
  <c r="N307" i="35"/>
  <c r="O307" i="35" s="1"/>
  <c r="N243" i="35"/>
  <c r="O243" i="35" s="1"/>
  <c r="N179" i="35"/>
  <c r="O179" i="35" s="1"/>
  <c r="N127" i="35"/>
  <c r="O127" i="35" s="1"/>
  <c r="N107" i="35"/>
  <c r="O107" i="35" s="1"/>
  <c r="N240" i="35"/>
  <c r="O240" i="35" s="1"/>
  <c r="N60" i="35"/>
  <c r="O60" i="35" s="1"/>
  <c r="N498" i="35"/>
  <c r="O498" i="35" s="1"/>
  <c r="N116" i="35"/>
  <c r="O116" i="35" s="1"/>
  <c r="N43" i="35"/>
  <c r="O43" i="35" s="1"/>
  <c r="N228" i="35"/>
  <c r="O228" i="35" s="1"/>
  <c r="N47" i="35"/>
  <c r="O47" i="35" s="1"/>
  <c r="N72" i="35"/>
  <c r="O72" i="35" s="1"/>
  <c r="N450" i="35"/>
  <c r="O450" i="35" s="1"/>
  <c r="N193" i="35"/>
  <c r="O193" i="35" s="1"/>
  <c r="N711" i="35"/>
  <c r="O711" i="35" s="1"/>
  <c r="N583" i="35"/>
  <c r="O583" i="35" s="1"/>
  <c r="N503" i="35"/>
  <c r="O503" i="35" s="1"/>
  <c r="N434" i="35"/>
  <c r="O434" i="35" s="1"/>
  <c r="N370" i="35"/>
  <c r="O370" i="35" s="1"/>
  <c r="N306" i="35"/>
  <c r="O306" i="35" s="1"/>
  <c r="N242" i="35"/>
  <c r="O242" i="35" s="1"/>
  <c r="N88" i="35"/>
  <c r="O88" i="35" s="1"/>
  <c r="N52" i="35"/>
  <c r="O52" i="35" s="1"/>
  <c r="N235" i="35"/>
  <c r="O235" i="35" s="1"/>
  <c r="N420" i="35"/>
  <c r="O420" i="35" s="1"/>
  <c r="N120" i="35"/>
  <c r="O120" i="35" s="1"/>
  <c r="N433" i="35"/>
  <c r="O433" i="35" s="1"/>
  <c r="N369" i="35"/>
  <c r="O369" i="35" s="1"/>
  <c r="N305" i="35"/>
  <c r="O305" i="35" s="1"/>
  <c r="N704" i="35"/>
  <c r="O704" i="35" s="1"/>
  <c r="N578" i="35"/>
  <c r="O578" i="35" s="1"/>
  <c r="N499" i="35"/>
  <c r="O499" i="35" s="1"/>
  <c r="N432" i="35"/>
  <c r="O432" i="35" s="1"/>
  <c r="N368" i="35"/>
  <c r="O368" i="35" s="1"/>
  <c r="N171" i="35"/>
  <c r="O171" i="35" s="1"/>
  <c r="N491" i="35"/>
  <c r="O491" i="35" s="1"/>
  <c r="N363" i="35"/>
  <c r="O363" i="35" s="1"/>
  <c r="N63" i="35"/>
  <c r="O63" i="35" s="1"/>
  <c r="N576" i="35"/>
  <c r="O576" i="35" s="1"/>
  <c r="N497" i="35"/>
  <c r="O497" i="35" s="1"/>
  <c r="N423" i="35"/>
  <c r="O423" i="35" s="1"/>
  <c r="N359" i="35"/>
  <c r="O359" i="35" s="1"/>
  <c r="N295" i="35"/>
  <c r="O295" i="35" s="1"/>
  <c r="N231" i="35"/>
  <c r="O231" i="35" s="1"/>
  <c r="N115" i="35"/>
  <c r="O115" i="35" s="1"/>
  <c r="N267" i="35"/>
  <c r="O267" i="35" s="1"/>
  <c r="N327" i="35"/>
  <c r="O327" i="35" s="1"/>
  <c r="N110" i="35"/>
  <c r="O110" i="35" s="1"/>
  <c r="N689" i="35"/>
  <c r="O689" i="35" s="1"/>
  <c r="N567" i="35"/>
  <c r="O567" i="35" s="1"/>
  <c r="N496" i="35"/>
  <c r="O496" i="35" s="1"/>
  <c r="N105" i="35"/>
  <c r="O105" i="35" s="1"/>
  <c r="N356" i="35"/>
  <c r="O356" i="35" s="1"/>
  <c r="N679" i="35"/>
  <c r="O679" i="35" s="1"/>
  <c r="N563" i="35"/>
  <c r="O563" i="35" s="1"/>
  <c r="N487" i="35"/>
  <c r="O487" i="35" s="1"/>
  <c r="N419" i="35"/>
  <c r="O419" i="35" s="1"/>
  <c r="N355" i="35"/>
  <c r="O355" i="35" s="1"/>
  <c r="N291" i="35"/>
  <c r="O291" i="35" s="1"/>
  <c r="N227" i="35"/>
  <c r="O227" i="35" s="1"/>
  <c r="N163" i="35"/>
  <c r="O163" i="35" s="1"/>
  <c r="N67" i="35"/>
  <c r="O67" i="35" s="1"/>
  <c r="N59" i="35"/>
  <c r="O59" i="35" s="1"/>
  <c r="N211" i="35"/>
  <c r="O211" i="35" s="1"/>
  <c r="N640" i="35"/>
  <c r="O640" i="35" s="1"/>
  <c r="N391" i="35"/>
  <c r="O391" i="35" s="1"/>
  <c r="N455" i="35"/>
  <c r="O455" i="35" s="1"/>
  <c r="N519" i="35"/>
  <c r="O519" i="35" s="1"/>
  <c r="N562" i="35"/>
  <c r="O562" i="35" s="1"/>
  <c r="N418" i="35"/>
  <c r="O418" i="35" s="1"/>
  <c r="N354" i="35"/>
  <c r="O354" i="35" s="1"/>
  <c r="N290" i="35"/>
  <c r="O290" i="35" s="1"/>
  <c r="N226" i="35"/>
  <c r="O226" i="35" s="1"/>
  <c r="N162" i="35"/>
  <c r="O162" i="35" s="1"/>
  <c r="N95" i="35"/>
  <c r="O95" i="35" s="1"/>
  <c r="N224" i="35"/>
  <c r="O224" i="35" s="1"/>
  <c r="N403" i="35"/>
  <c r="O403" i="35" s="1"/>
  <c r="N465" i="35"/>
  <c r="O465" i="35" s="1"/>
  <c r="N91" i="35"/>
  <c r="O91" i="35" s="1"/>
  <c r="N673" i="35"/>
  <c r="O673" i="35" s="1"/>
  <c r="N561" i="35"/>
  <c r="O561" i="35" s="1"/>
  <c r="N483" i="35"/>
  <c r="O483" i="35" s="1"/>
  <c r="N417" i="35"/>
  <c r="O417" i="35" s="1"/>
  <c r="N353" i="35"/>
  <c r="O353" i="35" s="1"/>
  <c r="N289" i="35"/>
  <c r="O289" i="35" s="1"/>
  <c r="N225" i="35"/>
  <c r="O225" i="35" s="1"/>
  <c r="N161" i="35"/>
  <c r="O161" i="35" s="1"/>
  <c r="N104" i="35"/>
  <c r="O104" i="35" s="1"/>
  <c r="N76" i="35"/>
  <c r="O76" i="35" s="1"/>
  <c r="N41" i="35"/>
  <c r="O41" i="35" s="1"/>
  <c r="N160" i="35"/>
  <c r="O160" i="35" s="1"/>
  <c r="N672" i="35"/>
  <c r="O672" i="35" s="1"/>
  <c r="N560" i="35"/>
  <c r="O560" i="35" s="1"/>
  <c r="N482" i="35"/>
  <c r="O482" i="35" s="1"/>
  <c r="N416" i="35"/>
  <c r="O416" i="35" s="1"/>
  <c r="N352" i="35"/>
  <c r="O352" i="35" s="1"/>
  <c r="N288" i="35"/>
  <c r="O288" i="35" s="1"/>
  <c r="N545" i="35"/>
  <c r="O545" i="35" s="1"/>
  <c r="N102" i="35"/>
  <c r="O102" i="35" s="1"/>
  <c r="N208" i="35"/>
  <c r="O208" i="35" s="1"/>
  <c r="N139" i="35"/>
  <c r="O139" i="35" s="1"/>
  <c r="N531" i="35"/>
  <c r="O531" i="35" s="1"/>
  <c r="N388" i="35"/>
  <c r="O388" i="35" s="1"/>
  <c r="N451" i="35"/>
  <c r="O451" i="35" s="1"/>
  <c r="N523" i="35"/>
  <c r="O523" i="35" s="1"/>
  <c r="N663" i="35"/>
  <c r="O663" i="35" s="1"/>
  <c r="N551" i="35"/>
  <c r="O551" i="35" s="1"/>
  <c r="N481" i="35"/>
  <c r="O481" i="35" s="1"/>
  <c r="N411" i="35"/>
  <c r="O411" i="35" s="1"/>
  <c r="N347" i="35"/>
  <c r="O347" i="35" s="1"/>
  <c r="N283" i="35"/>
  <c r="O283" i="35" s="1"/>
  <c r="N219" i="35"/>
  <c r="O219" i="35" s="1"/>
  <c r="N155" i="35"/>
  <c r="O155" i="35" s="1"/>
  <c r="N339" i="35"/>
  <c r="O339" i="35" s="1"/>
  <c r="N272" i="35"/>
  <c r="O272" i="35" s="1"/>
  <c r="N395" i="35"/>
  <c r="O395" i="35" s="1"/>
  <c r="N260" i="35"/>
  <c r="O260" i="35" s="1"/>
  <c r="N100" i="35"/>
  <c r="O100" i="35" s="1"/>
  <c r="N130" i="35"/>
  <c r="O130" i="35" s="1"/>
  <c r="N480" i="35"/>
  <c r="O480" i="35" s="1"/>
  <c r="N407" i="35"/>
  <c r="O407" i="35" s="1"/>
  <c r="N343" i="35"/>
  <c r="O343" i="35" s="1"/>
  <c r="N279" i="35"/>
  <c r="O279" i="35" s="1"/>
  <c r="N215" i="35"/>
  <c r="O215" i="35" s="1"/>
  <c r="N151" i="35"/>
  <c r="O151" i="35" s="1"/>
  <c r="N123" i="35"/>
  <c r="O123" i="35" s="1"/>
  <c r="N113" i="35"/>
  <c r="O113" i="35" s="1"/>
  <c r="N94" i="35"/>
  <c r="O94" i="35" s="1"/>
  <c r="N57" i="35"/>
  <c r="O57" i="35" s="1"/>
  <c r="N49" i="35"/>
  <c r="O49" i="35" s="1"/>
  <c r="N147" i="35"/>
  <c r="O147" i="35" s="1"/>
  <c r="N336" i="35"/>
  <c r="O336" i="35" s="1"/>
  <c r="N138" i="35"/>
  <c r="O138" i="35" s="1"/>
  <c r="N625" i="35"/>
  <c r="O625" i="35" s="1"/>
  <c r="N387" i="35"/>
  <c r="O387" i="35" s="1"/>
  <c r="N81" i="35"/>
  <c r="O81" i="35" s="1"/>
  <c r="N657" i="35"/>
  <c r="O657" i="35" s="1"/>
  <c r="N547" i="35"/>
  <c r="O547" i="35" s="1"/>
  <c r="N475" i="35"/>
  <c r="O475" i="35" s="1"/>
  <c r="N75" i="35"/>
  <c r="O75" i="35" s="1"/>
  <c r="N647" i="35"/>
  <c r="O647" i="35" s="1"/>
  <c r="N144" i="35"/>
  <c r="O144" i="35" s="1"/>
  <c r="N464" i="35"/>
  <c r="O464" i="35" s="1"/>
  <c r="N530" i="35"/>
  <c r="O530" i="35" s="1"/>
  <c r="N528" i="35"/>
  <c r="O528" i="35" s="1"/>
  <c r="N322" i="35"/>
  <c r="O322" i="35" s="1"/>
  <c r="N99" i="35"/>
  <c r="O99" i="35" s="1"/>
  <c r="N656" i="35"/>
  <c r="O656" i="35" s="1"/>
  <c r="N546" i="35"/>
  <c r="O546" i="35" s="1"/>
  <c r="N471" i="35"/>
  <c r="O471" i="35" s="1"/>
  <c r="N404" i="35"/>
  <c r="O404" i="35" s="1"/>
  <c r="N340" i="35"/>
  <c r="O340" i="35" s="1"/>
  <c r="N276" i="35"/>
  <c r="O276" i="35" s="1"/>
  <c r="N212" i="35"/>
  <c r="O212" i="35" s="1"/>
  <c r="N148" i="35"/>
  <c r="O148" i="35" s="1"/>
  <c r="N275" i="35"/>
  <c r="O275" i="35" s="1"/>
  <c r="N121" i="35"/>
  <c r="O121" i="35" s="1"/>
  <c r="N631" i="35"/>
  <c r="O631" i="35" s="1"/>
  <c r="N529" i="35"/>
  <c r="O529" i="35" s="1"/>
  <c r="N615" i="35"/>
  <c r="O615" i="35" s="1"/>
  <c r="N46" i="35"/>
  <c r="O46" i="35" s="1"/>
  <c r="N449" i="35"/>
  <c r="O449" i="35" s="1"/>
  <c r="N84" i="35"/>
  <c r="O84" i="35" s="1"/>
  <c r="N331" i="35"/>
  <c r="O331" i="35" s="1"/>
  <c r="N199" i="35"/>
  <c r="O199" i="35" s="1"/>
  <c r="N196" i="35"/>
  <c r="O196" i="35" s="1"/>
  <c r="N194" i="35"/>
  <c r="O194" i="35" s="1"/>
  <c r="N385" i="35"/>
  <c r="O385" i="35" s="1"/>
  <c r="N544" i="35"/>
  <c r="O544" i="35" s="1"/>
  <c r="N467" i="35"/>
  <c r="O467" i="35" s="1"/>
  <c r="N402" i="35"/>
  <c r="O402" i="35" s="1"/>
  <c r="N338" i="35"/>
  <c r="O338" i="35" s="1"/>
  <c r="N274" i="35"/>
  <c r="O274" i="35" s="1"/>
  <c r="N210" i="35"/>
  <c r="O210" i="35" s="1"/>
  <c r="N146" i="35"/>
  <c r="O146" i="35" s="1"/>
  <c r="N83" i="35"/>
  <c r="O83" i="35" s="1"/>
  <c r="N273" i="35"/>
  <c r="O273" i="35" s="1"/>
  <c r="N145" i="35"/>
  <c r="O145" i="35" s="1"/>
  <c r="N65" i="35"/>
  <c r="O65" i="35" s="1"/>
  <c r="N400" i="35"/>
  <c r="O400" i="35" s="1"/>
  <c r="N56" i="35"/>
  <c r="O56" i="35" s="1"/>
  <c r="N459" i="35"/>
  <c r="O459" i="35" s="1"/>
  <c r="N323" i="35"/>
  <c r="O323" i="35" s="1"/>
  <c r="N131" i="35"/>
  <c r="O131" i="35" s="1"/>
  <c r="N641" i="35"/>
  <c r="O641" i="35" s="1"/>
  <c r="N539" i="35"/>
  <c r="O539" i="35" s="1"/>
  <c r="N466" i="35"/>
  <c r="O466" i="35" s="1"/>
  <c r="N401" i="35"/>
  <c r="O401" i="35" s="1"/>
  <c r="N337" i="35"/>
  <c r="O337" i="35" s="1"/>
  <c r="N209" i="35"/>
  <c r="O209" i="35" s="1"/>
  <c r="N111" i="35"/>
  <c r="O111" i="35" s="1"/>
  <c r="N535" i="35"/>
  <c r="O535" i="35" s="1"/>
  <c r="N92" i="35"/>
  <c r="O92" i="35" s="1"/>
  <c r="N263" i="35"/>
  <c r="O263" i="35" s="1"/>
  <c r="N135" i="35"/>
  <c r="O135" i="35" s="1"/>
  <c r="N259" i="35"/>
  <c r="O259" i="35" s="1"/>
  <c r="N743" i="35"/>
  <c r="O743" i="35" s="1"/>
  <c r="N608" i="35"/>
  <c r="O608" i="35" s="1"/>
  <c r="N448" i="35"/>
  <c r="O448" i="35" s="1"/>
  <c r="N384" i="35"/>
  <c r="O384" i="35" s="1"/>
  <c r="N320" i="35"/>
  <c r="O320" i="35" s="1"/>
  <c r="N256" i="35"/>
  <c r="O256" i="35" s="1"/>
  <c r="N192" i="35"/>
  <c r="O192" i="35" s="1"/>
  <c r="N129" i="35"/>
  <c r="O129" i="35" s="1"/>
  <c r="N315" i="35"/>
  <c r="O315" i="35" s="1"/>
  <c r="N118" i="35"/>
  <c r="O118" i="35" s="1"/>
  <c r="N603" i="35"/>
  <c r="O603" i="35" s="1"/>
  <c r="N515" i="35"/>
  <c r="O515" i="35" s="1"/>
  <c r="N443" i="35"/>
  <c r="O443" i="35" s="1"/>
  <c r="N379" i="35"/>
  <c r="O379" i="35" s="1"/>
  <c r="N251" i="35"/>
  <c r="O251" i="35" s="1"/>
  <c r="N187" i="35"/>
  <c r="O187" i="35" s="1"/>
  <c r="N108" i="35"/>
  <c r="O108" i="35" s="1"/>
  <c r="N11" i="35"/>
  <c r="O11" i="35" s="1"/>
  <c r="C17" i="41"/>
  <c r="A18" i="41" s="1"/>
  <c r="D17" i="41"/>
  <c r="H46" i="51"/>
  <c r="E46" i="51"/>
  <c r="B46" i="51"/>
  <c r="A47" i="51"/>
  <c r="N9" i="35"/>
  <c r="O9" i="35" s="1"/>
  <c r="N39" i="35"/>
  <c r="O39" i="35" s="1"/>
  <c r="A26" i="43"/>
  <c r="B25" i="43"/>
  <c r="E25" i="43"/>
  <c r="J45" i="51"/>
  <c r="F45" i="51"/>
  <c r="G45" i="51"/>
  <c r="D45" i="51"/>
  <c r="C45" i="51"/>
  <c r="K45" i="51"/>
  <c r="I45" i="51"/>
  <c r="N3" i="35"/>
  <c r="O3" i="35" s="1"/>
  <c r="N10" i="35"/>
  <c r="O10" i="35" s="1"/>
  <c r="N4" i="35"/>
  <c r="O4" i="35" s="1"/>
  <c r="N26" i="35"/>
  <c r="O26" i="35" s="1"/>
  <c r="N8" i="35"/>
  <c r="O8" i="35" s="1"/>
  <c r="B79" i="53" l="1"/>
  <c r="E79" i="53"/>
  <c r="H17" i="41"/>
  <c r="F35" i="45"/>
  <c r="A36" i="45"/>
  <c r="G27" i="44"/>
  <c r="G24" i="43"/>
  <c r="N137" i="31"/>
  <c r="O137" i="31" s="1"/>
  <c r="N133" i="31"/>
  <c r="O133" i="31" s="1"/>
  <c r="N117" i="31"/>
  <c r="O117" i="31" s="1"/>
  <c r="N101" i="31"/>
  <c r="O101" i="31" s="1"/>
  <c r="N85" i="31"/>
  <c r="O85" i="31" s="1"/>
  <c r="N69" i="31"/>
  <c r="O69" i="31" s="1"/>
  <c r="N53" i="31"/>
  <c r="O53" i="31" s="1"/>
  <c r="N37" i="31"/>
  <c r="O37" i="31" s="1"/>
  <c r="N21" i="31"/>
  <c r="O21" i="31" s="1"/>
  <c r="N22" i="31"/>
  <c r="O22" i="31" s="1"/>
  <c r="N142" i="31"/>
  <c r="O142" i="31" s="1"/>
  <c r="N134" i="31"/>
  <c r="O134" i="31" s="1"/>
  <c r="N118" i="31"/>
  <c r="O118" i="31" s="1"/>
  <c r="N102" i="31"/>
  <c r="O102" i="31" s="1"/>
  <c r="N86" i="31"/>
  <c r="O86" i="31" s="1"/>
  <c r="N70" i="31"/>
  <c r="O70" i="31" s="1"/>
  <c r="N54" i="31"/>
  <c r="O54" i="31" s="1"/>
  <c r="N38" i="31"/>
  <c r="O38" i="31" s="1"/>
  <c r="N87" i="31"/>
  <c r="O87" i="31" s="1"/>
  <c r="N82" i="31"/>
  <c r="O82" i="31" s="1"/>
  <c r="N36" i="31"/>
  <c r="O36" i="31" s="1"/>
  <c r="N27" i="31"/>
  <c r="O27" i="31" s="1"/>
  <c r="N23" i="31"/>
  <c r="O23" i="31" s="1"/>
  <c r="N45" i="31"/>
  <c r="O45" i="31" s="1"/>
  <c r="N40" i="31"/>
  <c r="O40" i="31" s="1"/>
  <c r="N62" i="31"/>
  <c r="O62" i="31" s="1"/>
  <c r="N30" i="31"/>
  <c r="O30" i="31" s="1"/>
  <c r="N17" i="31"/>
  <c r="O17" i="31" s="1"/>
  <c r="N71" i="31"/>
  <c r="O71" i="31" s="1"/>
  <c r="N74" i="31"/>
  <c r="O74" i="31" s="1"/>
  <c r="N116" i="31"/>
  <c r="O116" i="31" s="1"/>
  <c r="N26" i="31"/>
  <c r="O26" i="31" s="1"/>
  <c r="N39" i="31"/>
  <c r="O39" i="31" s="1"/>
  <c r="N109" i="31"/>
  <c r="O109" i="31" s="1"/>
  <c r="N123" i="31"/>
  <c r="O123" i="31" s="1"/>
  <c r="N68" i="31"/>
  <c r="O68" i="31" s="1"/>
  <c r="N63" i="31"/>
  <c r="O63" i="31" s="1"/>
  <c r="N31" i="31"/>
  <c r="O31" i="31" s="1"/>
  <c r="N14" i="31"/>
  <c r="O14" i="31" s="1"/>
  <c r="N125" i="31"/>
  <c r="O125" i="31" s="1"/>
  <c r="N67" i="31"/>
  <c r="O67" i="31" s="1"/>
  <c r="N124" i="31"/>
  <c r="O124" i="31" s="1"/>
  <c r="N100" i="31"/>
  <c r="O100" i="31" s="1"/>
  <c r="N48" i="31"/>
  <c r="O48" i="31" s="1"/>
  <c r="N34" i="31"/>
  <c r="O34" i="31" s="1"/>
  <c r="N80" i="31"/>
  <c r="O80" i="31" s="1"/>
  <c r="N132" i="31"/>
  <c r="O132" i="31" s="1"/>
  <c r="N139" i="31"/>
  <c r="O139" i="31" s="1"/>
  <c r="N107" i="31"/>
  <c r="O107" i="31" s="1"/>
  <c r="N15" i="31"/>
  <c r="O15" i="31" s="1"/>
  <c r="N97" i="31"/>
  <c r="O97" i="31" s="1"/>
  <c r="N106" i="31"/>
  <c r="O106" i="31" s="1"/>
  <c r="N91" i="31"/>
  <c r="O91" i="31" s="1"/>
  <c r="N44" i="31"/>
  <c r="O44" i="31" s="1"/>
  <c r="N13" i="31"/>
  <c r="O13" i="31" s="1"/>
  <c r="N95" i="31"/>
  <c r="O95" i="31" s="1"/>
  <c r="N81" i="31"/>
  <c r="O81" i="31" s="1"/>
  <c r="N35" i="31"/>
  <c r="O35" i="31" s="1"/>
  <c r="N12" i="31"/>
  <c r="O12" i="31" s="1"/>
  <c r="N76" i="31"/>
  <c r="O76" i="31" s="1"/>
  <c r="N11" i="31"/>
  <c r="O11" i="31" s="1"/>
  <c r="N10" i="31"/>
  <c r="O10" i="31" s="1"/>
  <c r="N89" i="31"/>
  <c r="O89" i="31" s="1"/>
  <c r="N52" i="31"/>
  <c r="O52" i="31" s="1"/>
  <c r="N130" i="31"/>
  <c r="O130" i="31" s="1"/>
  <c r="N120" i="31"/>
  <c r="O120" i="31" s="1"/>
  <c r="N96" i="31"/>
  <c r="O96" i="31" s="1"/>
  <c r="N72" i="31"/>
  <c r="O72" i="31" s="1"/>
  <c r="N49" i="31"/>
  <c r="O49" i="31" s="1"/>
  <c r="N77" i="31"/>
  <c r="O77" i="31" s="1"/>
  <c r="N18" i="31"/>
  <c r="O18" i="31" s="1"/>
  <c r="N135" i="31"/>
  <c r="O135" i="31" s="1"/>
  <c r="N115" i="31"/>
  <c r="O115" i="31" s="1"/>
  <c r="N105" i="31"/>
  <c r="O105" i="31" s="1"/>
  <c r="N57" i="31"/>
  <c r="O57" i="31" s="1"/>
  <c r="N99" i="31"/>
  <c r="O99" i="31" s="1"/>
  <c r="N129" i="31"/>
  <c r="O129" i="31" s="1"/>
  <c r="N110" i="31"/>
  <c r="O110" i="31" s="1"/>
  <c r="N104" i="31"/>
  <c r="O104" i="31" s="1"/>
  <c r="N119" i="31"/>
  <c r="O119" i="31" s="1"/>
  <c r="N58" i="31"/>
  <c r="O58" i="31" s="1"/>
  <c r="N114" i="31"/>
  <c r="O114" i="31" s="1"/>
  <c r="N90" i="31"/>
  <c r="O90" i="31" s="1"/>
  <c r="N43" i="31"/>
  <c r="O43" i="31" s="1"/>
  <c r="N66" i="31"/>
  <c r="O66" i="31" s="1"/>
  <c r="N75" i="31"/>
  <c r="O75" i="31" s="1"/>
  <c r="N47" i="31"/>
  <c r="O47" i="31" s="1"/>
  <c r="N25" i="31"/>
  <c r="O25" i="31" s="1"/>
  <c r="N128" i="31"/>
  <c r="O128" i="31" s="1"/>
  <c r="N56" i="31"/>
  <c r="O56" i="31" s="1"/>
  <c r="N108" i="31"/>
  <c r="O108" i="31" s="1"/>
  <c r="N61" i="31"/>
  <c r="O61" i="31" s="1"/>
  <c r="N16" i="31"/>
  <c r="O16" i="31" s="1"/>
  <c r="N140" i="31"/>
  <c r="O140" i="31" s="1"/>
  <c r="N122" i="31"/>
  <c r="O122" i="31" s="1"/>
  <c r="N113" i="31"/>
  <c r="O113" i="31" s="1"/>
  <c r="N84" i="31"/>
  <c r="O84" i="31" s="1"/>
  <c r="N79" i="31"/>
  <c r="O79" i="31" s="1"/>
  <c r="N29" i="31"/>
  <c r="O29" i="31" s="1"/>
  <c r="N98" i="31"/>
  <c r="O98" i="31" s="1"/>
  <c r="N33" i="31"/>
  <c r="O33" i="31" s="1"/>
  <c r="N127" i="31"/>
  <c r="O127" i="31" s="1"/>
  <c r="N88" i="31"/>
  <c r="O88" i="31" s="1"/>
  <c r="N65" i="31"/>
  <c r="O65" i="31" s="1"/>
  <c r="N42" i="31"/>
  <c r="O42" i="31" s="1"/>
  <c r="N24" i="31"/>
  <c r="O24" i="31" s="1"/>
  <c r="N20" i="31"/>
  <c r="O20" i="31" s="1"/>
  <c r="N143" i="31"/>
  <c r="O143" i="31" s="1"/>
  <c r="N103" i="31"/>
  <c r="O103" i="31" s="1"/>
  <c r="N60" i="31"/>
  <c r="O60" i="31" s="1"/>
  <c r="N51" i="31"/>
  <c r="O51" i="31" s="1"/>
  <c r="N141" i="31"/>
  <c r="O141" i="31" s="1"/>
  <c r="N93" i="31"/>
  <c r="O93" i="31" s="1"/>
  <c r="N46" i="31"/>
  <c r="O46" i="31" s="1"/>
  <c r="N28" i="31"/>
  <c r="O28" i="31" s="1"/>
  <c r="N112" i="31"/>
  <c r="O112" i="31" s="1"/>
  <c r="N83" i="31"/>
  <c r="O83" i="31" s="1"/>
  <c r="N41" i="31"/>
  <c r="O41" i="31" s="1"/>
  <c r="N138" i="31"/>
  <c r="O138" i="31" s="1"/>
  <c r="N92" i="31"/>
  <c r="O92" i="31" s="1"/>
  <c r="N78" i="31"/>
  <c r="O78" i="31" s="1"/>
  <c r="N55" i="31"/>
  <c r="O55" i="31" s="1"/>
  <c r="N50" i="31"/>
  <c r="O50" i="31" s="1"/>
  <c r="N136" i="31"/>
  <c r="O136" i="31" s="1"/>
  <c r="N126" i="31"/>
  <c r="O126" i="31" s="1"/>
  <c r="N121" i="31"/>
  <c r="O121" i="31" s="1"/>
  <c r="N73" i="31"/>
  <c r="O73" i="31" s="1"/>
  <c r="N64" i="31"/>
  <c r="O64" i="31" s="1"/>
  <c r="N59" i="31"/>
  <c r="O59" i="31" s="1"/>
  <c r="N32" i="31"/>
  <c r="O32" i="31" s="1"/>
  <c r="N131" i="31"/>
  <c r="O131" i="31" s="1"/>
  <c r="N111" i="31"/>
  <c r="O111" i="31" s="1"/>
  <c r="N19" i="31"/>
  <c r="O19" i="31" s="1"/>
  <c r="N94" i="31"/>
  <c r="O94" i="31" s="1"/>
  <c r="N9" i="31"/>
  <c r="O9" i="31" s="1"/>
  <c r="N6" i="31"/>
  <c r="O6" i="31" s="1"/>
  <c r="N4" i="31"/>
  <c r="O4" i="31" s="1"/>
  <c r="N3" i="31"/>
  <c r="O3" i="31" s="1"/>
  <c r="N8" i="31"/>
  <c r="O8" i="31" s="1"/>
  <c r="N7" i="31"/>
  <c r="O7" i="31" s="1"/>
  <c r="N5" i="31"/>
  <c r="O5" i="31" s="1"/>
  <c r="E15" i="36"/>
  <c r="F15" i="36" s="1"/>
  <c r="B15" i="36"/>
  <c r="A16" i="36"/>
  <c r="D16" i="38"/>
  <c r="C16" i="38"/>
  <c r="B43" i="49"/>
  <c r="A44" i="49"/>
  <c r="E43" i="49"/>
  <c r="A48" i="51"/>
  <c r="H47" i="51"/>
  <c r="E47" i="51"/>
  <c r="B47" i="51"/>
  <c r="E18" i="41"/>
  <c r="B18" i="41"/>
  <c r="D25" i="43"/>
  <c r="F25" i="43"/>
  <c r="C25" i="43"/>
  <c r="E26" i="43"/>
  <c r="B26" i="43"/>
  <c r="A27" i="43"/>
  <c r="H42" i="49"/>
  <c r="G42" i="49"/>
  <c r="C42" i="49"/>
  <c r="F42" i="49"/>
  <c r="D42" i="49"/>
  <c r="J46" i="51"/>
  <c r="G46" i="51"/>
  <c r="F46" i="51"/>
  <c r="K46" i="51"/>
  <c r="I46" i="51"/>
  <c r="D46" i="51"/>
  <c r="C46" i="51"/>
  <c r="B17" i="40"/>
  <c r="E17" i="40"/>
  <c r="E17" i="38"/>
  <c r="B17" i="38"/>
  <c r="A18" i="38"/>
  <c r="H16" i="38"/>
  <c r="G16" i="38"/>
  <c r="F16" i="38"/>
  <c r="H39" i="50"/>
  <c r="A40" i="50"/>
  <c r="E39" i="50"/>
  <c r="B39" i="50"/>
  <c r="P2" i="35" a="1"/>
  <c r="C38" i="50"/>
  <c r="K38" i="50"/>
  <c r="G38" i="50"/>
  <c r="D38" i="50"/>
  <c r="I38" i="50"/>
  <c r="J38" i="50"/>
  <c r="F38" i="50"/>
  <c r="D28" i="44"/>
  <c r="C28" i="44"/>
  <c r="F28" i="44"/>
  <c r="A30" i="44"/>
  <c r="E29" i="44"/>
  <c r="B29" i="44"/>
  <c r="F79" i="53" l="1"/>
  <c r="G79" i="53"/>
  <c r="D79" i="53"/>
  <c r="C79" i="53"/>
  <c r="A80" i="53" s="1"/>
  <c r="D36" i="45"/>
  <c r="B36" i="45"/>
  <c r="G25" i="43"/>
  <c r="G28" i="44"/>
  <c r="P2" i="35"/>
  <c r="P1" i="35" a="1"/>
  <c r="P1" i="35" s="1"/>
  <c r="A15" i="35" s="1"/>
  <c r="D18" i="41"/>
  <c r="C18" i="41"/>
  <c r="A19" i="41" s="1"/>
  <c r="G18" i="41"/>
  <c r="F18" i="41"/>
  <c r="G47" i="51"/>
  <c r="F47" i="51"/>
  <c r="D47" i="51"/>
  <c r="C47" i="51"/>
  <c r="I47" i="51"/>
  <c r="K47" i="51"/>
  <c r="J47" i="51"/>
  <c r="E40" i="50"/>
  <c r="H40" i="50"/>
  <c r="B40" i="50"/>
  <c r="A41" i="50"/>
  <c r="A49" i="51"/>
  <c r="H48" i="51"/>
  <c r="B48" i="51"/>
  <c r="E48" i="51"/>
  <c r="A45" i="49"/>
  <c r="B44" i="49"/>
  <c r="E44" i="49"/>
  <c r="F43" i="49"/>
  <c r="D43" i="49"/>
  <c r="G43" i="49"/>
  <c r="H43" i="49"/>
  <c r="C43" i="49"/>
  <c r="H17" i="40"/>
  <c r="F17" i="40"/>
  <c r="G17" i="40"/>
  <c r="B18" i="38"/>
  <c r="E18" i="38"/>
  <c r="A19" i="38"/>
  <c r="D17" i="40"/>
  <c r="C17" i="40"/>
  <c r="A18" i="40" s="1"/>
  <c r="C29" i="44"/>
  <c r="F29" i="44"/>
  <c r="D29" i="44"/>
  <c r="E30" i="44"/>
  <c r="B30" i="44"/>
  <c r="A31" i="44"/>
  <c r="E16" i="36"/>
  <c r="B16" i="36"/>
  <c r="A17" i="36"/>
  <c r="D15" i="36"/>
  <c r="C15" i="36"/>
  <c r="A28" i="43"/>
  <c r="E27" i="43"/>
  <c r="B27" i="43"/>
  <c r="D26" i="43"/>
  <c r="C26" i="43"/>
  <c r="F26" i="43"/>
  <c r="D17" i="38"/>
  <c r="C17" i="38"/>
  <c r="N890" i="31"/>
  <c r="O890" i="31" s="1"/>
  <c r="N874" i="31"/>
  <c r="O874" i="31" s="1"/>
  <c r="N858" i="31"/>
  <c r="O858" i="31" s="1"/>
  <c r="N842" i="31"/>
  <c r="O842" i="31" s="1"/>
  <c r="N826" i="31"/>
  <c r="O826" i="31" s="1"/>
  <c r="N810" i="31"/>
  <c r="O810" i="31" s="1"/>
  <c r="N794" i="31"/>
  <c r="O794" i="31" s="1"/>
  <c r="N778" i="31"/>
  <c r="O778" i="31" s="1"/>
  <c r="N762" i="31"/>
  <c r="O762" i="31" s="1"/>
  <c r="N746" i="31"/>
  <c r="O746" i="31" s="1"/>
  <c r="N730" i="31"/>
  <c r="O730" i="31" s="1"/>
  <c r="N714" i="31"/>
  <c r="O714" i="31" s="1"/>
  <c r="N698" i="31"/>
  <c r="O698" i="31" s="1"/>
  <c r="N682" i="31"/>
  <c r="O682" i="31" s="1"/>
  <c r="N666" i="31"/>
  <c r="O666" i="31" s="1"/>
  <c r="N650" i="31"/>
  <c r="O650" i="31" s="1"/>
  <c r="N634" i="31"/>
  <c r="O634" i="31" s="1"/>
  <c r="N618" i="31"/>
  <c r="O618" i="31" s="1"/>
  <c r="N602" i="31"/>
  <c r="O602" i="31" s="1"/>
  <c r="N586" i="31"/>
  <c r="O586" i="31" s="1"/>
  <c r="N570" i="31"/>
  <c r="O570" i="31" s="1"/>
  <c r="N554" i="31"/>
  <c r="O554" i="31" s="1"/>
  <c r="N538" i="31"/>
  <c r="O538" i="31" s="1"/>
  <c r="N522" i="31"/>
  <c r="O522" i="31" s="1"/>
  <c r="N506" i="31"/>
  <c r="O506" i="31" s="1"/>
  <c r="N490" i="31"/>
  <c r="O490" i="31" s="1"/>
  <c r="N474" i="31"/>
  <c r="O474" i="31" s="1"/>
  <c r="N458" i="31"/>
  <c r="O458" i="31" s="1"/>
  <c r="N442" i="31"/>
  <c r="O442" i="31" s="1"/>
  <c r="N426" i="31"/>
  <c r="O426" i="31" s="1"/>
  <c r="N410" i="31"/>
  <c r="O410" i="31" s="1"/>
  <c r="N394" i="31"/>
  <c r="O394" i="31" s="1"/>
  <c r="N378" i="31"/>
  <c r="O378" i="31" s="1"/>
  <c r="N362" i="31"/>
  <c r="O362" i="31" s="1"/>
  <c r="N889" i="31"/>
  <c r="O889" i="31" s="1"/>
  <c r="N873" i="31"/>
  <c r="O873" i="31" s="1"/>
  <c r="N857" i="31"/>
  <c r="O857" i="31" s="1"/>
  <c r="N841" i="31"/>
  <c r="O841" i="31" s="1"/>
  <c r="N825" i="31"/>
  <c r="O825" i="31" s="1"/>
  <c r="N809" i="31"/>
  <c r="O809" i="31" s="1"/>
  <c r="N793" i="31"/>
  <c r="O793" i="31" s="1"/>
  <c r="N777" i="31"/>
  <c r="O777" i="31" s="1"/>
  <c r="N761" i="31"/>
  <c r="O761" i="31" s="1"/>
  <c r="N745" i="31"/>
  <c r="O745" i="31" s="1"/>
  <c r="N729" i="31"/>
  <c r="O729" i="31" s="1"/>
  <c r="N713" i="31"/>
  <c r="O713" i="31" s="1"/>
  <c r="N697" i="31"/>
  <c r="O697" i="31" s="1"/>
  <c r="N681" i="31"/>
  <c r="O681" i="31" s="1"/>
  <c r="N665" i="31"/>
  <c r="O665" i="31" s="1"/>
  <c r="N649" i="31"/>
  <c r="O649" i="31" s="1"/>
  <c r="N633" i="31"/>
  <c r="O633" i="31" s="1"/>
  <c r="N617" i="31"/>
  <c r="O617" i="31" s="1"/>
  <c r="N601" i="31"/>
  <c r="O601" i="31" s="1"/>
  <c r="N585" i="31"/>
  <c r="O585" i="31" s="1"/>
  <c r="N569" i="31"/>
  <c r="O569" i="31" s="1"/>
  <c r="N553" i="31"/>
  <c r="O553" i="31" s="1"/>
  <c r="N537" i="31"/>
  <c r="O537" i="31" s="1"/>
  <c r="N521" i="31"/>
  <c r="O521" i="31" s="1"/>
  <c r="N505" i="31"/>
  <c r="O505" i="31" s="1"/>
  <c r="N489" i="31"/>
  <c r="O489" i="31" s="1"/>
  <c r="N473" i="31"/>
  <c r="O473" i="31" s="1"/>
  <c r="N457" i="31"/>
  <c r="O457" i="31" s="1"/>
  <c r="N441" i="31"/>
  <c r="O441" i="31" s="1"/>
  <c r="N425" i="31"/>
  <c r="O425" i="31" s="1"/>
  <c r="N409" i="31"/>
  <c r="O409" i="31" s="1"/>
  <c r="N393" i="31"/>
  <c r="O393" i="31" s="1"/>
  <c r="N377" i="31"/>
  <c r="O377" i="31" s="1"/>
  <c r="N361" i="31"/>
  <c r="O361" i="31" s="1"/>
  <c r="N345" i="31"/>
  <c r="O345" i="31" s="1"/>
  <c r="N329" i="31"/>
  <c r="O329" i="31" s="1"/>
  <c r="N313" i="31"/>
  <c r="O313" i="31" s="1"/>
  <c r="N297" i="31"/>
  <c r="O297" i="31" s="1"/>
  <c r="N281" i="31"/>
  <c r="O281" i="31" s="1"/>
  <c r="N265" i="31"/>
  <c r="O265" i="31" s="1"/>
  <c r="N249" i="31"/>
  <c r="O249" i="31" s="1"/>
  <c r="N233" i="31"/>
  <c r="O233" i="31" s="1"/>
  <c r="N217" i="31"/>
  <c r="O217" i="31" s="1"/>
  <c r="N201" i="31"/>
  <c r="O201" i="31" s="1"/>
  <c r="N185" i="31"/>
  <c r="O185" i="31" s="1"/>
  <c r="N169" i="31"/>
  <c r="O169" i="31" s="1"/>
  <c r="N153" i="31"/>
  <c r="O153" i="31" s="1"/>
  <c r="N664" i="31"/>
  <c r="O664" i="31" s="1"/>
  <c r="N600" i="31"/>
  <c r="O600" i="31" s="1"/>
  <c r="N552" i="31"/>
  <c r="O552" i="31" s="1"/>
  <c r="N536" i="31"/>
  <c r="O536" i="31" s="1"/>
  <c r="N488" i="31"/>
  <c r="O488" i="31" s="1"/>
  <c r="N840" i="31"/>
  <c r="O840" i="31" s="1"/>
  <c r="N808" i="31"/>
  <c r="O808" i="31" s="1"/>
  <c r="N744" i="31"/>
  <c r="O744" i="31" s="1"/>
  <c r="N712" i="31"/>
  <c r="O712" i="31" s="1"/>
  <c r="N680" i="31"/>
  <c r="O680" i="31" s="1"/>
  <c r="N616" i="31"/>
  <c r="O616" i="31" s="1"/>
  <c r="N584" i="31"/>
  <c r="O584" i="31" s="1"/>
  <c r="N520" i="31"/>
  <c r="O520" i="31" s="1"/>
  <c r="N888" i="31"/>
  <c r="O888" i="31" s="1"/>
  <c r="N872" i="31"/>
  <c r="O872" i="31" s="1"/>
  <c r="N856" i="31"/>
  <c r="O856" i="31" s="1"/>
  <c r="N824" i="31"/>
  <c r="O824" i="31" s="1"/>
  <c r="N792" i="31"/>
  <c r="O792" i="31" s="1"/>
  <c r="N776" i="31"/>
  <c r="O776" i="31" s="1"/>
  <c r="N760" i="31"/>
  <c r="O760" i="31" s="1"/>
  <c r="N728" i="31"/>
  <c r="O728" i="31" s="1"/>
  <c r="N696" i="31"/>
  <c r="O696" i="31" s="1"/>
  <c r="N648" i="31"/>
  <c r="O648" i="31" s="1"/>
  <c r="N632" i="31"/>
  <c r="O632" i="31" s="1"/>
  <c r="N568" i="31"/>
  <c r="O568" i="31" s="1"/>
  <c r="N504" i="31"/>
  <c r="O504" i="31" s="1"/>
  <c r="N886" i="31"/>
  <c r="O886" i="31" s="1"/>
  <c r="N870" i="31"/>
  <c r="O870" i="31" s="1"/>
  <c r="N885" i="31"/>
  <c r="O885" i="31" s="1"/>
  <c r="N884" i="31"/>
  <c r="O884" i="31" s="1"/>
  <c r="N868" i="31"/>
  <c r="O868" i="31" s="1"/>
  <c r="N852" i="31"/>
  <c r="O852" i="31" s="1"/>
  <c r="N836" i="31"/>
  <c r="O836" i="31" s="1"/>
  <c r="N820" i="31"/>
  <c r="O820" i="31" s="1"/>
  <c r="N804" i="31"/>
  <c r="O804" i="31" s="1"/>
  <c r="N788" i="31"/>
  <c r="O788" i="31" s="1"/>
  <c r="N772" i="31"/>
  <c r="O772" i="31" s="1"/>
  <c r="N756" i="31"/>
  <c r="O756" i="31" s="1"/>
  <c r="N740" i="31"/>
  <c r="O740" i="31" s="1"/>
  <c r="N724" i="31"/>
  <c r="O724" i="31" s="1"/>
  <c r="N708" i="31"/>
  <c r="O708" i="31" s="1"/>
  <c r="N692" i="31"/>
  <c r="O692" i="31" s="1"/>
  <c r="N676" i="31"/>
  <c r="O676" i="31" s="1"/>
  <c r="N660" i="31"/>
  <c r="O660" i="31" s="1"/>
  <c r="N644" i="31"/>
  <c r="O644" i="31" s="1"/>
  <c r="N628" i="31"/>
  <c r="O628" i="31" s="1"/>
  <c r="N612" i="31"/>
  <c r="O612" i="31" s="1"/>
  <c r="N596" i="31"/>
  <c r="O596" i="31" s="1"/>
  <c r="N580" i="31"/>
  <c r="O580" i="31" s="1"/>
  <c r="N564" i="31"/>
  <c r="O564" i="31" s="1"/>
  <c r="N548" i="31"/>
  <c r="O548" i="31" s="1"/>
  <c r="N532" i="31"/>
  <c r="O532" i="31" s="1"/>
  <c r="N516" i="31"/>
  <c r="O516" i="31" s="1"/>
  <c r="N500" i="31"/>
  <c r="O500" i="31" s="1"/>
  <c r="N484" i="31"/>
  <c r="O484" i="31" s="1"/>
  <c r="N468" i="31"/>
  <c r="O468" i="31" s="1"/>
  <c r="N452" i="31"/>
  <c r="O452" i="31" s="1"/>
  <c r="N436" i="31"/>
  <c r="O436" i="31" s="1"/>
  <c r="N420" i="31"/>
  <c r="O420" i="31" s="1"/>
  <c r="N404" i="31"/>
  <c r="O404" i="31" s="1"/>
  <c r="N388" i="31"/>
  <c r="O388" i="31" s="1"/>
  <c r="N372" i="31"/>
  <c r="O372" i="31" s="1"/>
  <c r="N356" i="31"/>
  <c r="O356" i="31" s="1"/>
  <c r="N340" i="31"/>
  <c r="O340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753" i="31"/>
  <c r="O753" i="31" s="1"/>
  <c r="N737" i="31"/>
  <c r="O737" i="31" s="1"/>
  <c r="N721" i="31"/>
  <c r="O721" i="31" s="1"/>
  <c r="N705" i="31"/>
  <c r="O705" i="31" s="1"/>
  <c r="N689" i="31"/>
  <c r="O689" i="31" s="1"/>
  <c r="N673" i="31"/>
  <c r="O673" i="31" s="1"/>
  <c r="N657" i="31"/>
  <c r="O657" i="31" s="1"/>
  <c r="N641" i="31"/>
  <c r="O641" i="31" s="1"/>
  <c r="N625" i="31"/>
  <c r="O625" i="31" s="1"/>
  <c r="N609" i="31"/>
  <c r="O609" i="31" s="1"/>
  <c r="N593" i="31"/>
  <c r="O593" i="31" s="1"/>
  <c r="N577" i="31"/>
  <c r="O577" i="31" s="1"/>
  <c r="N561" i="31"/>
  <c r="O561" i="31" s="1"/>
  <c r="N545" i="31"/>
  <c r="O545" i="31" s="1"/>
  <c r="N529" i="31"/>
  <c r="O529" i="31" s="1"/>
  <c r="N513" i="31"/>
  <c r="O513" i="31" s="1"/>
  <c r="N497" i="31"/>
  <c r="O497" i="31" s="1"/>
  <c r="N481" i="31"/>
  <c r="O481" i="31" s="1"/>
  <c r="N465" i="31"/>
  <c r="O465" i="31" s="1"/>
  <c r="N449" i="31"/>
  <c r="O449" i="31" s="1"/>
  <c r="N433" i="31"/>
  <c r="O433" i="31" s="1"/>
  <c r="N417" i="31"/>
  <c r="O417" i="31" s="1"/>
  <c r="N880" i="31"/>
  <c r="O880" i="31" s="1"/>
  <c r="N848" i="31"/>
  <c r="O848" i="31" s="1"/>
  <c r="N832" i="31"/>
  <c r="O832" i="31" s="1"/>
  <c r="N816" i="31"/>
  <c r="O816" i="31" s="1"/>
  <c r="N800" i="31"/>
  <c r="O800" i="31" s="1"/>
  <c r="N768" i="31"/>
  <c r="O768" i="31" s="1"/>
  <c r="N752" i="31"/>
  <c r="O752" i="31" s="1"/>
  <c r="N720" i="31"/>
  <c r="O720" i="31" s="1"/>
  <c r="N704" i="31"/>
  <c r="O704" i="31" s="1"/>
  <c r="N672" i="31"/>
  <c r="O672" i="31" s="1"/>
  <c r="N640" i="31"/>
  <c r="O640" i="31" s="1"/>
  <c r="N608" i="31"/>
  <c r="O608" i="31" s="1"/>
  <c r="N576" i="31"/>
  <c r="O576" i="31" s="1"/>
  <c r="N560" i="31"/>
  <c r="O560" i="31" s="1"/>
  <c r="N528" i="31"/>
  <c r="O528" i="31" s="1"/>
  <c r="N512" i="31"/>
  <c r="O512" i="31" s="1"/>
  <c r="N480" i="31"/>
  <c r="O480" i="31" s="1"/>
  <c r="N464" i="31"/>
  <c r="O464" i="31" s="1"/>
  <c r="N432" i="31"/>
  <c r="O432" i="31" s="1"/>
  <c r="N416" i="31"/>
  <c r="O416" i="31" s="1"/>
  <c r="N384" i="31"/>
  <c r="O384" i="31" s="1"/>
  <c r="N352" i="31"/>
  <c r="O352" i="31" s="1"/>
  <c r="N864" i="31"/>
  <c r="O864" i="31" s="1"/>
  <c r="N784" i="31"/>
  <c r="O784" i="31" s="1"/>
  <c r="N736" i="31"/>
  <c r="O736" i="31" s="1"/>
  <c r="N688" i="31"/>
  <c r="O688" i="31" s="1"/>
  <c r="N656" i="31"/>
  <c r="O656" i="31" s="1"/>
  <c r="N624" i="31"/>
  <c r="O624" i="31" s="1"/>
  <c r="N592" i="31"/>
  <c r="O592" i="31" s="1"/>
  <c r="N544" i="31"/>
  <c r="O544" i="31" s="1"/>
  <c r="N496" i="31"/>
  <c r="O496" i="31" s="1"/>
  <c r="N448" i="31"/>
  <c r="O448" i="31" s="1"/>
  <c r="N400" i="31"/>
  <c r="O400" i="31" s="1"/>
  <c r="N368" i="31"/>
  <c r="O368" i="31" s="1"/>
  <c r="N879" i="31"/>
  <c r="O879" i="31" s="1"/>
  <c r="N863" i="31"/>
  <c r="O863" i="31" s="1"/>
  <c r="N847" i="31"/>
  <c r="O847" i="31" s="1"/>
  <c r="N831" i="31"/>
  <c r="O831" i="31" s="1"/>
  <c r="N815" i="31"/>
  <c r="O815" i="31" s="1"/>
  <c r="N799" i="31"/>
  <c r="O799" i="31" s="1"/>
  <c r="N783" i="31"/>
  <c r="O783" i="31" s="1"/>
  <c r="N767" i="31"/>
  <c r="O767" i="31" s="1"/>
  <c r="N751" i="31"/>
  <c r="O751" i="31" s="1"/>
  <c r="N735" i="31"/>
  <c r="O735" i="31" s="1"/>
  <c r="N719" i="31"/>
  <c r="O719" i="31" s="1"/>
  <c r="N703" i="31"/>
  <c r="O703" i="31" s="1"/>
  <c r="N687" i="31"/>
  <c r="O687" i="31" s="1"/>
  <c r="N671" i="31"/>
  <c r="O671" i="31" s="1"/>
  <c r="N655" i="31"/>
  <c r="O655" i="31" s="1"/>
  <c r="N639" i="31"/>
  <c r="O639" i="31" s="1"/>
  <c r="N623" i="31"/>
  <c r="O623" i="31" s="1"/>
  <c r="N607" i="31"/>
  <c r="O607" i="31" s="1"/>
  <c r="N591" i="31"/>
  <c r="O591" i="31" s="1"/>
  <c r="N575" i="31"/>
  <c r="O575" i="31" s="1"/>
  <c r="N559" i="31"/>
  <c r="O559" i="31" s="1"/>
  <c r="N543" i="31"/>
  <c r="O543" i="31" s="1"/>
  <c r="N527" i="31"/>
  <c r="O527" i="31" s="1"/>
  <c r="N511" i="31"/>
  <c r="O511" i="31" s="1"/>
  <c r="N495" i="31"/>
  <c r="O495" i="31" s="1"/>
  <c r="N479" i="31"/>
  <c r="O479" i="31" s="1"/>
  <c r="N463" i="31"/>
  <c r="O463" i="31" s="1"/>
  <c r="N447" i="31"/>
  <c r="O447" i="31" s="1"/>
  <c r="N431" i="31"/>
  <c r="O431" i="31" s="1"/>
  <c r="N415" i="31"/>
  <c r="O415" i="31" s="1"/>
  <c r="N734" i="31"/>
  <c r="O734" i="31" s="1"/>
  <c r="N670" i="31"/>
  <c r="O670" i="31" s="1"/>
  <c r="N638" i="31"/>
  <c r="O638" i="31" s="1"/>
  <c r="N606" i="31"/>
  <c r="O606" i="31" s="1"/>
  <c r="N574" i="31"/>
  <c r="O574" i="31" s="1"/>
  <c r="N542" i="31"/>
  <c r="O542" i="31" s="1"/>
  <c r="N510" i="31"/>
  <c r="O510" i="31" s="1"/>
  <c r="N478" i="31"/>
  <c r="O478" i="31" s="1"/>
  <c r="N462" i="31"/>
  <c r="O462" i="31" s="1"/>
  <c r="N430" i="31"/>
  <c r="O430" i="31" s="1"/>
  <c r="N382" i="31"/>
  <c r="O382" i="31" s="1"/>
  <c r="N350" i="31"/>
  <c r="O350" i="31" s="1"/>
  <c r="N318" i="31"/>
  <c r="O318" i="31" s="1"/>
  <c r="N302" i="31"/>
  <c r="O302" i="31" s="1"/>
  <c r="N254" i="31"/>
  <c r="O254" i="31" s="1"/>
  <c r="N222" i="31"/>
  <c r="O222" i="31" s="1"/>
  <c r="N190" i="31"/>
  <c r="O190" i="31" s="1"/>
  <c r="N158" i="31"/>
  <c r="O158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18" i="31"/>
  <c r="O718" i="31" s="1"/>
  <c r="N702" i="31"/>
  <c r="O702" i="31" s="1"/>
  <c r="N686" i="31"/>
  <c r="O686" i="31" s="1"/>
  <c r="N654" i="31"/>
  <c r="O654" i="31" s="1"/>
  <c r="N622" i="31"/>
  <c r="O622" i="31" s="1"/>
  <c r="N590" i="31"/>
  <c r="O590" i="31" s="1"/>
  <c r="N558" i="31"/>
  <c r="O558" i="31" s="1"/>
  <c r="N526" i="31"/>
  <c r="O526" i="31" s="1"/>
  <c r="N494" i="31"/>
  <c r="O494" i="31" s="1"/>
  <c r="N446" i="31"/>
  <c r="O446" i="31" s="1"/>
  <c r="N414" i="31"/>
  <c r="O414" i="31" s="1"/>
  <c r="N398" i="31"/>
  <c r="O398" i="31" s="1"/>
  <c r="N366" i="31"/>
  <c r="O366" i="31" s="1"/>
  <c r="N334" i="31"/>
  <c r="O334" i="31" s="1"/>
  <c r="N286" i="31"/>
  <c r="O286" i="31" s="1"/>
  <c r="N270" i="31"/>
  <c r="O270" i="31" s="1"/>
  <c r="N238" i="31"/>
  <c r="O238" i="31" s="1"/>
  <c r="N206" i="31"/>
  <c r="O206" i="31" s="1"/>
  <c r="N174" i="31"/>
  <c r="O174" i="31" s="1"/>
  <c r="N876" i="31"/>
  <c r="O876" i="31" s="1"/>
  <c r="N860" i="31"/>
  <c r="O860" i="31" s="1"/>
  <c r="N844" i="31"/>
  <c r="O844" i="31" s="1"/>
  <c r="N828" i="31"/>
  <c r="O828" i="31" s="1"/>
  <c r="N812" i="31"/>
  <c r="O812" i="31" s="1"/>
  <c r="N796" i="31"/>
  <c r="O796" i="31" s="1"/>
  <c r="N780" i="31"/>
  <c r="O780" i="31" s="1"/>
  <c r="N764" i="31"/>
  <c r="O764" i="31" s="1"/>
  <c r="N748" i="31"/>
  <c r="O748" i="31" s="1"/>
  <c r="N732" i="31"/>
  <c r="O732" i="31" s="1"/>
  <c r="N716" i="31"/>
  <c r="O716" i="31" s="1"/>
  <c r="N700" i="31"/>
  <c r="O700" i="31" s="1"/>
  <c r="N684" i="31"/>
  <c r="O684" i="31" s="1"/>
  <c r="N668" i="31"/>
  <c r="O668" i="31" s="1"/>
  <c r="N652" i="31"/>
  <c r="O652" i="31" s="1"/>
  <c r="N636" i="31"/>
  <c r="O636" i="31" s="1"/>
  <c r="N620" i="31"/>
  <c r="O620" i="31" s="1"/>
  <c r="N604" i="31"/>
  <c r="O604" i="31" s="1"/>
  <c r="N588" i="31"/>
  <c r="O588" i="31" s="1"/>
  <c r="N891" i="31"/>
  <c r="O891" i="31" s="1"/>
  <c r="N875" i="31"/>
  <c r="O875" i="31" s="1"/>
  <c r="N859" i="31"/>
  <c r="O859" i="31" s="1"/>
  <c r="N853" i="31"/>
  <c r="O853" i="31" s="1"/>
  <c r="N806" i="31"/>
  <c r="O806" i="31" s="1"/>
  <c r="N759" i="31"/>
  <c r="O759" i="31" s="1"/>
  <c r="N619" i="31"/>
  <c r="O619" i="31" s="1"/>
  <c r="N573" i="31"/>
  <c r="O573" i="31" s="1"/>
  <c r="N413" i="31"/>
  <c r="O413" i="31" s="1"/>
  <c r="N381" i="31"/>
  <c r="O381" i="31" s="1"/>
  <c r="N349" i="31"/>
  <c r="O349" i="31" s="1"/>
  <c r="N323" i="31"/>
  <c r="O323" i="31" s="1"/>
  <c r="N294" i="31"/>
  <c r="O294" i="31" s="1"/>
  <c r="N267" i="31"/>
  <c r="O267" i="31" s="1"/>
  <c r="N242" i="31"/>
  <c r="O242" i="31" s="1"/>
  <c r="N186" i="31"/>
  <c r="O186" i="31" s="1"/>
  <c r="N162" i="31"/>
  <c r="O162" i="31" s="1"/>
  <c r="N805" i="31"/>
  <c r="O805" i="31" s="1"/>
  <c r="N711" i="31"/>
  <c r="O711" i="31" s="1"/>
  <c r="N572" i="31"/>
  <c r="O572" i="31" s="1"/>
  <c r="N487" i="31"/>
  <c r="O487" i="31" s="1"/>
  <c r="N380" i="31"/>
  <c r="O380" i="31" s="1"/>
  <c r="N348" i="31"/>
  <c r="O348" i="31" s="1"/>
  <c r="N322" i="31"/>
  <c r="O322" i="31" s="1"/>
  <c r="N241" i="31"/>
  <c r="O241" i="31" s="1"/>
  <c r="N161" i="31"/>
  <c r="O161" i="31" s="1"/>
  <c r="N694" i="31"/>
  <c r="O694" i="31" s="1"/>
  <c r="N258" i="31"/>
  <c r="O258" i="31" s="1"/>
  <c r="N883" i="31"/>
  <c r="O883" i="31" s="1"/>
  <c r="N275" i="31"/>
  <c r="O275" i="31" s="1"/>
  <c r="N763" i="31"/>
  <c r="O763" i="31" s="1"/>
  <c r="N271" i="31"/>
  <c r="O271" i="31" s="1"/>
  <c r="N758" i="31"/>
  <c r="O758" i="31" s="1"/>
  <c r="N412" i="31"/>
  <c r="O412" i="31" s="1"/>
  <c r="N266" i="31"/>
  <c r="O266" i="31" s="1"/>
  <c r="N213" i="31"/>
  <c r="O213" i="31" s="1"/>
  <c r="N647" i="31"/>
  <c r="O647" i="31" s="1"/>
  <c r="N551" i="31"/>
  <c r="O551" i="31" s="1"/>
  <c r="N499" i="31"/>
  <c r="O499" i="31" s="1"/>
  <c r="N193" i="31"/>
  <c r="O193" i="31" s="1"/>
  <c r="N189" i="31"/>
  <c r="O189" i="31" s="1"/>
  <c r="N757" i="31"/>
  <c r="O757" i="31" s="1"/>
  <c r="N710" i="31"/>
  <c r="O710" i="31" s="1"/>
  <c r="N663" i="31"/>
  <c r="O663" i="31" s="1"/>
  <c r="N571" i="31"/>
  <c r="O571" i="31" s="1"/>
  <c r="N531" i="31"/>
  <c r="O531" i="31" s="1"/>
  <c r="N486" i="31"/>
  <c r="O486" i="31" s="1"/>
  <c r="N451" i="31"/>
  <c r="O451" i="31" s="1"/>
  <c r="N411" i="31"/>
  <c r="O411" i="31" s="1"/>
  <c r="N379" i="31"/>
  <c r="O379" i="31" s="1"/>
  <c r="N347" i="31"/>
  <c r="O347" i="31" s="1"/>
  <c r="N321" i="31"/>
  <c r="O321" i="31" s="1"/>
  <c r="N293" i="31"/>
  <c r="O293" i="31" s="1"/>
  <c r="N240" i="31"/>
  <c r="O240" i="31" s="1"/>
  <c r="N184" i="31"/>
  <c r="O184" i="31" s="1"/>
  <c r="N160" i="31"/>
  <c r="O160" i="31" s="1"/>
  <c r="N845" i="31"/>
  <c r="O845" i="31" s="1"/>
  <c r="N613" i="31"/>
  <c r="O613" i="31" s="1"/>
  <c r="N524" i="31"/>
  <c r="O524" i="31" s="1"/>
  <c r="N317" i="31"/>
  <c r="O317" i="31" s="1"/>
  <c r="N236" i="31"/>
  <c r="O236" i="31" s="1"/>
  <c r="N156" i="31"/>
  <c r="O156" i="31" s="1"/>
  <c r="N316" i="31"/>
  <c r="O316" i="31" s="1"/>
  <c r="N209" i="31"/>
  <c r="O209" i="31" s="1"/>
  <c r="N563" i="31"/>
  <c r="O563" i="31" s="1"/>
  <c r="N475" i="31"/>
  <c r="O475" i="31" s="1"/>
  <c r="N287" i="31"/>
  <c r="O287" i="31" s="1"/>
  <c r="N260" i="31"/>
  <c r="O260" i="31" s="1"/>
  <c r="N204" i="31"/>
  <c r="O204" i="31" s="1"/>
  <c r="N887" i="31"/>
  <c r="O887" i="31" s="1"/>
  <c r="N370" i="31"/>
  <c r="O370" i="31" s="1"/>
  <c r="N177" i="31"/>
  <c r="O177" i="31" s="1"/>
  <c r="N509" i="31"/>
  <c r="O509" i="31" s="1"/>
  <c r="N280" i="31"/>
  <c r="O280" i="31" s="1"/>
  <c r="N173" i="31"/>
  <c r="O173" i="31" s="1"/>
  <c r="N781" i="31"/>
  <c r="O781" i="31" s="1"/>
  <c r="N434" i="31"/>
  <c r="O434" i="31" s="1"/>
  <c r="N199" i="31"/>
  <c r="O199" i="31" s="1"/>
  <c r="N771" i="31"/>
  <c r="O771" i="31" s="1"/>
  <c r="N454" i="31"/>
  <c r="O454" i="31" s="1"/>
  <c r="N354" i="31"/>
  <c r="O354" i="31" s="1"/>
  <c r="N851" i="31"/>
  <c r="O851" i="31" s="1"/>
  <c r="N709" i="31"/>
  <c r="O709" i="31" s="1"/>
  <c r="N662" i="31"/>
  <c r="O662" i="31" s="1"/>
  <c r="N615" i="31"/>
  <c r="O615" i="31" s="1"/>
  <c r="N530" i="31"/>
  <c r="O530" i="31" s="1"/>
  <c r="N485" i="31"/>
  <c r="O485" i="31" s="1"/>
  <c r="N450" i="31"/>
  <c r="O450" i="31" s="1"/>
  <c r="N346" i="31"/>
  <c r="O346" i="31" s="1"/>
  <c r="N320" i="31"/>
  <c r="O320" i="31" s="1"/>
  <c r="N264" i="31"/>
  <c r="O264" i="31" s="1"/>
  <c r="N239" i="31"/>
  <c r="O239" i="31" s="1"/>
  <c r="N212" i="31"/>
  <c r="O212" i="31" s="1"/>
  <c r="N159" i="31"/>
  <c r="O159" i="31" s="1"/>
  <c r="N802" i="31"/>
  <c r="O802" i="31" s="1"/>
  <c r="N567" i="31"/>
  <c r="O567" i="31" s="1"/>
  <c r="N444" i="31"/>
  <c r="O444" i="31" s="1"/>
  <c r="N263" i="31"/>
  <c r="O263" i="31" s="1"/>
  <c r="N182" i="31"/>
  <c r="O182" i="31" s="1"/>
  <c r="N235" i="31"/>
  <c r="O235" i="31" s="1"/>
  <c r="N181" i="31"/>
  <c r="O181" i="31" s="1"/>
  <c r="N518" i="31"/>
  <c r="O518" i="31" s="1"/>
  <c r="N341" i="31"/>
  <c r="O341" i="31" s="1"/>
  <c r="N152" i="31"/>
  <c r="O152" i="31" s="1"/>
  <c r="N179" i="31"/>
  <c r="O179" i="31" s="1"/>
  <c r="N739" i="31"/>
  <c r="O739" i="31" s="1"/>
  <c r="N397" i="31"/>
  <c r="O397" i="31" s="1"/>
  <c r="N827" i="31"/>
  <c r="O827" i="31" s="1"/>
  <c r="N308" i="31"/>
  <c r="O308" i="31" s="1"/>
  <c r="N850" i="31"/>
  <c r="O850" i="31" s="1"/>
  <c r="N803" i="31"/>
  <c r="O803" i="31" s="1"/>
  <c r="N661" i="31"/>
  <c r="O661" i="31" s="1"/>
  <c r="N614" i="31"/>
  <c r="O614" i="31" s="1"/>
  <c r="N525" i="31"/>
  <c r="O525" i="31" s="1"/>
  <c r="N445" i="31"/>
  <c r="O445" i="31" s="1"/>
  <c r="N408" i="31"/>
  <c r="O408" i="31" s="1"/>
  <c r="N376" i="31"/>
  <c r="O376" i="31" s="1"/>
  <c r="N319" i="31"/>
  <c r="O319" i="31" s="1"/>
  <c r="N292" i="31"/>
  <c r="O292" i="31" s="1"/>
  <c r="N237" i="31"/>
  <c r="O237" i="31" s="1"/>
  <c r="N183" i="31"/>
  <c r="O183" i="31" s="1"/>
  <c r="N157" i="31"/>
  <c r="O157" i="31" s="1"/>
  <c r="N755" i="31"/>
  <c r="O755" i="31" s="1"/>
  <c r="N344" i="31"/>
  <c r="O344" i="31" s="1"/>
  <c r="N211" i="31"/>
  <c r="O211" i="31" s="1"/>
  <c r="N262" i="31"/>
  <c r="O262" i="31" s="1"/>
  <c r="N155" i="31"/>
  <c r="O155" i="31" s="1"/>
  <c r="N208" i="31"/>
  <c r="O208" i="31" s="1"/>
  <c r="N605" i="31"/>
  <c r="O605" i="31" s="1"/>
  <c r="N312" i="31"/>
  <c r="O312" i="31" s="1"/>
  <c r="N556" i="31"/>
  <c r="O556" i="31" s="1"/>
  <c r="N339" i="31"/>
  <c r="O339" i="31" s="1"/>
  <c r="N150" i="31"/>
  <c r="O150" i="31" s="1"/>
  <c r="N786" i="31"/>
  <c r="O786" i="31" s="1"/>
  <c r="N597" i="31"/>
  <c r="O597" i="31" s="1"/>
  <c r="N255" i="31"/>
  <c r="O255" i="31" s="1"/>
  <c r="N396" i="31"/>
  <c r="O396" i="31" s="1"/>
  <c r="N172" i="31"/>
  <c r="O172" i="31" s="1"/>
  <c r="N456" i="31"/>
  <c r="O456" i="31" s="1"/>
  <c r="N843" i="31"/>
  <c r="O843" i="31" s="1"/>
  <c r="N797" i="31"/>
  <c r="O797" i="31" s="1"/>
  <c r="N754" i="31"/>
  <c r="O754" i="31" s="1"/>
  <c r="N707" i="31"/>
  <c r="O707" i="31" s="1"/>
  <c r="N566" i="31"/>
  <c r="O566" i="31" s="1"/>
  <c r="N523" i="31"/>
  <c r="O523" i="31" s="1"/>
  <c r="N483" i="31"/>
  <c r="O483" i="31" s="1"/>
  <c r="N443" i="31"/>
  <c r="O443" i="31" s="1"/>
  <c r="N407" i="31"/>
  <c r="O407" i="31" s="1"/>
  <c r="N375" i="31"/>
  <c r="O375" i="31" s="1"/>
  <c r="N291" i="31"/>
  <c r="O291" i="31" s="1"/>
  <c r="N210" i="31"/>
  <c r="O210" i="31" s="1"/>
  <c r="N154" i="31"/>
  <c r="O154" i="31" s="1"/>
  <c r="N439" i="31"/>
  <c r="O439" i="31" s="1"/>
  <c r="N283" i="31"/>
  <c r="O283" i="31" s="1"/>
  <c r="N795" i="31"/>
  <c r="O795" i="31" s="1"/>
  <c r="N749" i="31"/>
  <c r="O749" i="31" s="1"/>
  <c r="N706" i="31"/>
  <c r="O706" i="31" s="1"/>
  <c r="N659" i="31"/>
  <c r="O659" i="31" s="1"/>
  <c r="N565" i="31"/>
  <c r="O565" i="31" s="1"/>
  <c r="N482" i="31"/>
  <c r="O482" i="31" s="1"/>
  <c r="N406" i="31"/>
  <c r="O406" i="31" s="1"/>
  <c r="N374" i="31"/>
  <c r="O374" i="31" s="1"/>
  <c r="N343" i="31"/>
  <c r="O343" i="31" s="1"/>
  <c r="N315" i="31"/>
  <c r="O315" i="31" s="1"/>
  <c r="N290" i="31"/>
  <c r="O290" i="31" s="1"/>
  <c r="N234" i="31"/>
  <c r="O234" i="31" s="1"/>
  <c r="N838" i="31"/>
  <c r="O838" i="31" s="1"/>
  <c r="N205" i="31"/>
  <c r="O205" i="31" s="1"/>
  <c r="N747" i="31"/>
  <c r="O747" i="31" s="1"/>
  <c r="N701" i="31"/>
  <c r="O701" i="31" s="1"/>
  <c r="N658" i="31"/>
  <c r="O658" i="31" s="1"/>
  <c r="N611" i="31"/>
  <c r="O611" i="31" s="1"/>
  <c r="N477" i="31"/>
  <c r="O477" i="31" s="1"/>
  <c r="N440" i="31"/>
  <c r="O440" i="31" s="1"/>
  <c r="N342" i="31"/>
  <c r="O342" i="31" s="1"/>
  <c r="N314" i="31"/>
  <c r="O314" i="31" s="1"/>
  <c r="N289" i="31"/>
  <c r="O289" i="31" s="1"/>
  <c r="N261" i="31"/>
  <c r="O261" i="31" s="1"/>
  <c r="N791" i="31"/>
  <c r="O791" i="31" s="1"/>
  <c r="N741" i="31"/>
  <c r="O741" i="31" s="1"/>
  <c r="N202" i="31"/>
  <c r="O202" i="31" s="1"/>
  <c r="N627" i="31"/>
  <c r="O627" i="31" s="1"/>
  <c r="N839" i="31"/>
  <c r="O839" i="31" s="1"/>
  <c r="N699" i="31"/>
  <c r="O699" i="31" s="1"/>
  <c r="N653" i="31"/>
  <c r="O653" i="31" s="1"/>
  <c r="N610" i="31"/>
  <c r="O610" i="31" s="1"/>
  <c r="N519" i="31"/>
  <c r="O519" i="31" s="1"/>
  <c r="N476" i="31"/>
  <c r="O476" i="31" s="1"/>
  <c r="N405" i="31"/>
  <c r="O405" i="31" s="1"/>
  <c r="N373" i="31"/>
  <c r="O373" i="31" s="1"/>
  <c r="N288" i="31"/>
  <c r="O288" i="31" s="1"/>
  <c r="N232" i="31"/>
  <c r="O232" i="31" s="1"/>
  <c r="N207" i="31"/>
  <c r="O207" i="31" s="1"/>
  <c r="N180" i="31"/>
  <c r="O180" i="31" s="1"/>
  <c r="N651" i="31"/>
  <c r="O651" i="31" s="1"/>
  <c r="N402" i="31"/>
  <c r="O402" i="31" s="1"/>
  <c r="N149" i="31"/>
  <c r="O149" i="31" s="1"/>
  <c r="N148" i="31"/>
  <c r="O148" i="31" s="1"/>
  <c r="N837" i="31"/>
  <c r="O837" i="31" s="1"/>
  <c r="N790" i="31"/>
  <c r="O790" i="31" s="1"/>
  <c r="N743" i="31"/>
  <c r="O743" i="31" s="1"/>
  <c r="N603" i="31"/>
  <c r="O603" i="31" s="1"/>
  <c r="N562" i="31"/>
  <c r="O562" i="31" s="1"/>
  <c r="N517" i="31"/>
  <c r="O517" i="31" s="1"/>
  <c r="N438" i="31"/>
  <c r="O438" i="31" s="1"/>
  <c r="N285" i="31"/>
  <c r="O285" i="31" s="1"/>
  <c r="N231" i="31"/>
  <c r="O231" i="31" s="1"/>
  <c r="N437" i="31"/>
  <c r="O437" i="31" s="1"/>
  <c r="N508" i="31"/>
  <c r="O508" i="31" s="1"/>
  <c r="N299" i="31"/>
  <c r="O299" i="31" s="1"/>
  <c r="N386" i="31"/>
  <c r="O386" i="31" s="1"/>
  <c r="N789" i="31"/>
  <c r="O789" i="31" s="1"/>
  <c r="N742" i="31"/>
  <c r="O742" i="31" s="1"/>
  <c r="N695" i="31"/>
  <c r="O695" i="31" s="1"/>
  <c r="N557" i="31"/>
  <c r="O557" i="31" s="1"/>
  <c r="N472" i="31"/>
  <c r="O472" i="31" s="1"/>
  <c r="N403" i="31"/>
  <c r="O403" i="31" s="1"/>
  <c r="N371" i="31"/>
  <c r="O371" i="31" s="1"/>
  <c r="N311" i="31"/>
  <c r="O311" i="31" s="1"/>
  <c r="N284" i="31"/>
  <c r="O284" i="31" s="1"/>
  <c r="N259" i="31"/>
  <c r="O259" i="31" s="1"/>
  <c r="N230" i="31"/>
  <c r="O230" i="31" s="1"/>
  <c r="N203" i="31"/>
  <c r="O203" i="31" s="1"/>
  <c r="N178" i="31"/>
  <c r="O178" i="31" s="1"/>
  <c r="N151" i="31"/>
  <c r="O151" i="31" s="1"/>
  <c r="N310" i="31"/>
  <c r="O310" i="31" s="1"/>
  <c r="N829" i="31"/>
  <c r="O829" i="31" s="1"/>
  <c r="N435" i="31"/>
  <c r="O435" i="31" s="1"/>
  <c r="N228" i="31"/>
  <c r="O228" i="31" s="1"/>
  <c r="N738" i="31"/>
  <c r="O738" i="31" s="1"/>
  <c r="N364" i="31"/>
  <c r="O364" i="31" s="1"/>
  <c r="N246" i="31"/>
  <c r="O246" i="31" s="1"/>
  <c r="N253" i="31"/>
  <c r="O253" i="31" s="1"/>
  <c r="N835" i="31"/>
  <c r="O835" i="31" s="1"/>
  <c r="N693" i="31"/>
  <c r="O693" i="31" s="1"/>
  <c r="N646" i="31"/>
  <c r="O646" i="31" s="1"/>
  <c r="N599" i="31"/>
  <c r="O599" i="31" s="1"/>
  <c r="N555" i="31"/>
  <c r="O555" i="31" s="1"/>
  <c r="N515" i="31"/>
  <c r="O515" i="31" s="1"/>
  <c r="N471" i="31"/>
  <c r="O471" i="31" s="1"/>
  <c r="N401" i="31"/>
  <c r="O401" i="31" s="1"/>
  <c r="N369" i="31"/>
  <c r="O369" i="31" s="1"/>
  <c r="N338" i="31"/>
  <c r="O338" i="31" s="1"/>
  <c r="N282" i="31"/>
  <c r="O282" i="31" s="1"/>
  <c r="N257" i="31"/>
  <c r="O257" i="31" s="1"/>
  <c r="N229" i="31"/>
  <c r="O229" i="31" s="1"/>
  <c r="N176" i="31"/>
  <c r="O176" i="31" s="1"/>
  <c r="N834" i="31"/>
  <c r="O834" i="31" s="1"/>
  <c r="N787" i="31"/>
  <c r="O787" i="31" s="1"/>
  <c r="N645" i="31"/>
  <c r="O645" i="31" s="1"/>
  <c r="N598" i="31"/>
  <c r="O598" i="31" s="1"/>
  <c r="N514" i="31"/>
  <c r="O514" i="31" s="1"/>
  <c r="N470" i="31"/>
  <c r="O470" i="31" s="1"/>
  <c r="N399" i="31"/>
  <c r="O399" i="31" s="1"/>
  <c r="N367" i="31"/>
  <c r="O367" i="31" s="1"/>
  <c r="N337" i="31"/>
  <c r="O337" i="31" s="1"/>
  <c r="N309" i="31"/>
  <c r="O309" i="31" s="1"/>
  <c r="N256" i="31"/>
  <c r="O256" i="31" s="1"/>
  <c r="N200" i="31"/>
  <c r="O200" i="31" s="1"/>
  <c r="N175" i="31"/>
  <c r="O175" i="31" s="1"/>
  <c r="N365" i="31"/>
  <c r="O365" i="31" s="1"/>
  <c r="N336" i="31"/>
  <c r="O336" i="31" s="1"/>
  <c r="N882" i="31"/>
  <c r="O882" i="31" s="1"/>
  <c r="N469" i="31"/>
  <c r="O469" i="31" s="1"/>
  <c r="N877" i="31"/>
  <c r="O877" i="31" s="1"/>
  <c r="N779" i="31"/>
  <c r="O779" i="31" s="1"/>
  <c r="N733" i="31"/>
  <c r="O733" i="31" s="1"/>
  <c r="N690" i="31"/>
  <c r="O690" i="31" s="1"/>
  <c r="N643" i="31"/>
  <c r="O643" i="31" s="1"/>
  <c r="N550" i="31"/>
  <c r="O550" i="31" s="1"/>
  <c r="N507" i="31"/>
  <c r="O507" i="31" s="1"/>
  <c r="N429" i="31"/>
  <c r="O429" i="31" s="1"/>
  <c r="N395" i="31"/>
  <c r="O395" i="31" s="1"/>
  <c r="N363" i="31"/>
  <c r="O363" i="31" s="1"/>
  <c r="N333" i="31"/>
  <c r="O333" i="31" s="1"/>
  <c r="N279" i="31"/>
  <c r="O279" i="31" s="1"/>
  <c r="N252" i="31"/>
  <c r="O252" i="31" s="1"/>
  <c r="N227" i="31"/>
  <c r="O227" i="31" s="1"/>
  <c r="N198" i="31"/>
  <c r="O198" i="31" s="1"/>
  <c r="N171" i="31"/>
  <c r="O171" i="31" s="1"/>
  <c r="N303" i="31"/>
  <c r="O303" i="31" s="1"/>
  <c r="N422" i="31"/>
  <c r="O422" i="31" s="1"/>
  <c r="N194" i="31"/>
  <c r="O194" i="31" s="1"/>
  <c r="N866" i="31"/>
  <c r="O866" i="31" s="1"/>
  <c r="N218" i="31"/>
  <c r="O218" i="31" s="1"/>
  <c r="N492" i="31"/>
  <c r="O492" i="31" s="1"/>
  <c r="N731" i="31"/>
  <c r="O731" i="31" s="1"/>
  <c r="N685" i="31"/>
  <c r="O685" i="31" s="1"/>
  <c r="N642" i="31"/>
  <c r="O642" i="31" s="1"/>
  <c r="N595" i="31"/>
  <c r="O595" i="31" s="1"/>
  <c r="N549" i="31"/>
  <c r="O549" i="31" s="1"/>
  <c r="N428" i="31"/>
  <c r="O428" i="31" s="1"/>
  <c r="N332" i="31"/>
  <c r="O332" i="31" s="1"/>
  <c r="N307" i="31"/>
  <c r="O307" i="31" s="1"/>
  <c r="N278" i="31"/>
  <c r="O278" i="31" s="1"/>
  <c r="N251" i="31"/>
  <c r="O251" i="31" s="1"/>
  <c r="N226" i="31"/>
  <c r="O226" i="31" s="1"/>
  <c r="N147" i="31"/>
  <c r="O147" i="31" s="1"/>
  <c r="N223" i="31"/>
  <c r="O223" i="31" s="1"/>
  <c r="N328" i="31"/>
  <c r="O328" i="31" s="1"/>
  <c r="N389" i="31"/>
  <c r="O389" i="31" s="1"/>
  <c r="N539" i="31"/>
  <c r="O539" i="31" s="1"/>
  <c r="N717" i="31"/>
  <c r="O717" i="31" s="1"/>
  <c r="N823" i="31"/>
  <c r="O823" i="31" s="1"/>
  <c r="N683" i="31"/>
  <c r="O683" i="31" s="1"/>
  <c r="N637" i="31"/>
  <c r="O637" i="31" s="1"/>
  <c r="N594" i="31"/>
  <c r="O594" i="31" s="1"/>
  <c r="N467" i="31"/>
  <c r="O467" i="31" s="1"/>
  <c r="N427" i="31"/>
  <c r="O427" i="31" s="1"/>
  <c r="N392" i="31"/>
  <c r="O392" i="31" s="1"/>
  <c r="N360" i="31"/>
  <c r="O360" i="31" s="1"/>
  <c r="N331" i="31"/>
  <c r="O331" i="31" s="1"/>
  <c r="N306" i="31"/>
  <c r="O306" i="31" s="1"/>
  <c r="N250" i="31"/>
  <c r="O250" i="31" s="1"/>
  <c r="N225" i="31"/>
  <c r="O225" i="31" s="1"/>
  <c r="N197" i="31"/>
  <c r="O197" i="31" s="1"/>
  <c r="N170" i="31"/>
  <c r="O170" i="31" s="1"/>
  <c r="N146" i="31"/>
  <c r="O146" i="31" s="1"/>
  <c r="N871" i="31"/>
  <c r="O871" i="31" s="1"/>
  <c r="N775" i="31"/>
  <c r="O775" i="31" s="1"/>
  <c r="N635" i="31"/>
  <c r="O635" i="31" s="1"/>
  <c r="N589" i="31"/>
  <c r="O589" i="31" s="1"/>
  <c r="N503" i="31"/>
  <c r="O503" i="31" s="1"/>
  <c r="N466" i="31"/>
  <c r="O466" i="31" s="1"/>
  <c r="N330" i="31"/>
  <c r="O330" i="31" s="1"/>
  <c r="N277" i="31"/>
  <c r="O277" i="31" s="1"/>
  <c r="N224" i="31"/>
  <c r="O224" i="31" s="1"/>
  <c r="N869" i="31"/>
  <c r="O869" i="31" s="1"/>
  <c r="N774" i="31"/>
  <c r="O774" i="31" s="1"/>
  <c r="N727" i="31"/>
  <c r="O727" i="31" s="1"/>
  <c r="N587" i="31"/>
  <c r="O587" i="31" s="1"/>
  <c r="N547" i="31"/>
  <c r="O547" i="31" s="1"/>
  <c r="N461" i="31"/>
  <c r="O461" i="31" s="1"/>
  <c r="N424" i="31"/>
  <c r="O424" i="31" s="1"/>
  <c r="N391" i="31"/>
  <c r="O391" i="31" s="1"/>
  <c r="N304" i="31"/>
  <c r="O304" i="31" s="1"/>
  <c r="N248" i="31"/>
  <c r="O248" i="31" s="1"/>
  <c r="N196" i="31"/>
  <c r="O196" i="31" s="1"/>
  <c r="N168" i="31"/>
  <c r="O168" i="31" s="1"/>
  <c r="N773" i="31"/>
  <c r="O773" i="31" s="1"/>
  <c r="N726" i="31"/>
  <c r="O726" i="31" s="1"/>
  <c r="N679" i="31"/>
  <c r="O679" i="31" s="1"/>
  <c r="N546" i="31"/>
  <c r="O546" i="31" s="1"/>
  <c r="N460" i="31"/>
  <c r="O460" i="31" s="1"/>
  <c r="N390" i="31"/>
  <c r="O390" i="31" s="1"/>
  <c r="N358" i="31"/>
  <c r="O358" i="31" s="1"/>
  <c r="N276" i="31"/>
  <c r="O276" i="31" s="1"/>
  <c r="N221" i="31"/>
  <c r="O221" i="31" s="1"/>
  <c r="N630" i="31"/>
  <c r="O630" i="31" s="1"/>
  <c r="N327" i="31"/>
  <c r="O327" i="31" s="1"/>
  <c r="N219" i="31"/>
  <c r="O219" i="31" s="1"/>
  <c r="N274" i="31"/>
  <c r="O274" i="31" s="1"/>
  <c r="N822" i="31"/>
  <c r="O822" i="31" s="1"/>
  <c r="N305" i="31"/>
  <c r="O305" i="31" s="1"/>
  <c r="N145" i="31"/>
  <c r="O145" i="31" s="1"/>
  <c r="N821" i="31"/>
  <c r="O821" i="31" s="1"/>
  <c r="N502" i="31"/>
  <c r="O502" i="31" s="1"/>
  <c r="N359" i="31"/>
  <c r="O359" i="31" s="1"/>
  <c r="N144" i="31"/>
  <c r="O144" i="31" s="1"/>
  <c r="N501" i="31"/>
  <c r="O501" i="31" s="1"/>
  <c r="N583" i="31"/>
  <c r="O583" i="31" s="1"/>
  <c r="N300" i="31"/>
  <c r="O300" i="31" s="1"/>
  <c r="N582" i="31"/>
  <c r="O582" i="31" s="1"/>
  <c r="N725" i="31"/>
  <c r="O725" i="31" s="1"/>
  <c r="N678" i="31"/>
  <c r="O678" i="31" s="1"/>
  <c r="N631" i="31"/>
  <c r="O631" i="31" s="1"/>
  <c r="N541" i="31"/>
  <c r="O541" i="31" s="1"/>
  <c r="N459" i="31"/>
  <c r="O459" i="31" s="1"/>
  <c r="N423" i="31"/>
  <c r="O423" i="31" s="1"/>
  <c r="N301" i="31"/>
  <c r="O301" i="31" s="1"/>
  <c r="N247" i="31"/>
  <c r="O247" i="31" s="1"/>
  <c r="N220" i="31"/>
  <c r="O220" i="31" s="1"/>
  <c r="N195" i="31"/>
  <c r="O195" i="31" s="1"/>
  <c r="N167" i="31"/>
  <c r="O167" i="31" s="1"/>
  <c r="N867" i="31"/>
  <c r="O867" i="31" s="1"/>
  <c r="N819" i="31"/>
  <c r="O819" i="31" s="1"/>
  <c r="N677" i="31"/>
  <c r="O677" i="31" s="1"/>
  <c r="N540" i="31"/>
  <c r="O540" i="31" s="1"/>
  <c r="N357" i="31"/>
  <c r="O357" i="31" s="1"/>
  <c r="N166" i="31"/>
  <c r="O166" i="31" s="1"/>
  <c r="N818" i="31"/>
  <c r="O818" i="31" s="1"/>
  <c r="N326" i="31"/>
  <c r="O326" i="31" s="1"/>
  <c r="N296" i="31"/>
  <c r="O296" i="31" s="1"/>
  <c r="N629" i="31"/>
  <c r="O629" i="31" s="1"/>
  <c r="N861" i="31"/>
  <c r="O861" i="31" s="1"/>
  <c r="N813" i="31"/>
  <c r="O813" i="31" s="1"/>
  <c r="N770" i="31"/>
  <c r="O770" i="31" s="1"/>
  <c r="N723" i="31"/>
  <c r="O723" i="31" s="1"/>
  <c r="N581" i="31"/>
  <c r="O581" i="31" s="1"/>
  <c r="N498" i="31"/>
  <c r="O498" i="31" s="1"/>
  <c r="N421" i="31"/>
  <c r="O421" i="31" s="1"/>
  <c r="N298" i="31"/>
  <c r="O298" i="31" s="1"/>
  <c r="N273" i="31"/>
  <c r="O273" i="31" s="1"/>
  <c r="N245" i="31"/>
  <c r="O245" i="31" s="1"/>
  <c r="N192" i="31"/>
  <c r="O192" i="31" s="1"/>
  <c r="N165" i="31"/>
  <c r="O165" i="31" s="1"/>
  <c r="N811" i="31"/>
  <c r="O811" i="31" s="1"/>
  <c r="N765" i="31"/>
  <c r="O765" i="31" s="1"/>
  <c r="N722" i="31"/>
  <c r="O722" i="31" s="1"/>
  <c r="N675" i="31"/>
  <c r="O675" i="31" s="1"/>
  <c r="N493" i="31"/>
  <c r="O493" i="31" s="1"/>
  <c r="N455" i="31"/>
  <c r="O455" i="31" s="1"/>
  <c r="N387" i="31"/>
  <c r="O387" i="31" s="1"/>
  <c r="N355" i="31"/>
  <c r="O355" i="31" s="1"/>
  <c r="N325" i="31"/>
  <c r="O325" i="31" s="1"/>
  <c r="N272" i="31"/>
  <c r="O272" i="31" s="1"/>
  <c r="N216" i="31"/>
  <c r="O216" i="31" s="1"/>
  <c r="N191" i="31"/>
  <c r="O191" i="31" s="1"/>
  <c r="N674" i="31"/>
  <c r="O674" i="31" s="1"/>
  <c r="N535" i="31"/>
  <c r="O535" i="31" s="1"/>
  <c r="N244" i="31"/>
  <c r="O244" i="31" s="1"/>
  <c r="N855" i="31"/>
  <c r="O855" i="31" s="1"/>
  <c r="N715" i="31"/>
  <c r="O715" i="31" s="1"/>
  <c r="N669" i="31"/>
  <c r="O669" i="31" s="1"/>
  <c r="N626" i="31"/>
  <c r="O626" i="31" s="1"/>
  <c r="N579" i="31"/>
  <c r="O579" i="31" s="1"/>
  <c r="N534" i="31"/>
  <c r="O534" i="31" s="1"/>
  <c r="N491" i="31"/>
  <c r="O491" i="31" s="1"/>
  <c r="N419" i="31"/>
  <c r="O419" i="31" s="1"/>
  <c r="N385" i="31"/>
  <c r="O385" i="31" s="1"/>
  <c r="N353" i="31"/>
  <c r="O353" i="31" s="1"/>
  <c r="N324" i="31"/>
  <c r="O324" i="31" s="1"/>
  <c r="N269" i="31"/>
  <c r="O269" i="31" s="1"/>
  <c r="N215" i="31"/>
  <c r="O215" i="31" s="1"/>
  <c r="N188" i="31"/>
  <c r="O188" i="31" s="1"/>
  <c r="N163" i="31"/>
  <c r="O163" i="31" s="1"/>
  <c r="N691" i="31"/>
  <c r="O691" i="31" s="1"/>
  <c r="N854" i="31"/>
  <c r="O854" i="31" s="1"/>
  <c r="N807" i="31"/>
  <c r="O807" i="31" s="1"/>
  <c r="N667" i="31"/>
  <c r="O667" i="31" s="1"/>
  <c r="N621" i="31"/>
  <c r="O621" i="31" s="1"/>
  <c r="N578" i="31"/>
  <c r="O578" i="31" s="1"/>
  <c r="N533" i="31"/>
  <c r="O533" i="31" s="1"/>
  <c r="N453" i="31"/>
  <c r="O453" i="31" s="1"/>
  <c r="N418" i="31"/>
  <c r="O418" i="31" s="1"/>
  <c r="N383" i="31"/>
  <c r="O383" i="31" s="1"/>
  <c r="N351" i="31"/>
  <c r="O351" i="31" s="1"/>
  <c r="N295" i="31"/>
  <c r="O295" i="31" s="1"/>
  <c r="N268" i="31"/>
  <c r="O268" i="31" s="1"/>
  <c r="N243" i="31"/>
  <c r="O243" i="31" s="1"/>
  <c r="N214" i="31"/>
  <c r="O214" i="31" s="1"/>
  <c r="N187" i="31"/>
  <c r="O187" i="31" s="1"/>
  <c r="N335" i="31"/>
  <c r="O335" i="31" s="1"/>
  <c r="N164" i="31"/>
  <c r="O164" i="31" s="1"/>
  <c r="H17" i="38"/>
  <c r="G17" i="38"/>
  <c r="F17" i="38"/>
  <c r="F39" i="50"/>
  <c r="J39" i="50"/>
  <c r="K39" i="50"/>
  <c r="G39" i="50"/>
  <c r="C39" i="50"/>
  <c r="D39" i="50"/>
  <c r="I39" i="50"/>
  <c r="B80" i="53" l="1"/>
  <c r="E80" i="53"/>
  <c r="H18" i="41"/>
  <c r="H15" i="36"/>
  <c r="P2" i="31" a="1"/>
  <c r="P2" i="31" s="1"/>
  <c r="P1" i="31" s="1" a="1"/>
  <c r="P1" i="31" s="1"/>
  <c r="A15" i="31" s="1"/>
  <c r="C36" i="45"/>
  <c r="A37" i="45" s="1"/>
  <c r="E36" i="45"/>
  <c r="G26" i="43"/>
  <c r="G29" i="44"/>
  <c r="B15" i="35"/>
  <c r="E15" i="35"/>
  <c r="A16" i="35"/>
  <c r="F30" i="44"/>
  <c r="D30" i="44"/>
  <c r="C30" i="44"/>
  <c r="E18" i="40"/>
  <c r="B18" i="40"/>
  <c r="B19" i="38"/>
  <c r="E19" i="38"/>
  <c r="A20" i="38"/>
  <c r="H18" i="38"/>
  <c r="F18" i="38"/>
  <c r="G18" i="38"/>
  <c r="D18" i="38"/>
  <c r="C18" i="38"/>
  <c r="B19" i="41"/>
  <c r="E19" i="41"/>
  <c r="F27" i="43"/>
  <c r="C27" i="43"/>
  <c r="D27" i="43"/>
  <c r="B45" i="49"/>
  <c r="E45" i="49"/>
  <c r="A46" i="49"/>
  <c r="C48" i="51"/>
  <c r="I48" i="51"/>
  <c r="K48" i="51"/>
  <c r="J48" i="51"/>
  <c r="G48" i="51"/>
  <c r="D48" i="51"/>
  <c r="F48" i="51"/>
  <c r="A29" i="43"/>
  <c r="E28" i="43"/>
  <c r="B28" i="43"/>
  <c r="B17" i="36"/>
  <c r="E17" i="36"/>
  <c r="A18" i="36"/>
  <c r="A50" i="51"/>
  <c r="B49" i="51"/>
  <c r="E49" i="51"/>
  <c r="H49" i="51"/>
  <c r="D16" i="36"/>
  <c r="C16" i="36"/>
  <c r="A42" i="50"/>
  <c r="H41" i="50"/>
  <c r="B41" i="50"/>
  <c r="E41" i="50"/>
  <c r="C44" i="49"/>
  <c r="D44" i="49"/>
  <c r="H44" i="49"/>
  <c r="G44" i="49"/>
  <c r="F44" i="49"/>
  <c r="G16" i="36"/>
  <c r="F16" i="36"/>
  <c r="F40" i="50"/>
  <c r="D40" i="50"/>
  <c r="C40" i="50"/>
  <c r="K40" i="50"/>
  <c r="J40" i="50"/>
  <c r="I40" i="50"/>
  <c r="G40" i="50"/>
  <c r="E31" i="44"/>
  <c r="A32" i="44"/>
  <c r="B31" i="44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F36" i="45" l="1"/>
  <c r="F80" i="53"/>
  <c r="G80" i="53"/>
  <c r="D80" i="53"/>
  <c r="C80" i="53"/>
  <c r="A81" i="53" s="1"/>
  <c r="H16" i="36"/>
  <c r="D37" i="45"/>
  <c r="B37" i="45"/>
  <c r="G30" i="44"/>
  <c r="G27" i="43"/>
  <c r="E14" i="28"/>
  <c r="E15" i="31"/>
  <c r="B15" i="31"/>
  <c r="A16" i="31"/>
  <c r="E42" i="50"/>
  <c r="A43" i="50"/>
  <c r="H42" i="50"/>
  <c r="B42" i="50"/>
  <c r="F19" i="41"/>
  <c r="G19" i="41"/>
  <c r="D19" i="41"/>
  <c r="C19" i="41"/>
  <c r="A20" i="41" s="1"/>
  <c r="J49" i="51"/>
  <c r="D49" i="51"/>
  <c r="C49" i="51"/>
  <c r="K49" i="51"/>
  <c r="I49" i="51"/>
  <c r="G49" i="51"/>
  <c r="F49" i="51"/>
  <c r="E50" i="51"/>
  <c r="B50" i="51"/>
  <c r="H50" i="51"/>
  <c r="A51" i="51"/>
  <c r="E18" i="36"/>
  <c r="B18" i="36"/>
  <c r="A19" i="36"/>
  <c r="G17" i="36"/>
  <c r="F17" i="36"/>
  <c r="C17" i="36"/>
  <c r="D17" i="36"/>
  <c r="G19" i="38"/>
  <c r="F19" i="38"/>
  <c r="H19" i="38"/>
  <c r="F28" i="43"/>
  <c r="D28" i="43"/>
  <c r="C28" i="43"/>
  <c r="A33" i="44"/>
  <c r="E32" i="44"/>
  <c r="B32" i="44"/>
  <c r="E29" i="43"/>
  <c r="A30" i="43"/>
  <c r="B29" i="43"/>
  <c r="D19" i="38"/>
  <c r="C19" i="38"/>
  <c r="D18" i="40"/>
  <c r="C18" i="40"/>
  <c r="A19" i="40" s="1"/>
  <c r="G18" i="40"/>
  <c r="H18" i="40"/>
  <c r="F18" i="40"/>
  <c r="B46" i="49"/>
  <c r="E46" i="49"/>
  <c r="A47" i="49"/>
  <c r="B16" i="35"/>
  <c r="E16" i="35"/>
  <c r="A17" i="35"/>
  <c r="G15" i="35"/>
  <c r="F15" i="35"/>
  <c r="B20" i="38"/>
  <c r="E20" i="38"/>
  <c r="A21" i="38"/>
  <c r="D45" i="49"/>
  <c r="C45" i="49"/>
  <c r="H45" i="49"/>
  <c r="G45" i="49"/>
  <c r="F45" i="49"/>
  <c r="D15" i="35"/>
  <c r="C15" i="35"/>
  <c r="D31" i="44"/>
  <c r="C31" i="44"/>
  <c r="F31" i="44"/>
  <c r="F41" i="50"/>
  <c r="K41" i="50"/>
  <c r="D41" i="50"/>
  <c r="J41" i="50"/>
  <c r="I41" i="50"/>
  <c r="G41" i="50"/>
  <c r="C41" i="50"/>
  <c r="E81" i="53" l="1"/>
  <c r="B81" i="53"/>
  <c r="H19" i="41"/>
  <c r="H15" i="35"/>
  <c r="H17" i="36"/>
  <c r="G28" i="43"/>
  <c r="F37" i="45"/>
  <c r="C37" i="45"/>
  <c r="A38" i="45" s="1"/>
  <c r="E37" i="45"/>
  <c r="G31" i="44"/>
  <c r="F16" i="35"/>
  <c r="G16" i="35"/>
  <c r="D18" i="36"/>
  <c r="C18" i="36"/>
  <c r="D29" i="43"/>
  <c r="F29" i="43"/>
  <c r="C29" i="43"/>
  <c r="A31" i="43"/>
  <c r="E30" i="43"/>
  <c r="B30" i="43"/>
  <c r="E20" i="41"/>
  <c r="B20" i="41"/>
  <c r="D16" i="35"/>
  <c r="C16" i="35"/>
  <c r="A48" i="49"/>
  <c r="E47" i="49"/>
  <c r="B47" i="49"/>
  <c r="A52" i="51"/>
  <c r="E51" i="51"/>
  <c r="H51" i="51"/>
  <c r="B51" i="51"/>
  <c r="D15" i="31"/>
  <c r="C15" i="31"/>
  <c r="G15" i="31"/>
  <c r="F15" i="31"/>
  <c r="G18" i="36"/>
  <c r="F18" i="36"/>
  <c r="H46" i="49"/>
  <c r="F46" i="49"/>
  <c r="D46" i="49"/>
  <c r="G46" i="49"/>
  <c r="C46" i="49"/>
  <c r="D32" i="44"/>
  <c r="C32" i="44"/>
  <c r="F32" i="44"/>
  <c r="B33" i="44"/>
  <c r="E33" i="44"/>
  <c r="A34" i="44"/>
  <c r="F20" i="38"/>
  <c r="H20" i="38"/>
  <c r="G20" i="38"/>
  <c r="N898" i="28"/>
  <c r="O898" i="28" s="1"/>
  <c r="N882" i="28"/>
  <c r="O882" i="28" s="1"/>
  <c r="N850" i="28"/>
  <c r="O850" i="28" s="1"/>
  <c r="N786" i="28"/>
  <c r="O786" i="28" s="1"/>
  <c r="N754" i="28"/>
  <c r="O754" i="28" s="1"/>
  <c r="N722" i="28"/>
  <c r="O722" i="28" s="1"/>
  <c r="N690" i="28"/>
  <c r="O690" i="28" s="1"/>
  <c r="N658" i="28"/>
  <c r="O658" i="28" s="1"/>
  <c r="N626" i="28"/>
  <c r="O626" i="28" s="1"/>
  <c r="N594" i="28"/>
  <c r="O594" i="28" s="1"/>
  <c r="N562" i="28"/>
  <c r="O562" i="28" s="1"/>
  <c r="N530" i="28"/>
  <c r="O530" i="28" s="1"/>
  <c r="N498" i="28"/>
  <c r="O498" i="28" s="1"/>
  <c r="N466" i="28"/>
  <c r="O466" i="28" s="1"/>
  <c r="N434" i="28"/>
  <c r="O434" i="28" s="1"/>
  <c r="N402" i="28"/>
  <c r="O402" i="28" s="1"/>
  <c r="N370" i="28"/>
  <c r="O370" i="28" s="1"/>
  <c r="N338" i="28"/>
  <c r="O338" i="28" s="1"/>
  <c r="N306" i="28"/>
  <c r="O306" i="28" s="1"/>
  <c r="N274" i="28"/>
  <c r="O274" i="28" s="1"/>
  <c r="N242" i="28"/>
  <c r="O242" i="28" s="1"/>
  <c r="N210" i="28"/>
  <c r="O210" i="28" s="1"/>
  <c r="N178" i="28"/>
  <c r="O178" i="28" s="1"/>
  <c r="N146" i="28"/>
  <c r="O146" i="28" s="1"/>
  <c r="N114" i="28"/>
  <c r="O114" i="28" s="1"/>
  <c r="N82" i="28"/>
  <c r="O82" i="28" s="1"/>
  <c r="N66" i="28"/>
  <c r="O66" i="28" s="1"/>
  <c r="N50" i="28"/>
  <c r="O50" i="28" s="1"/>
  <c r="N34" i="28"/>
  <c r="O34" i="28" s="1"/>
  <c r="N18" i="28"/>
  <c r="O18" i="28" s="1"/>
  <c r="N241" i="28"/>
  <c r="O241" i="28" s="1"/>
  <c r="N161" i="28"/>
  <c r="O161" i="28" s="1"/>
  <c r="N117" i="28"/>
  <c r="O117" i="28" s="1"/>
  <c r="N69" i="28"/>
  <c r="O69" i="28" s="1"/>
  <c r="N53" i="28"/>
  <c r="O53" i="28" s="1"/>
  <c r="N911" i="28"/>
  <c r="O911" i="28" s="1"/>
  <c r="N719" i="28"/>
  <c r="O719" i="28" s="1"/>
  <c r="N655" i="28"/>
  <c r="O655" i="28" s="1"/>
  <c r="N607" i="28"/>
  <c r="O607" i="28" s="1"/>
  <c r="N914" i="28"/>
  <c r="O914" i="28" s="1"/>
  <c r="N866" i="28"/>
  <c r="O866" i="28" s="1"/>
  <c r="N834" i="28"/>
  <c r="O834" i="28" s="1"/>
  <c r="N818" i="28"/>
  <c r="O818" i="28" s="1"/>
  <c r="N802" i="28"/>
  <c r="O802" i="28" s="1"/>
  <c r="N770" i="28"/>
  <c r="O770" i="28" s="1"/>
  <c r="N738" i="28"/>
  <c r="O738" i="28" s="1"/>
  <c r="N706" i="28"/>
  <c r="O706" i="28" s="1"/>
  <c r="N674" i="28"/>
  <c r="O674" i="28" s="1"/>
  <c r="N642" i="28"/>
  <c r="O642" i="28" s="1"/>
  <c r="N610" i="28"/>
  <c r="O610" i="28" s="1"/>
  <c r="N578" i="28"/>
  <c r="O578" i="28" s="1"/>
  <c r="N546" i="28"/>
  <c r="O546" i="28" s="1"/>
  <c r="N514" i="28"/>
  <c r="O514" i="28" s="1"/>
  <c r="N482" i="28"/>
  <c r="O482" i="28" s="1"/>
  <c r="N450" i="28"/>
  <c r="O450" i="28" s="1"/>
  <c r="N418" i="28"/>
  <c r="O418" i="28" s="1"/>
  <c r="N386" i="28"/>
  <c r="O386" i="28" s="1"/>
  <c r="N354" i="28"/>
  <c r="O354" i="28" s="1"/>
  <c r="N322" i="28"/>
  <c r="O322" i="28" s="1"/>
  <c r="N290" i="28"/>
  <c r="O290" i="28" s="1"/>
  <c r="N258" i="28"/>
  <c r="O258" i="28" s="1"/>
  <c r="N226" i="28"/>
  <c r="O226" i="28" s="1"/>
  <c r="N194" i="28"/>
  <c r="O194" i="28" s="1"/>
  <c r="N162" i="28"/>
  <c r="O162" i="28" s="1"/>
  <c r="N130" i="28"/>
  <c r="O130" i="28" s="1"/>
  <c r="N98" i="28"/>
  <c r="O98" i="28" s="1"/>
  <c r="N257" i="28"/>
  <c r="O257" i="28" s="1"/>
  <c r="N913" i="28"/>
  <c r="O913" i="28" s="1"/>
  <c r="N897" i="28"/>
  <c r="O897" i="28" s="1"/>
  <c r="N881" i="28"/>
  <c r="O881" i="28" s="1"/>
  <c r="N865" i="28"/>
  <c r="O865" i="28" s="1"/>
  <c r="N849" i="28"/>
  <c r="O849" i="28" s="1"/>
  <c r="N833" i="28"/>
  <c r="O833" i="28" s="1"/>
  <c r="N817" i="28"/>
  <c r="O817" i="28" s="1"/>
  <c r="N801" i="28"/>
  <c r="O801" i="28" s="1"/>
  <c r="N785" i="28"/>
  <c r="O785" i="28" s="1"/>
  <c r="N769" i="28"/>
  <c r="O769" i="28" s="1"/>
  <c r="N753" i="28"/>
  <c r="O753" i="28" s="1"/>
  <c r="N737" i="28"/>
  <c r="O737" i="28" s="1"/>
  <c r="N721" i="28"/>
  <c r="O721" i="28" s="1"/>
  <c r="N705" i="28"/>
  <c r="O705" i="28" s="1"/>
  <c r="N689" i="28"/>
  <c r="O689" i="28" s="1"/>
  <c r="N673" i="28"/>
  <c r="O673" i="28" s="1"/>
  <c r="N657" i="28"/>
  <c r="O657" i="28" s="1"/>
  <c r="N641" i="28"/>
  <c r="O641" i="28" s="1"/>
  <c r="N625" i="28"/>
  <c r="O625" i="28" s="1"/>
  <c r="N609" i="28"/>
  <c r="O609" i="28" s="1"/>
  <c r="N593" i="28"/>
  <c r="O593" i="28" s="1"/>
  <c r="N577" i="28"/>
  <c r="O577" i="28" s="1"/>
  <c r="N561" i="28"/>
  <c r="O561" i="28" s="1"/>
  <c r="N545" i="28"/>
  <c r="O545" i="28" s="1"/>
  <c r="N529" i="28"/>
  <c r="O529" i="28" s="1"/>
  <c r="N513" i="28"/>
  <c r="O513" i="28" s="1"/>
  <c r="N497" i="28"/>
  <c r="O497" i="28" s="1"/>
  <c r="N481" i="28"/>
  <c r="O481" i="28" s="1"/>
  <c r="N465" i="28"/>
  <c r="O465" i="28" s="1"/>
  <c r="N449" i="28"/>
  <c r="O449" i="28" s="1"/>
  <c r="N433" i="28"/>
  <c r="O433" i="28" s="1"/>
  <c r="N417" i="28"/>
  <c r="O417" i="28" s="1"/>
  <c r="N401" i="28"/>
  <c r="O401" i="28" s="1"/>
  <c r="N385" i="28"/>
  <c r="O385" i="28" s="1"/>
  <c r="N369" i="28"/>
  <c r="O369" i="28" s="1"/>
  <c r="N353" i="28"/>
  <c r="O353" i="28" s="1"/>
  <c r="N337" i="28"/>
  <c r="O337" i="28" s="1"/>
  <c r="N321" i="28"/>
  <c r="O321" i="28" s="1"/>
  <c r="N305" i="28"/>
  <c r="O305" i="28" s="1"/>
  <c r="N289" i="28"/>
  <c r="O289" i="28" s="1"/>
  <c r="N273" i="28"/>
  <c r="O273" i="28" s="1"/>
  <c r="N225" i="28"/>
  <c r="O225" i="28" s="1"/>
  <c r="N209" i="28"/>
  <c r="O209" i="28" s="1"/>
  <c r="N193" i="28"/>
  <c r="O193" i="28" s="1"/>
  <c r="N177" i="28"/>
  <c r="O177" i="28" s="1"/>
  <c r="N145" i="28"/>
  <c r="O145" i="28" s="1"/>
  <c r="N101" i="28"/>
  <c r="O101" i="28" s="1"/>
  <c r="N85" i="28"/>
  <c r="O85" i="28" s="1"/>
  <c r="N37" i="28"/>
  <c r="O37" i="28" s="1"/>
  <c r="N21" i="28"/>
  <c r="O21" i="28" s="1"/>
  <c r="N895" i="28"/>
  <c r="O895" i="28" s="1"/>
  <c r="N767" i="28"/>
  <c r="O767" i="28" s="1"/>
  <c r="N687" i="28"/>
  <c r="O687" i="28" s="1"/>
  <c r="N623" i="28"/>
  <c r="O623" i="28" s="1"/>
  <c r="N575" i="28"/>
  <c r="O575" i="28" s="1"/>
  <c r="N559" i="28"/>
  <c r="O559" i="28" s="1"/>
  <c r="N511" i="28"/>
  <c r="O511" i="28" s="1"/>
  <c r="N863" i="28"/>
  <c r="O863" i="28" s="1"/>
  <c r="N751" i="28"/>
  <c r="O751" i="28" s="1"/>
  <c r="N671" i="28"/>
  <c r="O671" i="28" s="1"/>
  <c r="N543" i="28"/>
  <c r="O543" i="28" s="1"/>
  <c r="N912" i="28"/>
  <c r="O912" i="28" s="1"/>
  <c r="N896" i="28"/>
  <c r="O896" i="28" s="1"/>
  <c r="N880" i="28"/>
  <c r="O880" i="28" s="1"/>
  <c r="N864" i="28"/>
  <c r="O864" i="28" s="1"/>
  <c r="N848" i="28"/>
  <c r="O848" i="28" s="1"/>
  <c r="N832" i="28"/>
  <c r="O832" i="28" s="1"/>
  <c r="N816" i="28"/>
  <c r="O816" i="28" s="1"/>
  <c r="N800" i="28"/>
  <c r="O800" i="28" s="1"/>
  <c r="N784" i="28"/>
  <c r="O784" i="28" s="1"/>
  <c r="N768" i="28"/>
  <c r="O768" i="28" s="1"/>
  <c r="N752" i="28"/>
  <c r="O752" i="28" s="1"/>
  <c r="N736" i="28"/>
  <c r="O736" i="28" s="1"/>
  <c r="N720" i="28"/>
  <c r="O720" i="28" s="1"/>
  <c r="N704" i="28"/>
  <c r="O704" i="28" s="1"/>
  <c r="N688" i="28"/>
  <c r="O688" i="28" s="1"/>
  <c r="N672" i="28"/>
  <c r="O672" i="28" s="1"/>
  <c r="N656" i="28"/>
  <c r="O656" i="28" s="1"/>
  <c r="N640" i="28"/>
  <c r="O640" i="28" s="1"/>
  <c r="N624" i="28"/>
  <c r="O624" i="28" s="1"/>
  <c r="N608" i="28"/>
  <c r="O608" i="28" s="1"/>
  <c r="N592" i="28"/>
  <c r="O592" i="28" s="1"/>
  <c r="N576" i="28"/>
  <c r="O576" i="28" s="1"/>
  <c r="N560" i="28"/>
  <c r="O560" i="28" s="1"/>
  <c r="N544" i="28"/>
  <c r="O544" i="28" s="1"/>
  <c r="N528" i="28"/>
  <c r="O528" i="28" s="1"/>
  <c r="N512" i="28"/>
  <c r="O512" i="28" s="1"/>
  <c r="N496" i="28"/>
  <c r="O496" i="28" s="1"/>
  <c r="N480" i="28"/>
  <c r="O480" i="28" s="1"/>
  <c r="N464" i="28"/>
  <c r="O464" i="28" s="1"/>
  <c r="N448" i="28"/>
  <c r="O448" i="28" s="1"/>
  <c r="N432" i="28"/>
  <c r="O432" i="28" s="1"/>
  <c r="N416" i="28"/>
  <c r="O416" i="28" s="1"/>
  <c r="N400" i="28"/>
  <c r="O400" i="28" s="1"/>
  <c r="N384" i="28"/>
  <c r="O384" i="28" s="1"/>
  <c r="N368" i="28"/>
  <c r="O368" i="28" s="1"/>
  <c r="N352" i="28"/>
  <c r="O352" i="28" s="1"/>
  <c r="N336" i="28"/>
  <c r="O336" i="28" s="1"/>
  <c r="N320" i="28"/>
  <c r="O320" i="28" s="1"/>
  <c r="N304" i="28"/>
  <c r="O304" i="28" s="1"/>
  <c r="N288" i="28"/>
  <c r="O288" i="28" s="1"/>
  <c r="N272" i="28"/>
  <c r="O272" i="28" s="1"/>
  <c r="N256" i="28"/>
  <c r="O256" i="28" s="1"/>
  <c r="N240" i="28"/>
  <c r="O240" i="28" s="1"/>
  <c r="N224" i="28"/>
  <c r="O224" i="28" s="1"/>
  <c r="N208" i="28"/>
  <c r="O208" i="28" s="1"/>
  <c r="N192" i="28"/>
  <c r="O192" i="28" s="1"/>
  <c r="N176" i="28"/>
  <c r="O176" i="28" s="1"/>
  <c r="N160" i="28"/>
  <c r="O160" i="28" s="1"/>
  <c r="N144" i="28"/>
  <c r="O144" i="28" s="1"/>
  <c r="N120" i="28"/>
  <c r="O120" i="28" s="1"/>
  <c r="N104" i="28"/>
  <c r="O104" i="28" s="1"/>
  <c r="N88" i="28"/>
  <c r="O88" i="28" s="1"/>
  <c r="N72" i="28"/>
  <c r="O72" i="28" s="1"/>
  <c r="N56" i="28"/>
  <c r="O56" i="28" s="1"/>
  <c r="N40" i="28"/>
  <c r="O40" i="28" s="1"/>
  <c r="N24" i="28"/>
  <c r="O24" i="28" s="1"/>
  <c r="N879" i="28"/>
  <c r="O879" i="28" s="1"/>
  <c r="N847" i="28"/>
  <c r="O847" i="28" s="1"/>
  <c r="N831" i="28"/>
  <c r="O831" i="28" s="1"/>
  <c r="N783" i="28"/>
  <c r="O783" i="28" s="1"/>
  <c r="N735" i="28"/>
  <c r="O735" i="28" s="1"/>
  <c r="N703" i="28"/>
  <c r="O703" i="28" s="1"/>
  <c r="N639" i="28"/>
  <c r="O639" i="28" s="1"/>
  <c r="N591" i="28"/>
  <c r="O591" i="28" s="1"/>
  <c r="N527" i="28"/>
  <c r="O527" i="28" s="1"/>
  <c r="N815" i="28"/>
  <c r="O815" i="28" s="1"/>
  <c r="N910" i="28"/>
  <c r="O910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51" i="28"/>
  <c r="O651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39" i="28"/>
  <c r="O539" i="28" s="1"/>
  <c r="N523" i="28"/>
  <c r="O523" i="28" s="1"/>
  <c r="N507" i="28"/>
  <c r="O507" i="28" s="1"/>
  <c r="N491" i="28"/>
  <c r="O491" i="28" s="1"/>
  <c r="N475" i="28"/>
  <c r="O475" i="28" s="1"/>
  <c r="N459" i="28"/>
  <c r="O459" i="28" s="1"/>
  <c r="N443" i="28"/>
  <c r="O443" i="28" s="1"/>
  <c r="N427" i="28"/>
  <c r="O427" i="28" s="1"/>
  <c r="N411" i="28"/>
  <c r="O411" i="28" s="1"/>
  <c r="N395" i="28"/>
  <c r="O395" i="28" s="1"/>
  <c r="N379" i="28"/>
  <c r="O379" i="28" s="1"/>
  <c r="N363" i="28"/>
  <c r="O363" i="28" s="1"/>
  <c r="N347" i="28"/>
  <c r="O347" i="28" s="1"/>
  <c r="N331" i="28"/>
  <c r="O331" i="28" s="1"/>
  <c r="N315" i="28"/>
  <c r="O315" i="28" s="1"/>
  <c r="N299" i="28"/>
  <c r="O299" i="28" s="1"/>
  <c r="N283" i="28"/>
  <c r="O283" i="28" s="1"/>
  <c r="N267" i="28"/>
  <c r="O267" i="28" s="1"/>
  <c r="N251" i="28"/>
  <c r="O251" i="28" s="1"/>
  <c r="N235" i="28"/>
  <c r="O235" i="28" s="1"/>
  <c r="N219" i="28"/>
  <c r="O219" i="28" s="1"/>
  <c r="N203" i="28"/>
  <c r="O203" i="28" s="1"/>
  <c r="N187" i="28"/>
  <c r="O187" i="28" s="1"/>
  <c r="N171" i="28"/>
  <c r="O171" i="28" s="1"/>
  <c r="N155" i="28"/>
  <c r="O155" i="28" s="1"/>
  <c r="N139" i="28"/>
  <c r="O139" i="28" s="1"/>
  <c r="N119" i="28"/>
  <c r="O119" i="28" s="1"/>
  <c r="N103" i="28"/>
  <c r="O103" i="28" s="1"/>
  <c r="N87" i="28"/>
  <c r="O87" i="28" s="1"/>
  <c r="N71" i="28"/>
  <c r="O71" i="28" s="1"/>
  <c r="N55" i="28"/>
  <c r="O55" i="28" s="1"/>
  <c r="N39" i="28"/>
  <c r="O39" i="28" s="1"/>
  <c r="N23" i="28"/>
  <c r="O23" i="28" s="1"/>
  <c r="N12" i="28"/>
  <c r="O12" i="28" s="1"/>
  <c r="N905" i="28"/>
  <c r="O905" i="28" s="1"/>
  <c r="N889" i="28"/>
  <c r="O889" i="28" s="1"/>
  <c r="N862" i="28"/>
  <c r="O862" i="28" s="1"/>
  <c r="N782" i="28"/>
  <c r="O782" i="28" s="1"/>
  <c r="N758" i="28"/>
  <c r="O758" i="28" s="1"/>
  <c r="N660" i="28"/>
  <c r="O660" i="28" s="1"/>
  <c r="N633" i="28"/>
  <c r="O633" i="28" s="1"/>
  <c r="N563" i="28"/>
  <c r="O563" i="28" s="1"/>
  <c r="N536" i="28"/>
  <c r="O536" i="28" s="1"/>
  <c r="N488" i="28"/>
  <c r="O488" i="28" s="1"/>
  <c r="N467" i="28"/>
  <c r="O467" i="28" s="1"/>
  <c r="N441" i="28"/>
  <c r="O441" i="28" s="1"/>
  <c r="N420" i="28"/>
  <c r="O420" i="28" s="1"/>
  <c r="N394" i="28"/>
  <c r="O394" i="28" s="1"/>
  <c r="N373" i="28"/>
  <c r="O373" i="28" s="1"/>
  <c r="N348" i="28"/>
  <c r="O348" i="28" s="1"/>
  <c r="N326" i="28"/>
  <c r="O326" i="28" s="1"/>
  <c r="N301" i="28"/>
  <c r="O301" i="28" s="1"/>
  <c r="N279" i="28"/>
  <c r="O279" i="28" s="1"/>
  <c r="N232" i="28"/>
  <c r="O232" i="28" s="1"/>
  <c r="N211" i="28"/>
  <c r="O211" i="28" s="1"/>
  <c r="N185" i="28"/>
  <c r="O185" i="28" s="1"/>
  <c r="N164" i="28"/>
  <c r="O164" i="28" s="1"/>
  <c r="N138" i="28"/>
  <c r="O138" i="28" s="1"/>
  <c r="N118" i="28"/>
  <c r="O118" i="28" s="1"/>
  <c r="N113" i="28"/>
  <c r="O113" i="28" s="1"/>
  <c r="N95" i="28"/>
  <c r="O95" i="28" s="1"/>
  <c r="N48" i="28"/>
  <c r="O48" i="28" s="1"/>
  <c r="N16" i="28"/>
  <c r="O16" i="28" s="1"/>
  <c r="N632" i="28"/>
  <c r="O632" i="28" s="1"/>
  <c r="N509" i="28"/>
  <c r="O509" i="28" s="1"/>
  <c r="N440" i="28"/>
  <c r="O440" i="28" s="1"/>
  <c r="N393" i="28"/>
  <c r="O393" i="28" s="1"/>
  <c r="N346" i="28"/>
  <c r="O346" i="28" s="1"/>
  <c r="N300" i="28"/>
  <c r="O300" i="28" s="1"/>
  <c r="N253" i="28"/>
  <c r="O253" i="28" s="1"/>
  <c r="N184" i="28"/>
  <c r="O184" i="28" s="1"/>
  <c r="N122" i="28"/>
  <c r="O122" i="28" s="1"/>
  <c r="N99" i="28"/>
  <c r="O99" i="28" s="1"/>
  <c r="N76" i="28"/>
  <c r="O76" i="28" s="1"/>
  <c r="N29" i="28"/>
  <c r="O29" i="28" s="1"/>
  <c r="N886" i="28"/>
  <c r="O886" i="28" s="1"/>
  <c r="N830" i="28"/>
  <c r="O830" i="28" s="1"/>
  <c r="N755" i="28"/>
  <c r="O755" i="28" s="1"/>
  <c r="N701" i="28"/>
  <c r="O701" i="28" s="1"/>
  <c r="N604" i="28"/>
  <c r="O604" i="28" s="1"/>
  <c r="N506" i="28"/>
  <c r="O506" i="28" s="1"/>
  <c r="N413" i="28"/>
  <c r="O413" i="28" s="1"/>
  <c r="N323" i="28"/>
  <c r="O323" i="28" s="1"/>
  <c r="N229" i="28"/>
  <c r="O229" i="28" s="1"/>
  <c r="N135" i="28"/>
  <c r="O135" i="28" s="1"/>
  <c r="N33" i="28"/>
  <c r="O33" i="28" s="1"/>
  <c r="N652" i="28"/>
  <c r="O652" i="28" s="1"/>
  <c r="N319" i="28"/>
  <c r="O319" i="28" s="1"/>
  <c r="N885" i="28"/>
  <c r="O885" i="28" s="1"/>
  <c r="N750" i="28"/>
  <c r="O750" i="28" s="1"/>
  <c r="N629" i="28"/>
  <c r="O629" i="28" s="1"/>
  <c r="N532" i="28"/>
  <c r="O532" i="28" s="1"/>
  <c r="N458" i="28"/>
  <c r="O458" i="28" s="1"/>
  <c r="N365" i="28"/>
  <c r="O365" i="28" s="1"/>
  <c r="N275" i="28"/>
  <c r="O275" i="28" s="1"/>
  <c r="N181" i="28"/>
  <c r="O181" i="28" s="1"/>
  <c r="N134" i="28"/>
  <c r="O134" i="28" s="1"/>
  <c r="N89" i="28"/>
  <c r="O89" i="28" s="1"/>
  <c r="N828" i="28"/>
  <c r="O828" i="28" s="1"/>
  <c r="N804" i="28"/>
  <c r="O804" i="28" s="1"/>
  <c r="N580" i="28"/>
  <c r="O580" i="28" s="1"/>
  <c r="N107" i="28"/>
  <c r="O107" i="28" s="1"/>
  <c r="N436" i="28"/>
  <c r="O436" i="28" s="1"/>
  <c r="N317" i="28"/>
  <c r="O317" i="28" s="1"/>
  <c r="N201" i="28"/>
  <c r="O201" i="28" s="1"/>
  <c r="N70" i="28"/>
  <c r="O70" i="28" s="1"/>
  <c r="N47" i="28"/>
  <c r="O47" i="28" s="1"/>
  <c r="N627" i="28"/>
  <c r="O627" i="28" s="1"/>
  <c r="N294" i="28"/>
  <c r="O294" i="28" s="1"/>
  <c r="N74" i="28"/>
  <c r="O74" i="28" s="1"/>
  <c r="N28" i="28"/>
  <c r="O28" i="28" s="1"/>
  <c r="N675" i="28"/>
  <c r="O675" i="28" s="1"/>
  <c r="N670" i="28"/>
  <c r="O670" i="28" s="1"/>
  <c r="N524" i="28"/>
  <c r="O524" i="28" s="1"/>
  <c r="N27" i="28"/>
  <c r="O27" i="28" s="1"/>
  <c r="N876" i="28"/>
  <c r="O876" i="28" s="1"/>
  <c r="N718" i="28"/>
  <c r="O718" i="28" s="1"/>
  <c r="N429" i="28"/>
  <c r="O429" i="28" s="1"/>
  <c r="N339" i="28"/>
  <c r="O339" i="28" s="1"/>
  <c r="N173" i="28"/>
  <c r="O173" i="28" s="1"/>
  <c r="N790" i="28"/>
  <c r="O790" i="28" s="1"/>
  <c r="N446" i="28"/>
  <c r="O446" i="28" s="1"/>
  <c r="N861" i="28"/>
  <c r="O861" i="28" s="1"/>
  <c r="N837" i="28"/>
  <c r="O837" i="28" s="1"/>
  <c r="N808" i="28"/>
  <c r="O808" i="28" s="1"/>
  <c r="N781" i="28"/>
  <c r="O781" i="28" s="1"/>
  <c r="N730" i="28"/>
  <c r="O730" i="28" s="1"/>
  <c r="N708" i="28"/>
  <c r="O708" i="28" s="1"/>
  <c r="N681" i="28"/>
  <c r="O681" i="28" s="1"/>
  <c r="N611" i="28"/>
  <c r="O611" i="28" s="1"/>
  <c r="N584" i="28"/>
  <c r="O584" i="28" s="1"/>
  <c r="N510" i="28"/>
  <c r="O510" i="28" s="1"/>
  <c r="N463" i="28"/>
  <c r="O463" i="28" s="1"/>
  <c r="N254" i="28"/>
  <c r="O254" i="28" s="1"/>
  <c r="N207" i="28"/>
  <c r="O207" i="28" s="1"/>
  <c r="N43" i="28"/>
  <c r="O43" i="28" s="1"/>
  <c r="N25" i="28"/>
  <c r="O25" i="28" s="1"/>
  <c r="N888" i="28"/>
  <c r="O888" i="28" s="1"/>
  <c r="N757" i="28"/>
  <c r="O757" i="28" s="1"/>
  <c r="N729" i="28"/>
  <c r="O729" i="28" s="1"/>
  <c r="N659" i="28"/>
  <c r="O659" i="28" s="1"/>
  <c r="N558" i="28"/>
  <c r="O558" i="28" s="1"/>
  <c r="N487" i="28"/>
  <c r="O487" i="28" s="1"/>
  <c r="N419" i="28"/>
  <c r="O419" i="28" s="1"/>
  <c r="N372" i="28"/>
  <c r="O372" i="28" s="1"/>
  <c r="N325" i="28"/>
  <c r="O325" i="28" s="1"/>
  <c r="N278" i="28"/>
  <c r="O278" i="28" s="1"/>
  <c r="N231" i="28"/>
  <c r="O231" i="28" s="1"/>
  <c r="N137" i="28"/>
  <c r="O137" i="28" s="1"/>
  <c r="N20" i="28"/>
  <c r="O20" i="28" s="1"/>
  <c r="N778" i="28"/>
  <c r="O778" i="28" s="1"/>
  <c r="N679" i="28"/>
  <c r="O679" i="28" s="1"/>
  <c r="N556" i="28"/>
  <c r="O556" i="28" s="1"/>
  <c r="N158" i="28"/>
  <c r="O158" i="28" s="1"/>
  <c r="N75" i="28"/>
  <c r="O75" i="28" s="1"/>
  <c r="N485" i="28"/>
  <c r="O485" i="28" s="1"/>
  <c r="N391" i="28"/>
  <c r="O391" i="28" s="1"/>
  <c r="N297" i="28"/>
  <c r="O297" i="28" s="1"/>
  <c r="N250" i="28"/>
  <c r="O250" i="28" s="1"/>
  <c r="N182" i="28"/>
  <c r="O182" i="28" s="1"/>
  <c r="N726" i="28"/>
  <c r="O726" i="28" s="1"/>
  <c r="N484" i="28"/>
  <c r="O484" i="28" s="1"/>
  <c r="N412" i="28"/>
  <c r="O412" i="28" s="1"/>
  <c r="N296" i="28"/>
  <c r="O296" i="28" s="1"/>
  <c r="N228" i="28"/>
  <c r="O228" i="28" s="1"/>
  <c r="N84" i="28"/>
  <c r="O84" i="28" s="1"/>
  <c r="N318" i="28"/>
  <c r="O318" i="28" s="1"/>
  <c r="N389" i="28"/>
  <c r="O389" i="28" s="1"/>
  <c r="N180" i="28"/>
  <c r="O180" i="28" s="1"/>
  <c r="N15" i="28"/>
  <c r="O15" i="28" s="1"/>
  <c r="N774" i="28"/>
  <c r="O774" i="28" s="1"/>
  <c r="N456" i="28"/>
  <c r="O456" i="28" s="1"/>
  <c r="N179" i="28"/>
  <c r="O179" i="28" s="1"/>
  <c r="N116" i="28"/>
  <c r="O116" i="28" s="1"/>
  <c r="N746" i="28"/>
  <c r="O746" i="28" s="1"/>
  <c r="N551" i="28"/>
  <c r="O551" i="28" s="1"/>
  <c r="N431" i="28"/>
  <c r="O431" i="28" s="1"/>
  <c r="N222" i="28"/>
  <c r="O222" i="28" s="1"/>
  <c r="N904" i="28"/>
  <c r="O904" i="28" s="1"/>
  <c r="N621" i="28"/>
  <c r="O621" i="28" s="1"/>
  <c r="N174" i="28"/>
  <c r="O174" i="28" s="1"/>
  <c r="N823" i="28"/>
  <c r="O823" i="28" s="1"/>
  <c r="N501" i="28"/>
  <c r="O501" i="28" s="1"/>
  <c r="N266" i="28"/>
  <c r="O266" i="28" s="1"/>
  <c r="N589" i="28"/>
  <c r="O589" i="28" s="1"/>
  <c r="N143" i="28"/>
  <c r="O143" i="28" s="1"/>
  <c r="N535" i="28"/>
  <c r="O535" i="28" s="1"/>
  <c r="N163" i="28"/>
  <c r="O163" i="28" s="1"/>
  <c r="N858" i="28"/>
  <c r="O858" i="28" s="1"/>
  <c r="N460" i="28"/>
  <c r="O460" i="28" s="1"/>
  <c r="N915" i="28"/>
  <c r="O915" i="28" s="1"/>
  <c r="N602" i="28"/>
  <c r="O602" i="28" s="1"/>
  <c r="N202" i="28"/>
  <c r="O202" i="28" s="1"/>
  <c r="N42" i="28"/>
  <c r="O42" i="28" s="1"/>
  <c r="N248" i="28"/>
  <c r="O248" i="28" s="1"/>
  <c r="N503" i="28"/>
  <c r="O503" i="28" s="1"/>
  <c r="N200" i="28"/>
  <c r="O200" i="28" s="1"/>
  <c r="N175" i="28"/>
  <c r="O175" i="28" s="1"/>
  <c r="N383" i="28"/>
  <c r="O383" i="28" s="1"/>
  <c r="N669" i="28"/>
  <c r="O669" i="28" s="1"/>
  <c r="N860" i="28"/>
  <c r="O860" i="28" s="1"/>
  <c r="N836" i="28"/>
  <c r="O836" i="28" s="1"/>
  <c r="N807" i="28"/>
  <c r="O807" i="28" s="1"/>
  <c r="N780" i="28"/>
  <c r="O780" i="28" s="1"/>
  <c r="N707" i="28"/>
  <c r="O707" i="28" s="1"/>
  <c r="N680" i="28"/>
  <c r="O680" i="28" s="1"/>
  <c r="N606" i="28"/>
  <c r="O606" i="28" s="1"/>
  <c r="N583" i="28"/>
  <c r="O583" i="28" s="1"/>
  <c r="N557" i="28"/>
  <c r="O557" i="28" s="1"/>
  <c r="N462" i="28"/>
  <c r="O462" i="28" s="1"/>
  <c r="N415" i="28"/>
  <c r="O415" i="28" s="1"/>
  <c r="N206" i="28"/>
  <c r="O206" i="28" s="1"/>
  <c r="N159" i="28"/>
  <c r="O159" i="28" s="1"/>
  <c r="N94" i="28"/>
  <c r="O94" i="28" s="1"/>
  <c r="N887" i="28"/>
  <c r="O887" i="28" s="1"/>
  <c r="N835" i="28"/>
  <c r="O835" i="28" s="1"/>
  <c r="N756" i="28"/>
  <c r="O756" i="28" s="1"/>
  <c r="N728" i="28"/>
  <c r="O728" i="28" s="1"/>
  <c r="N654" i="28"/>
  <c r="O654" i="28" s="1"/>
  <c r="N631" i="28"/>
  <c r="O631" i="28" s="1"/>
  <c r="N605" i="28"/>
  <c r="O605" i="28" s="1"/>
  <c r="N534" i="28"/>
  <c r="O534" i="28" s="1"/>
  <c r="N508" i="28"/>
  <c r="O508" i="28" s="1"/>
  <c r="N486" i="28"/>
  <c r="O486" i="28" s="1"/>
  <c r="N461" i="28"/>
  <c r="O461" i="28" s="1"/>
  <c r="N439" i="28"/>
  <c r="O439" i="28" s="1"/>
  <c r="N392" i="28"/>
  <c r="O392" i="28" s="1"/>
  <c r="N371" i="28"/>
  <c r="O371" i="28" s="1"/>
  <c r="N345" i="28"/>
  <c r="O345" i="28" s="1"/>
  <c r="N324" i="28"/>
  <c r="O324" i="28" s="1"/>
  <c r="N298" i="28"/>
  <c r="O298" i="28" s="1"/>
  <c r="N277" i="28"/>
  <c r="O277" i="28" s="1"/>
  <c r="N252" i="28"/>
  <c r="O252" i="28" s="1"/>
  <c r="N230" i="28"/>
  <c r="O230" i="28" s="1"/>
  <c r="N205" i="28"/>
  <c r="O205" i="28" s="1"/>
  <c r="N183" i="28"/>
  <c r="O183" i="28" s="1"/>
  <c r="N136" i="28"/>
  <c r="O136" i="28" s="1"/>
  <c r="N127" i="28"/>
  <c r="O127" i="28" s="1"/>
  <c r="N80" i="28"/>
  <c r="O80" i="28" s="1"/>
  <c r="N57" i="28"/>
  <c r="O57" i="28" s="1"/>
  <c r="N52" i="28"/>
  <c r="O52" i="28" s="1"/>
  <c r="N806" i="28"/>
  <c r="O806" i="28" s="1"/>
  <c r="N702" i="28"/>
  <c r="O702" i="28" s="1"/>
  <c r="N653" i="28"/>
  <c r="O653" i="28" s="1"/>
  <c r="N582" i="28"/>
  <c r="O582" i="28" s="1"/>
  <c r="N414" i="28"/>
  <c r="O414" i="28" s="1"/>
  <c r="N367" i="28"/>
  <c r="O367" i="28" s="1"/>
  <c r="N857" i="28"/>
  <c r="O857" i="28" s="1"/>
  <c r="N777" i="28"/>
  <c r="O777" i="28" s="1"/>
  <c r="N727" i="28"/>
  <c r="O727" i="28" s="1"/>
  <c r="N630" i="28"/>
  <c r="O630" i="28" s="1"/>
  <c r="N533" i="28"/>
  <c r="O533" i="28" s="1"/>
  <c r="N438" i="28"/>
  <c r="O438" i="28" s="1"/>
  <c r="N344" i="28"/>
  <c r="O344" i="28" s="1"/>
  <c r="N276" i="28"/>
  <c r="O276" i="28" s="1"/>
  <c r="N204" i="28"/>
  <c r="O204" i="28" s="1"/>
  <c r="N157" i="28"/>
  <c r="O157" i="28" s="1"/>
  <c r="N108" i="28"/>
  <c r="O108" i="28" s="1"/>
  <c r="N61" i="28"/>
  <c r="O61" i="28" s="1"/>
  <c r="N38" i="28"/>
  <c r="O38" i="28" s="1"/>
  <c r="N829" i="28"/>
  <c r="O829" i="28" s="1"/>
  <c r="N678" i="28"/>
  <c r="O678" i="28" s="1"/>
  <c r="N581" i="28"/>
  <c r="O581" i="28" s="1"/>
  <c r="N554" i="28"/>
  <c r="O554" i="28" s="1"/>
  <c r="N366" i="28"/>
  <c r="O366" i="28" s="1"/>
  <c r="N126" i="28"/>
  <c r="O126" i="28" s="1"/>
  <c r="N856" i="28"/>
  <c r="O856" i="28" s="1"/>
  <c r="N700" i="28"/>
  <c r="O700" i="28" s="1"/>
  <c r="N505" i="28"/>
  <c r="O505" i="28" s="1"/>
  <c r="N437" i="28"/>
  <c r="O437" i="28" s="1"/>
  <c r="N343" i="28"/>
  <c r="O343" i="28" s="1"/>
  <c r="N249" i="28"/>
  <c r="O249" i="28" s="1"/>
  <c r="N156" i="28"/>
  <c r="O156" i="28" s="1"/>
  <c r="N112" i="28"/>
  <c r="O112" i="28" s="1"/>
  <c r="N909" i="28"/>
  <c r="O909" i="28" s="1"/>
  <c r="N749" i="28"/>
  <c r="O749" i="28" s="1"/>
  <c r="N650" i="28"/>
  <c r="O650" i="28" s="1"/>
  <c r="N553" i="28"/>
  <c r="O553" i="28" s="1"/>
  <c r="N271" i="28"/>
  <c r="O271" i="28" s="1"/>
  <c r="N457" i="28"/>
  <c r="O457" i="28" s="1"/>
  <c r="N295" i="28"/>
  <c r="O295" i="28" s="1"/>
  <c r="N227" i="28"/>
  <c r="O227" i="28" s="1"/>
  <c r="N93" i="28"/>
  <c r="O93" i="28" s="1"/>
  <c r="N724" i="28"/>
  <c r="O724" i="28" s="1"/>
  <c r="N600" i="28"/>
  <c r="O600" i="28" s="1"/>
  <c r="N526" i="28"/>
  <c r="O526" i="28" s="1"/>
  <c r="N435" i="28"/>
  <c r="O435" i="28" s="1"/>
  <c r="N341" i="28"/>
  <c r="O341" i="28" s="1"/>
  <c r="N247" i="28"/>
  <c r="O247" i="28" s="1"/>
  <c r="N153" i="28"/>
  <c r="O153" i="28" s="1"/>
  <c r="N121" i="28"/>
  <c r="O121" i="28" s="1"/>
  <c r="N51" i="28"/>
  <c r="O51" i="28" s="1"/>
  <c r="N648" i="28"/>
  <c r="O648" i="28" s="1"/>
  <c r="N525" i="28"/>
  <c r="O525" i="28" s="1"/>
  <c r="N478" i="28"/>
  <c r="O478" i="28" s="1"/>
  <c r="N647" i="28"/>
  <c r="O647" i="28" s="1"/>
  <c r="N430" i="28"/>
  <c r="O430" i="28" s="1"/>
  <c r="N852" i="28"/>
  <c r="O852" i="28" s="1"/>
  <c r="N744" i="28"/>
  <c r="O744" i="28" s="1"/>
  <c r="N454" i="28"/>
  <c r="O454" i="28" s="1"/>
  <c r="N313" i="28"/>
  <c r="O313" i="28" s="1"/>
  <c r="N151" i="28"/>
  <c r="O151" i="28" s="1"/>
  <c r="N814" i="28"/>
  <c r="O814" i="28" s="1"/>
  <c r="N615" i="28"/>
  <c r="O615" i="28" s="1"/>
  <c r="N399" i="28"/>
  <c r="O399" i="28" s="1"/>
  <c r="N805" i="28"/>
  <c r="O805" i="28" s="1"/>
  <c r="N390" i="28"/>
  <c r="O390" i="28" s="1"/>
  <c r="N154" i="28"/>
  <c r="O154" i="28" s="1"/>
  <c r="N825" i="28"/>
  <c r="O825" i="28" s="1"/>
  <c r="N362" i="28"/>
  <c r="O362" i="28" s="1"/>
  <c r="N46" i="28"/>
  <c r="O46" i="28" s="1"/>
  <c r="N772" i="28"/>
  <c r="O772" i="28" s="1"/>
  <c r="N106" i="28"/>
  <c r="O106" i="28" s="1"/>
  <c r="N841" i="28"/>
  <c r="O841" i="28" s="1"/>
  <c r="N776" i="28"/>
  <c r="O776" i="28" s="1"/>
  <c r="N364" i="28"/>
  <c r="O364" i="28" s="1"/>
  <c r="N65" i="28"/>
  <c r="O65" i="28" s="1"/>
  <c r="N697" i="28"/>
  <c r="O697" i="28" s="1"/>
  <c r="N269" i="28"/>
  <c r="O269" i="28" s="1"/>
  <c r="N598" i="28"/>
  <c r="O598" i="28" s="1"/>
  <c r="N220" i="28"/>
  <c r="O220" i="28" s="1"/>
  <c r="N677" i="28"/>
  <c r="O677" i="28" s="1"/>
  <c r="N133" i="28"/>
  <c r="O133" i="28" s="1"/>
  <c r="N316" i="28"/>
  <c r="O316" i="28" s="1"/>
  <c r="N906" i="28"/>
  <c r="O906" i="28" s="1"/>
  <c r="N14" i="28"/>
  <c r="O14" i="28" s="1"/>
  <c r="N884" i="28"/>
  <c r="O884" i="28" s="1"/>
  <c r="N855" i="28"/>
  <c r="O855" i="28" s="1"/>
  <c r="N803" i="28"/>
  <c r="O803" i="28" s="1"/>
  <c r="N775" i="28"/>
  <c r="O775" i="28" s="1"/>
  <c r="N725" i="28"/>
  <c r="O725" i="28" s="1"/>
  <c r="N698" i="28"/>
  <c r="O698" i="28" s="1"/>
  <c r="N628" i="28"/>
  <c r="O628" i="28" s="1"/>
  <c r="N601" i="28"/>
  <c r="O601" i="28" s="1"/>
  <c r="N531" i="28"/>
  <c r="O531" i="28" s="1"/>
  <c r="N504" i="28"/>
  <c r="O504" i="28" s="1"/>
  <c r="N483" i="28"/>
  <c r="O483" i="28" s="1"/>
  <c r="N410" i="28"/>
  <c r="O410" i="28" s="1"/>
  <c r="N342" i="28"/>
  <c r="O342" i="28" s="1"/>
  <c r="N407" i="28"/>
  <c r="O407" i="28" s="1"/>
  <c r="N908" i="28"/>
  <c r="O908" i="28" s="1"/>
  <c r="N883" i="28"/>
  <c r="O883" i="28" s="1"/>
  <c r="N826" i="28"/>
  <c r="O826" i="28" s="1"/>
  <c r="N799" i="28"/>
  <c r="O799" i="28" s="1"/>
  <c r="N748" i="28"/>
  <c r="O748" i="28" s="1"/>
  <c r="N676" i="28"/>
  <c r="O676" i="28" s="1"/>
  <c r="N649" i="28"/>
  <c r="O649" i="28" s="1"/>
  <c r="N579" i="28"/>
  <c r="O579" i="28" s="1"/>
  <c r="N552" i="28"/>
  <c r="O552" i="28" s="1"/>
  <c r="N479" i="28"/>
  <c r="O479" i="28" s="1"/>
  <c r="N270" i="28"/>
  <c r="O270" i="28" s="1"/>
  <c r="N223" i="28"/>
  <c r="O223" i="28" s="1"/>
  <c r="N19" i="28"/>
  <c r="O19" i="28" s="1"/>
  <c r="N388" i="28"/>
  <c r="O388" i="28" s="1"/>
  <c r="N132" i="28"/>
  <c r="O132" i="28" s="1"/>
  <c r="N798" i="28"/>
  <c r="O798" i="28" s="1"/>
  <c r="N476" i="28"/>
  <c r="O476" i="28" s="1"/>
  <c r="N854" i="28"/>
  <c r="O854" i="28" s="1"/>
  <c r="N409" i="28"/>
  <c r="O409" i="28" s="1"/>
  <c r="N878" i="28"/>
  <c r="O878" i="28" s="1"/>
  <c r="N572" i="28"/>
  <c r="O572" i="28" s="1"/>
  <c r="N574" i="28"/>
  <c r="O574" i="28" s="1"/>
  <c r="N550" i="28"/>
  <c r="O550" i="28" s="1"/>
  <c r="N695" i="28"/>
  <c r="O695" i="28" s="1"/>
  <c r="N292" i="28"/>
  <c r="O292" i="28" s="1"/>
  <c r="N83" i="28"/>
  <c r="O83" i="28" s="1"/>
  <c r="N13" i="28"/>
  <c r="O13" i="28" s="1"/>
  <c r="N518" i="28"/>
  <c r="O518" i="28" s="1"/>
  <c r="N877" i="28"/>
  <c r="O877" i="28" s="1"/>
  <c r="N853" i="28"/>
  <c r="O853" i="28" s="1"/>
  <c r="N824" i="28"/>
  <c r="O824" i="28" s="1"/>
  <c r="N797" i="28"/>
  <c r="O797" i="28" s="1"/>
  <c r="N773" i="28"/>
  <c r="O773" i="28" s="1"/>
  <c r="N745" i="28"/>
  <c r="O745" i="28" s="1"/>
  <c r="N723" i="28"/>
  <c r="O723" i="28" s="1"/>
  <c r="N696" i="28"/>
  <c r="O696" i="28" s="1"/>
  <c r="N622" i="28"/>
  <c r="O622" i="28" s="1"/>
  <c r="N599" i="28"/>
  <c r="O599" i="28" s="1"/>
  <c r="N573" i="28"/>
  <c r="O573" i="28" s="1"/>
  <c r="N502" i="28"/>
  <c r="O502" i="28" s="1"/>
  <c r="N477" i="28"/>
  <c r="O477" i="28" s="1"/>
  <c r="N455" i="28"/>
  <c r="O455" i="28" s="1"/>
  <c r="N408" i="28"/>
  <c r="O408" i="28" s="1"/>
  <c r="N387" i="28"/>
  <c r="O387" i="28" s="1"/>
  <c r="N361" i="28"/>
  <c r="O361" i="28" s="1"/>
  <c r="N340" i="28"/>
  <c r="O340" i="28" s="1"/>
  <c r="N314" i="28"/>
  <c r="O314" i="28" s="1"/>
  <c r="N293" i="28"/>
  <c r="O293" i="28" s="1"/>
  <c r="N268" i="28"/>
  <c r="O268" i="28" s="1"/>
  <c r="N246" i="28"/>
  <c r="O246" i="28" s="1"/>
  <c r="N221" i="28"/>
  <c r="O221" i="28" s="1"/>
  <c r="N199" i="28"/>
  <c r="O199" i="28" s="1"/>
  <c r="N152" i="28"/>
  <c r="O152" i="28" s="1"/>
  <c r="N131" i="28"/>
  <c r="O131" i="28" s="1"/>
  <c r="N125" i="28"/>
  <c r="O125" i="28" s="1"/>
  <c r="N102" i="28"/>
  <c r="O102" i="28" s="1"/>
  <c r="N97" i="28"/>
  <c r="O97" i="28" s="1"/>
  <c r="N79" i="28"/>
  <c r="O79" i="28" s="1"/>
  <c r="N32" i="28"/>
  <c r="O32" i="28" s="1"/>
  <c r="N198" i="28"/>
  <c r="O198" i="28" s="1"/>
  <c r="N796" i="28"/>
  <c r="O796" i="28" s="1"/>
  <c r="N245" i="28"/>
  <c r="O245" i="28" s="1"/>
  <c r="N60" i="28"/>
  <c r="O60" i="28" s="1"/>
  <c r="N360" i="28"/>
  <c r="O360" i="28" s="1"/>
  <c r="N712" i="28"/>
  <c r="O712" i="28" s="1"/>
  <c r="N903" i="28"/>
  <c r="O903" i="28" s="1"/>
  <c r="N851" i="28"/>
  <c r="O851" i="28" s="1"/>
  <c r="N717" i="28"/>
  <c r="O717" i="28" s="1"/>
  <c r="N646" i="28"/>
  <c r="O646" i="28" s="1"/>
  <c r="N620" i="28"/>
  <c r="O620" i="28" s="1"/>
  <c r="N549" i="28"/>
  <c r="O549" i="28" s="1"/>
  <c r="N522" i="28"/>
  <c r="O522" i="28" s="1"/>
  <c r="N382" i="28"/>
  <c r="O382" i="28" s="1"/>
  <c r="N335" i="28"/>
  <c r="O335" i="28" s="1"/>
  <c r="N78" i="28"/>
  <c r="O78" i="28" s="1"/>
  <c r="N64" i="28"/>
  <c r="O64" i="28" s="1"/>
  <c r="N41" i="28"/>
  <c r="O41" i="28" s="1"/>
  <c r="N36" i="28"/>
  <c r="O36" i="28" s="1"/>
  <c r="N451" i="28"/>
  <c r="O451" i="28" s="1"/>
  <c r="N357" i="28"/>
  <c r="O357" i="28" s="1"/>
  <c r="N263" i="28"/>
  <c r="O263" i="28" s="1"/>
  <c r="N643" i="28"/>
  <c r="O643" i="28" s="1"/>
  <c r="N494" i="28"/>
  <c r="O494" i="28" s="1"/>
  <c r="N238" i="28"/>
  <c r="O238" i="28" s="1"/>
  <c r="N874" i="28"/>
  <c r="O874" i="28" s="1"/>
  <c r="N822" i="28"/>
  <c r="O822" i="28" s="1"/>
  <c r="N794" i="28"/>
  <c r="O794" i="28" s="1"/>
  <c r="N771" i="28"/>
  <c r="O771" i="28" s="1"/>
  <c r="N743" i="28"/>
  <c r="O743" i="28" s="1"/>
  <c r="N694" i="28"/>
  <c r="O694" i="28" s="1"/>
  <c r="N668" i="28"/>
  <c r="O668" i="28" s="1"/>
  <c r="N597" i="28"/>
  <c r="O597" i="28" s="1"/>
  <c r="N570" i="28"/>
  <c r="O570" i="28" s="1"/>
  <c r="N500" i="28"/>
  <c r="O500" i="28" s="1"/>
  <c r="N474" i="28"/>
  <c r="O474" i="28" s="1"/>
  <c r="N453" i="28"/>
  <c r="O453" i="28" s="1"/>
  <c r="N428" i="28"/>
  <c r="O428" i="28" s="1"/>
  <c r="N406" i="28"/>
  <c r="O406" i="28" s="1"/>
  <c r="N381" i="28"/>
  <c r="O381" i="28" s="1"/>
  <c r="N359" i="28"/>
  <c r="O359" i="28" s="1"/>
  <c r="N312" i="28"/>
  <c r="O312" i="28" s="1"/>
  <c r="N291" i="28"/>
  <c r="O291" i="28" s="1"/>
  <c r="N265" i="28"/>
  <c r="O265" i="28" s="1"/>
  <c r="N244" i="28"/>
  <c r="O244" i="28" s="1"/>
  <c r="N218" i="28"/>
  <c r="O218" i="28" s="1"/>
  <c r="N197" i="28"/>
  <c r="O197" i="28" s="1"/>
  <c r="N172" i="28"/>
  <c r="O172" i="28" s="1"/>
  <c r="N150" i="28"/>
  <c r="O150" i="28" s="1"/>
  <c r="N129" i="28"/>
  <c r="O129" i="28" s="1"/>
  <c r="N111" i="28"/>
  <c r="O111" i="28" s="1"/>
  <c r="N902" i="28"/>
  <c r="O902" i="28" s="1"/>
  <c r="N873" i="28"/>
  <c r="O873" i="28" s="1"/>
  <c r="N846" i="28"/>
  <c r="O846" i="28" s="1"/>
  <c r="N793" i="28"/>
  <c r="O793" i="28" s="1"/>
  <c r="N716" i="28"/>
  <c r="O716" i="28" s="1"/>
  <c r="N645" i="28"/>
  <c r="O645" i="28" s="1"/>
  <c r="N618" i="28"/>
  <c r="O618" i="28" s="1"/>
  <c r="N548" i="28"/>
  <c r="O548" i="28" s="1"/>
  <c r="N521" i="28"/>
  <c r="O521" i="28" s="1"/>
  <c r="N334" i="28"/>
  <c r="O334" i="28" s="1"/>
  <c r="N287" i="28"/>
  <c r="O287" i="28" s="1"/>
  <c r="N59" i="28"/>
  <c r="O59" i="28" s="1"/>
  <c r="N11" i="28"/>
  <c r="O11" i="28" s="1"/>
  <c r="N358" i="28"/>
  <c r="O358" i="28" s="1"/>
  <c r="N311" i="28"/>
  <c r="O311" i="28" s="1"/>
  <c r="N217" i="28"/>
  <c r="O217" i="28" s="1"/>
  <c r="N170" i="28"/>
  <c r="O170" i="28" s="1"/>
  <c r="N115" i="28"/>
  <c r="O115" i="28" s="1"/>
  <c r="N45" i="28"/>
  <c r="O45" i="28" s="1"/>
  <c r="N239" i="28"/>
  <c r="O239" i="28" s="1"/>
  <c r="N844" i="28"/>
  <c r="O844" i="28" s="1"/>
  <c r="N820" i="28"/>
  <c r="O820" i="28" s="1"/>
  <c r="N741" i="28"/>
  <c r="O741" i="28" s="1"/>
  <c r="N595" i="28"/>
  <c r="O595" i="28" s="1"/>
  <c r="N472" i="28"/>
  <c r="O472" i="28" s="1"/>
  <c r="N404" i="28"/>
  <c r="O404" i="28" s="1"/>
  <c r="N378" i="28"/>
  <c r="O378" i="28" s="1"/>
  <c r="N285" i="28"/>
  <c r="O285" i="28" s="1"/>
  <c r="N216" i="28"/>
  <c r="O216" i="28" s="1"/>
  <c r="N169" i="28"/>
  <c r="O169" i="28" s="1"/>
  <c r="N68" i="28"/>
  <c r="O68" i="28" s="1"/>
  <c r="N900" i="28"/>
  <c r="O900" i="28" s="1"/>
  <c r="N871" i="28"/>
  <c r="O871" i="28" s="1"/>
  <c r="N791" i="28"/>
  <c r="O791" i="28" s="1"/>
  <c r="N764" i="28"/>
  <c r="O764" i="28" s="1"/>
  <c r="N616" i="28"/>
  <c r="O616" i="28" s="1"/>
  <c r="N519" i="28"/>
  <c r="O519" i="28" s="1"/>
  <c r="N447" i="28"/>
  <c r="O447" i="28" s="1"/>
  <c r="N191" i="28"/>
  <c r="O191" i="28" s="1"/>
  <c r="N26" i="28"/>
  <c r="O26" i="28" s="1"/>
  <c r="N17" i="28"/>
  <c r="O17" i="28" s="1"/>
  <c r="N845" i="28"/>
  <c r="O845" i="28" s="1"/>
  <c r="N821" i="28"/>
  <c r="O821" i="28" s="1"/>
  <c r="N766" i="28"/>
  <c r="O766" i="28" s="1"/>
  <c r="N742" i="28"/>
  <c r="O742" i="28" s="1"/>
  <c r="N693" i="28"/>
  <c r="O693" i="28" s="1"/>
  <c r="N666" i="28"/>
  <c r="O666" i="28" s="1"/>
  <c r="N596" i="28"/>
  <c r="O596" i="28" s="1"/>
  <c r="N569" i="28"/>
  <c r="O569" i="28" s="1"/>
  <c r="N499" i="28"/>
  <c r="O499" i="28" s="1"/>
  <c r="N473" i="28"/>
  <c r="O473" i="28" s="1"/>
  <c r="N452" i="28"/>
  <c r="O452" i="28" s="1"/>
  <c r="N426" i="28"/>
  <c r="O426" i="28" s="1"/>
  <c r="N405" i="28"/>
  <c r="O405" i="28" s="1"/>
  <c r="N380" i="28"/>
  <c r="O380" i="28" s="1"/>
  <c r="N333" i="28"/>
  <c r="O333" i="28" s="1"/>
  <c r="N264" i="28"/>
  <c r="O264" i="28" s="1"/>
  <c r="N243" i="28"/>
  <c r="O243" i="28" s="1"/>
  <c r="N196" i="28"/>
  <c r="O196" i="28" s="1"/>
  <c r="N149" i="28"/>
  <c r="O149" i="28" s="1"/>
  <c r="N92" i="28"/>
  <c r="O92" i="28" s="1"/>
  <c r="N692" i="28"/>
  <c r="O692" i="28" s="1"/>
  <c r="N568" i="28"/>
  <c r="O568" i="28" s="1"/>
  <c r="N425" i="28"/>
  <c r="O425" i="28" s="1"/>
  <c r="N332" i="28"/>
  <c r="O332" i="28" s="1"/>
  <c r="N195" i="28"/>
  <c r="O195" i="28" s="1"/>
  <c r="N73" i="28"/>
  <c r="O73" i="28" s="1"/>
  <c r="N22" i="28"/>
  <c r="O22" i="28" s="1"/>
  <c r="N713" i="28"/>
  <c r="O713" i="28" s="1"/>
  <c r="N870" i="28"/>
  <c r="O870" i="28" s="1"/>
  <c r="N901" i="28"/>
  <c r="O901" i="28" s="1"/>
  <c r="N872" i="28"/>
  <c r="O872" i="28" s="1"/>
  <c r="N792" i="28"/>
  <c r="O792" i="28" s="1"/>
  <c r="N765" i="28"/>
  <c r="O765" i="28" s="1"/>
  <c r="N714" i="28"/>
  <c r="O714" i="28" s="1"/>
  <c r="N644" i="28"/>
  <c r="O644" i="28" s="1"/>
  <c r="N617" i="28"/>
  <c r="O617" i="28" s="1"/>
  <c r="N547" i="28"/>
  <c r="O547" i="28" s="1"/>
  <c r="N520" i="28"/>
  <c r="O520" i="28" s="1"/>
  <c r="N495" i="28"/>
  <c r="O495" i="28" s="1"/>
  <c r="N286" i="28"/>
  <c r="O286" i="28" s="1"/>
  <c r="N110" i="28"/>
  <c r="O110" i="28" s="1"/>
  <c r="N10" i="28"/>
  <c r="O10" i="28" s="1"/>
  <c r="N665" i="28"/>
  <c r="O665" i="28" s="1"/>
  <c r="N310" i="28"/>
  <c r="O310" i="28" s="1"/>
  <c r="N148" i="28"/>
  <c r="O148" i="28" s="1"/>
  <c r="N96" i="28"/>
  <c r="O96" i="28" s="1"/>
  <c r="N819" i="28"/>
  <c r="O819" i="28" s="1"/>
  <c r="N542" i="28"/>
  <c r="O542" i="28" s="1"/>
  <c r="N91" i="28"/>
  <c r="O91" i="28" s="1"/>
  <c r="N762" i="28"/>
  <c r="O762" i="28" s="1"/>
  <c r="N899" i="28"/>
  <c r="O899" i="28" s="1"/>
  <c r="N842" i="28"/>
  <c r="O842" i="28" s="1"/>
  <c r="N740" i="28"/>
  <c r="O740" i="28" s="1"/>
  <c r="N691" i="28"/>
  <c r="O691" i="28" s="1"/>
  <c r="N664" i="28"/>
  <c r="O664" i="28" s="1"/>
  <c r="N590" i="28"/>
  <c r="O590" i="28" s="1"/>
  <c r="N567" i="28"/>
  <c r="O567" i="28" s="1"/>
  <c r="N541" i="28"/>
  <c r="O541" i="28" s="1"/>
  <c r="N493" i="28"/>
  <c r="O493" i="28" s="1"/>
  <c r="N471" i="28"/>
  <c r="O471" i="28" s="1"/>
  <c r="N424" i="28"/>
  <c r="O424" i="28" s="1"/>
  <c r="N403" i="28"/>
  <c r="O403" i="28" s="1"/>
  <c r="N377" i="28"/>
  <c r="O377" i="28" s="1"/>
  <c r="N356" i="28"/>
  <c r="O356" i="28" s="1"/>
  <c r="N330" i="28"/>
  <c r="O330" i="28" s="1"/>
  <c r="N309" i="28"/>
  <c r="O309" i="28" s="1"/>
  <c r="N284" i="28"/>
  <c r="O284" i="28" s="1"/>
  <c r="N262" i="28"/>
  <c r="O262" i="28" s="1"/>
  <c r="N237" i="28"/>
  <c r="O237" i="28" s="1"/>
  <c r="N215" i="28"/>
  <c r="O215" i="28" s="1"/>
  <c r="N168" i="28"/>
  <c r="O168" i="28" s="1"/>
  <c r="N147" i="28"/>
  <c r="O147" i="28" s="1"/>
  <c r="N124" i="28"/>
  <c r="O124" i="28" s="1"/>
  <c r="N77" i="28"/>
  <c r="O77" i="28" s="1"/>
  <c r="N54" i="28"/>
  <c r="O54" i="28" s="1"/>
  <c r="N49" i="28"/>
  <c r="O49" i="28" s="1"/>
  <c r="N31" i="28"/>
  <c r="O31" i="28" s="1"/>
  <c r="N638" i="28"/>
  <c r="O638" i="28" s="1"/>
  <c r="N190" i="28"/>
  <c r="O190" i="28" s="1"/>
  <c r="N894" i="28"/>
  <c r="O894" i="28" s="1"/>
  <c r="N813" i="28"/>
  <c r="O813" i="28" s="1"/>
  <c r="N761" i="28"/>
  <c r="O761" i="28" s="1"/>
  <c r="N739" i="28"/>
  <c r="O739" i="28" s="1"/>
  <c r="N686" i="28"/>
  <c r="O686" i="28" s="1"/>
  <c r="N663" i="28"/>
  <c r="O663" i="28" s="1"/>
  <c r="N637" i="28"/>
  <c r="O637" i="28" s="1"/>
  <c r="N566" i="28"/>
  <c r="O566" i="28" s="1"/>
  <c r="N540" i="28"/>
  <c r="O540" i="28" s="1"/>
  <c r="N492" i="28"/>
  <c r="O492" i="28" s="1"/>
  <c r="N470" i="28"/>
  <c r="O470" i="28" s="1"/>
  <c r="N445" i="28"/>
  <c r="O445" i="28" s="1"/>
  <c r="N423" i="28"/>
  <c r="O423" i="28" s="1"/>
  <c r="N376" i="28"/>
  <c r="O376" i="28" s="1"/>
  <c r="N355" i="28"/>
  <c r="O355" i="28" s="1"/>
  <c r="N329" i="28"/>
  <c r="O329" i="28" s="1"/>
  <c r="N308" i="28"/>
  <c r="O308" i="28" s="1"/>
  <c r="N282" i="28"/>
  <c r="O282" i="28" s="1"/>
  <c r="N261" i="28"/>
  <c r="O261" i="28" s="1"/>
  <c r="N236" i="28"/>
  <c r="O236" i="28" s="1"/>
  <c r="N214" i="28"/>
  <c r="O214" i="28" s="1"/>
  <c r="N189" i="28"/>
  <c r="O189" i="28" s="1"/>
  <c r="N167" i="28"/>
  <c r="O167" i="28" s="1"/>
  <c r="N128" i="28"/>
  <c r="O128" i="28" s="1"/>
  <c r="N105" i="28"/>
  <c r="O105" i="28" s="1"/>
  <c r="N100" i="28"/>
  <c r="O100" i="28" s="1"/>
  <c r="N58" i="28"/>
  <c r="O58" i="28" s="1"/>
  <c r="N35" i="28"/>
  <c r="O35" i="28" s="1"/>
  <c r="N893" i="28"/>
  <c r="O893" i="28" s="1"/>
  <c r="N869" i="28"/>
  <c r="O869" i="28" s="1"/>
  <c r="N840" i="28"/>
  <c r="O840" i="28" s="1"/>
  <c r="N789" i="28"/>
  <c r="O789" i="28" s="1"/>
  <c r="N711" i="28"/>
  <c r="O711" i="28" s="1"/>
  <c r="N685" i="28"/>
  <c r="O685" i="28" s="1"/>
  <c r="N614" i="28"/>
  <c r="O614" i="28" s="1"/>
  <c r="N588" i="28"/>
  <c r="O588" i="28" s="1"/>
  <c r="N517" i="28"/>
  <c r="O517" i="28" s="1"/>
  <c r="N398" i="28"/>
  <c r="O398" i="28" s="1"/>
  <c r="N351" i="28"/>
  <c r="O351" i="28" s="1"/>
  <c r="N142" i="28"/>
  <c r="O142" i="28" s="1"/>
  <c r="N123" i="28"/>
  <c r="O123" i="28" s="1"/>
  <c r="N30" i="28"/>
  <c r="O30" i="28" s="1"/>
  <c r="N444" i="28"/>
  <c r="O444" i="28" s="1"/>
  <c r="N375" i="28"/>
  <c r="O375" i="28" s="1"/>
  <c r="N328" i="28"/>
  <c r="O328" i="28" s="1"/>
  <c r="N281" i="28"/>
  <c r="O281" i="28" s="1"/>
  <c r="N234" i="28"/>
  <c r="O234" i="28" s="1"/>
  <c r="N213" i="28"/>
  <c r="O213" i="28" s="1"/>
  <c r="N166" i="28"/>
  <c r="O166" i="28" s="1"/>
  <c r="N109" i="28"/>
  <c r="O109" i="28" s="1"/>
  <c r="N86" i="28"/>
  <c r="O86" i="28" s="1"/>
  <c r="N63" i="28"/>
  <c r="O63" i="28" s="1"/>
  <c r="N812" i="28"/>
  <c r="O812" i="28" s="1"/>
  <c r="N760" i="28"/>
  <c r="O760" i="28" s="1"/>
  <c r="N734" i="28"/>
  <c r="O734" i="28" s="1"/>
  <c r="N662" i="28"/>
  <c r="O662" i="28" s="1"/>
  <c r="N636" i="28"/>
  <c r="O636" i="28" s="1"/>
  <c r="N565" i="28"/>
  <c r="O565" i="28" s="1"/>
  <c r="N538" i="28"/>
  <c r="O538" i="28" s="1"/>
  <c r="N490" i="28"/>
  <c r="O490" i="28" s="1"/>
  <c r="N469" i="28"/>
  <c r="O469" i="28" s="1"/>
  <c r="N422" i="28"/>
  <c r="O422" i="28" s="1"/>
  <c r="N397" i="28"/>
  <c r="O397" i="28" s="1"/>
  <c r="N307" i="28"/>
  <c r="O307" i="28" s="1"/>
  <c r="N260" i="28"/>
  <c r="O260" i="28" s="1"/>
  <c r="N188" i="28"/>
  <c r="O188" i="28" s="1"/>
  <c r="N141" i="28"/>
  <c r="O141" i="28" s="1"/>
  <c r="N81" i="28"/>
  <c r="O81" i="28" s="1"/>
  <c r="N867" i="28"/>
  <c r="O867" i="28" s="1"/>
  <c r="N810" i="28"/>
  <c r="O810" i="28" s="1"/>
  <c r="N787" i="28"/>
  <c r="O787" i="28" s="1"/>
  <c r="N759" i="28"/>
  <c r="O759" i="28" s="1"/>
  <c r="N661" i="28"/>
  <c r="O661" i="28" s="1"/>
  <c r="N634" i="28"/>
  <c r="O634" i="28" s="1"/>
  <c r="N564" i="28"/>
  <c r="O564" i="28" s="1"/>
  <c r="N537" i="28"/>
  <c r="O537" i="28" s="1"/>
  <c r="N489" i="28"/>
  <c r="O489" i="28" s="1"/>
  <c r="N468" i="28"/>
  <c r="O468" i="28" s="1"/>
  <c r="N442" i="28"/>
  <c r="O442" i="28" s="1"/>
  <c r="N421" i="28"/>
  <c r="O421" i="28" s="1"/>
  <c r="N396" i="28"/>
  <c r="O396" i="28" s="1"/>
  <c r="N374" i="28"/>
  <c r="O374" i="28" s="1"/>
  <c r="N349" i="28"/>
  <c r="O349" i="28" s="1"/>
  <c r="N327" i="28"/>
  <c r="O327" i="28" s="1"/>
  <c r="N280" i="28"/>
  <c r="O280" i="28" s="1"/>
  <c r="N259" i="28"/>
  <c r="O259" i="28" s="1"/>
  <c r="N233" i="28"/>
  <c r="O233" i="28" s="1"/>
  <c r="N212" i="28"/>
  <c r="O212" i="28" s="1"/>
  <c r="N186" i="28"/>
  <c r="O186" i="28" s="1"/>
  <c r="N165" i="28"/>
  <c r="O165" i="28" s="1"/>
  <c r="N140" i="28"/>
  <c r="O140" i="28" s="1"/>
  <c r="N90" i="28"/>
  <c r="O90" i="28" s="1"/>
  <c r="N67" i="28"/>
  <c r="O67" i="28" s="1"/>
  <c r="N44" i="28"/>
  <c r="O44" i="28" s="1"/>
  <c r="N890" i="28"/>
  <c r="O890" i="28" s="1"/>
  <c r="N838" i="28"/>
  <c r="O838" i="28" s="1"/>
  <c r="N809" i="28"/>
  <c r="O809" i="28" s="1"/>
  <c r="N732" i="28"/>
  <c r="O732" i="28" s="1"/>
  <c r="N709" i="28"/>
  <c r="O709" i="28" s="1"/>
  <c r="N682" i="28"/>
  <c r="O682" i="28" s="1"/>
  <c r="N612" i="28"/>
  <c r="O612" i="28" s="1"/>
  <c r="N515" i="28"/>
  <c r="O515" i="28" s="1"/>
  <c r="N302" i="28"/>
  <c r="O302" i="28" s="1"/>
  <c r="N255" i="28"/>
  <c r="O255" i="28" s="1"/>
  <c r="N585" i="28"/>
  <c r="O585" i="28" s="1"/>
  <c r="N613" i="28"/>
  <c r="O613" i="28" s="1"/>
  <c r="N586" i="28"/>
  <c r="O586" i="28" s="1"/>
  <c r="N516" i="28"/>
  <c r="O516" i="28" s="1"/>
  <c r="N868" i="28"/>
  <c r="O868" i="28" s="1"/>
  <c r="N710" i="28"/>
  <c r="O710" i="28" s="1"/>
  <c r="N350" i="28"/>
  <c r="O350" i="28" s="1"/>
  <c r="N733" i="28"/>
  <c r="O733" i="28" s="1"/>
  <c r="N839" i="28"/>
  <c r="O839" i="28" s="1"/>
  <c r="N303" i="28"/>
  <c r="O303" i="28" s="1"/>
  <c r="N684" i="28"/>
  <c r="O684" i="28" s="1"/>
  <c r="N892" i="28"/>
  <c r="O892" i="28" s="1"/>
  <c r="N62" i="28"/>
  <c r="O62" i="28" s="1"/>
  <c r="N788" i="28"/>
  <c r="O788" i="28" s="1"/>
  <c r="N9" i="28"/>
  <c r="O9" i="28" s="1"/>
  <c r="N8" i="28"/>
  <c r="O8" i="28" s="1"/>
  <c r="N7" i="28"/>
  <c r="O7" i="28" s="1"/>
  <c r="N6" i="28"/>
  <c r="O6" i="28" s="1"/>
  <c r="N5" i="28"/>
  <c r="O5" i="28" s="1"/>
  <c r="N4" i="28"/>
  <c r="O4" i="28" s="1"/>
  <c r="D20" i="38"/>
  <c r="C20" i="38"/>
  <c r="E19" i="40"/>
  <c r="B19" i="40"/>
  <c r="E16" i="31"/>
  <c r="B16" i="31"/>
  <c r="A17" i="31"/>
  <c r="B21" i="38"/>
  <c r="E21" i="38"/>
  <c r="A22" i="38"/>
  <c r="B14" i="28"/>
  <c r="N3" i="28"/>
  <c r="O3" i="28" s="1"/>
  <c r="E17" i="35"/>
  <c r="B17" i="35"/>
  <c r="A18" i="35"/>
  <c r="I50" i="51"/>
  <c r="G50" i="51"/>
  <c r="D50" i="51"/>
  <c r="C50" i="51"/>
  <c r="K50" i="51"/>
  <c r="J50" i="51"/>
  <c r="F50" i="51"/>
  <c r="K42" i="50"/>
  <c r="J42" i="50"/>
  <c r="I42" i="50"/>
  <c r="F42" i="50"/>
  <c r="G42" i="50"/>
  <c r="D42" i="50"/>
  <c r="C42" i="50"/>
  <c r="H43" i="50"/>
  <c r="B43" i="50"/>
  <c r="A44" i="50"/>
  <c r="E43" i="50"/>
  <c r="B19" i="36"/>
  <c r="E19" i="36"/>
  <c r="A20" i="36"/>
  <c r="C81" i="53" l="1"/>
  <c r="A82" i="53" s="1"/>
  <c r="F81" i="53"/>
  <c r="D81" i="53"/>
  <c r="G81" i="53"/>
  <c r="H18" i="36"/>
  <c r="H15" i="31"/>
  <c r="H16" i="35"/>
  <c r="G29" i="43"/>
  <c r="G32" i="44"/>
  <c r="B38" i="45"/>
  <c r="D38" i="45"/>
  <c r="D51" i="51"/>
  <c r="J51" i="51"/>
  <c r="K51" i="51"/>
  <c r="I51" i="51"/>
  <c r="F51" i="51"/>
  <c r="C51" i="51"/>
  <c r="G51" i="51"/>
  <c r="B18" i="35"/>
  <c r="E18" i="35"/>
  <c r="A19" i="35"/>
  <c r="A53" i="51"/>
  <c r="H52" i="51"/>
  <c r="E52" i="51"/>
  <c r="B52" i="51"/>
  <c r="G47" i="49"/>
  <c r="H47" i="49"/>
  <c r="F47" i="49"/>
  <c r="C47" i="49"/>
  <c r="D47" i="49"/>
  <c r="F17" i="35"/>
  <c r="G17" i="35"/>
  <c r="E48" i="49"/>
  <c r="A49" i="49"/>
  <c r="B48" i="49"/>
  <c r="G21" i="38"/>
  <c r="H21" i="38"/>
  <c r="F21" i="38"/>
  <c r="D17" i="35"/>
  <c r="C17" i="35"/>
  <c r="D21" i="38"/>
  <c r="C21" i="38"/>
  <c r="B22" i="38"/>
  <c r="E22" i="38"/>
  <c r="A23" i="38"/>
  <c r="E17" i="31"/>
  <c r="B17" i="31"/>
  <c r="A18" i="31"/>
  <c r="C20" i="41"/>
  <c r="A21" i="41" s="1"/>
  <c r="D20" i="41"/>
  <c r="P2" i="28" a="1"/>
  <c r="P2" i="28" s="1"/>
  <c r="P1" i="28" s="1" a="1"/>
  <c r="P1" i="28" s="1"/>
  <c r="A15" i="28" s="1"/>
  <c r="F16" i="31"/>
  <c r="D16" i="31"/>
  <c r="C16" i="31"/>
  <c r="G16" i="31"/>
  <c r="F20" i="41"/>
  <c r="G20" i="41"/>
  <c r="A35" i="44"/>
  <c r="B34" i="44"/>
  <c r="E34" i="44"/>
  <c r="D30" i="43"/>
  <c r="F30" i="43"/>
  <c r="C30" i="43"/>
  <c r="F33" i="44"/>
  <c r="D33" i="44"/>
  <c r="C33" i="44"/>
  <c r="E31" i="43"/>
  <c r="B31" i="43"/>
  <c r="A32" i="43"/>
  <c r="B20" i="36"/>
  <c r="E20" i="36"/>
  <c r="A21" i="36"/>
  <c r="C19" i="36"/>
  <c r="D19" i="36"/>
  <c r="E44" i="50"/>
  <c r="H44" i="50"/>
  <c r="A45" i="50"/>
  <c r="B44" i="50"/>
  <c r="D19" i="40"/>
  <c r="C19" i="40"/>
  <c r="A20" i="40" s="1"/>
  <c r="F19" i="40"/>
  <c r="H19" i="40"/>
  <c r="G19" i="40"/>
  <c r="G19" i="36"/>
  <c r="F19" i="36"/>
  <c r="K43" i="50"/>
  <c r="J43" i="50"/>
  <c r="I43" i="50"/>
  <c r="G43" i="50"/>
  <c r="F43" i="50"/>
  <c r="D43" i="50"/>
  <c r="C43" i="50"/>
  <c r="C5" i="26"/>
  <c r="B5" i="26"/>
  <c r="B82" i="53" l="1"/>
  <c r="E82" i="53"/>
  <c r="H16" i="31"/>
  <c r="H17" i="35"/>
  <c r="H20" i="41"/>
  <c r="H19" i="36"/>
  <c r="C38" i="45"/>
  <c r="A39" i="45" s="1"/>
  <c r="F38" i="45"/>
  <c r="E38" i="45"/>
  <c r="G33" i="44"/>
  <c r="G30" i="43"/>
  <c r="N124" i="26"/>
  <c r="O124" i="26" s="1"/>
  <c r="N137" i="26"/>
  <c r="O137" i="26" s="1"/>
  <c r="N91" i="26"/>
  <c r="O91" i="26" s="1"/>
  <c r="N14" i="26"/>
  <c r="O14" i="26" s="1"/>
  <c r="N87" i="26"/>
  <c r="O87" i="26" s="1"/>
  <c r="N23" i="26"/>
  <c r="O23" i="26" s="1"/>
  <c r="N42" i="26"/>
  <c r="O42" i="26" s="1"/>
  <c r="N64" i="26"/>
  <c r="O64" i="26" s="1"/>
  <c r="N95" i="26"/>
  <c r="O95" i="26" s="1"/>
  <c r="N79" i="26"/>
  <c r="O79" i="26" s="1"/>
  <c r="N123" i="26"/>
  <c r="O123" i="26" s="1"/>
  <c r="N82" i="26"/>
  <c r="O82" i="26" s="1"/>
  <c r="N53" i="26"/>
  <c r="O53" i="26" s="1"/>
  <c r="N104" i="26"/>
  <c r="O104" i="26" s="1"/>
  <c r="N135" i="26"/>
  <c r="O135" i="26" s="1"/>
  <c r="N107" i="26"/>
  <c r="O107" i="26" s="1"/>
  <c r="N75" i="26"/>
  <c r="O75" i="26" s="1"/>
  <c r="N46" i="26"/>
  <c r="O46" i="26" s="1"/>
  <c r="N49" i="26"/>
  <c r="O49" i="26" s="1"/>
  <c r="N33" i="26"/>
  <c r="O33" i="26" s="1"/>
  <c r="N98" i="26"/>
  <c r="O98" i="26" s="1"/>
  <c r="N65" i="26"/>
  <c r="O65" i="26" s="1"/>
  <c r="N71" i="26"/>
  <c r="O71" i="26" s="1"/>
  <c r="N48" i="26"/>
  <c r="O48" i="26" s="1"/>
  <c r="N106" i="26"/>
  <c r="O106" i="26" s="1"/>
  <c r="N141" i="26"/>
  <c r="O141" i="26" s="1"/>
  <c r="N97" i="26"/>
  <c r="O97" i="26" s="1"/>
  <c r="N96" i="26"/>
  <c r="O96" i="26" s="1"/>
  <c r="N125" i="26"/>
  <c r="O125" i="26" s="1"/>
  <c r="N78" i="26"/>
  <c r="O78" i="26" s="1"/>
  <c r="N74" i="26"/>
  <c r="O74" i="26" s="1"/>
  <c r="N57" i="26"/>
  <c r="O57" i="26" s="1"/>
  <c r="N61" i="26"/>
  <c r="O61" i="26" s="1"/>
  <c r="N109" i="26"/>
  <c r="O109" i="26" s="1"/>
  <c r="N121" i="26"/>
  <c r="O121" i="26" s="1"/>
  <c r="N115" i="26"/>
  <c r="O115" i="26" s="1"/>
  <c r="N99" i="26"/>
  <c r="O99" i="26" s="1"/>
  <c r="N83" i="26"/>
  <c r="O83" i="26" s="1"/>
  <c r="N67" i="26"/>
  <c r="O67" i="26" s="1"/>
  <c r="N19" i="26"/>
  <c r="O19" i="26" s="1"/>
  <c r="N126" i="26"/>
  <c r="O126" i="26" s="1"/>
  <c r="N118" i="26"/>
  <c r="O118" i="26" s="1"/>
  <c r="N22" i="26"/>
  <c r="O22" i="26" s="1"/>
  <c r="N86" i="26"/>
  <c r="O86" i="26" s="1"/>
  <c r="N41" i="26"/>
  <c r="O41" i="26" s="1"/>
  <c r="N9" i="26"/>
  <c r="O9" i="26" s="1"/>
  <c r="N7" i="26"/>
  <c r="O7" i="26" s="1"/>
  <c r="N6" i="26"/>
  <c r="O6" i="26" s="1"/>
  <c r="N5" i="26"/>
  <c r="O5" i="26" s="1"/>
  <c r="N3" i="26"/>
  <c r="O3" i="26" s="1"/>
  <c r="N8" i="26"/>
  <c r="O8" i="26" s="1"/>
  <c r="N110" i="26"/>
  <c r="O110" i="26" s="1"/>
  <c r="E15" i="28"/>
  <c r="B15" i="28"/>
  <c r="A16" i="28"/>
  <c r="A33" i="43"/>
  <c r="B32" i="43"/>
  <c r="E32" i="43"/>
  <c r="F31" i="43"/>
  <c r="D31" i="43"/>
  <c r="C31" i="43"/>
  <c r="F48" i="49"/>
  <c r="G48" i="49"/>
  <c r="H48" i="49"/>
  <c r="D48" i="49"/>
  <c r="C48" i="49"/>
  <c r="A50" i="49"/>
  <c r="E49" i="49"/>
  <c r="B49" i="49"/>
  <c r="D34" i="44"/>
  <c r="F34" i="44"/>
  <c r="C34" i="44"/>
  <c r="A36" i="44"/>
  <c r="E35" i="44"/>
  <c r="B35" i="44"/>
  <c r="K52" i="51"/>
  <c r="J52" i="51"/>
  <c r="I52" i="51"/>
  <c r="C52" i="51"/>
  <c r="D52" i="51"/>
  <c r="G52" i="51"/>
  <c r="F52" i="51"/>
  <c r="B20" i="40"/>
  <c r="E20" i="40"/>
  <c r="B53" i="51"/>
  <c r="A54" i="51"/>
  <c r="E53" i="51"/>
  <c r="H53" i="51"/>
  <c r="B19" i="35"/>
  <c r="E19" i="35"/>
  <c r="A20" i="35"/>
  <c r="K44" i="50"/>
  <c r="F44" i="50"/>
  <c r="D44" i="50"/>
  <c r="J44" i="50"/>
  <c r="I44" i="50"/>
  <c r="G44" i="50"/>
  <c r="C44" i="50"/>
  <c r="F18" i="35"/>
  <c r="G18" i="35"/>
  <c r="E45" i="50"/>
  <c r="B45" i="50"/>
  <c r="A46" i="50"/>
  <c r="H45" i="50"/>
  <c r="D18" i="35"/>
  <c r="C18" i="35"/>
  <c r="E21" i="41"/>
  <c r="B21" i="41"/>
  <c r="B18" i="31"/>
  <c r="E18" i="31"/>
  <c r="A19" i="31"/>
  <c r="G17" i="31"/>
  <c r="D17" i="31"/>
  <c r="C17" i="31"/>
  <c r="F17" i="31"/>
  <c r="B23" i="38"/>
  <c r="E23" i="38"/>
  <c r="A24" i="38"/>
  <c r="B21" i="36"/>
  <c r="E21" i="36"/>
  <c r="A22" i="36"/>
  <c r="F22" i="38"/>
  <c r="H22" i="38"/>
  <c r="G22" i="38"/>
  <c r="G20" i="36"/>
  <c r="F20" i="36"/>
  <c r="D22" i="38"/>
  <c r="C22" i="38"/>
  <c r="D20" i="36"/>
  <c r="C20" i="36"/>
  <c r="F82" i="53" l="1"/>
  <c r="C82" i="53"/>
  <c r="A83" i="53" s="1"/>
  <c r="D82" i="53"/>
  <c r="G82" i="53"/>
  <c r="H20" i="36"/>
  <c r="H17" i="31"/>
  <c r="H18" i="35"/>
  <c r="D39" i="45"/>
  <c r="B39" i="45"/>
  <c r="G31" i="43"/>
  <c r="G34" i="44"/>
  <c r="F21" i="36"/>
  <c r="G21" i="36"/>
  <c r="E20" i="35"/>
  <c r="B20" i="35"/>
  <c r="A21" i="35"/>
  <c r="N102" i="26"/>
  <c r="O102" i="26" s="1"/>
  <c r="N17" i="26"/>
  <c r="O17" i="26" s="1"/>
  <c r="N100" i="26"/>
  <c r="O100" i="26" s="1"/>
  <c r="N47" i="26"/>
  <c r="O47" i="26" s="1"/>
  <c r="F19" i="35"/>
  <c r="G19" i="35"/>
  <c r="N36" i="26"/>
  <c r="O36" i="26" s="1"/>
  <c r="N13" i="26"/>
  <c r="O13" i="26" s="1"/>
  <c r="N63" i="26"/>
  <c r="O63" i="26" s="1"/>
  <c r="N35" i="26"/>
  <c r="O35" i="26" s="1"/>
  <c r="N89" i="26"/>
  <c r="O89" i="26" s="1"/>
  <c r="N113" i="26"/>
  <c r="O113" i="26" s="1"/>
  <c r="N111" i="26"/>
  <c r="O111" i="26" s="1"/>
  <c r="D19" i="35"/>
  <c r="C19" i="35"/>
  <c r="H23" i="38"/>
  <c r="F23" i="38"/>
  <c r="G23" i="38"/>
  <c r="D23" i="38"/>
  <c r="C23" i="38"/>
  <c r="B54" i="51"/>
  <c r="A55" i="51"/>
  <c r="H54" i="51"/>
  <c r="E54" i="51"/>
  <c r="N51" i="26"/>
  <c r="O51" i="26" s="1"/>
  <c r="N32" i="26"/>
  <c r="O32" i="26" s="1"/>
  <c r="N133" i="26"/>
  <c r="O133" i="26" s="1"/>
  <c r="N139" i="26"/>
  <c r="O139" i="26" s="1"/>
  <c r="D20" i="40"/>
  <c r="C20" i="40"/>
  <c r="A21" i="40" s="1"/>
  <c r="E19" i="31"/>
  <c r="B19" i="31"/>
  <c r="A20" i="31"/>
  <c r="N127" i="26"/>
  <c r="O127" i="26" s="1"/>
  <c r="N26" i="26"/>
  <c r="O26" i="26" s="1"/>
  <c r="N24" i="26"/>
  <c r="O24" i="26" s="1"/>
  <c r="N12" i="26"/>
  <c r="O12" i="26" s="1"/>
  <c r="C53" i="51"/>
  <c r="K53" i="51"/>
  <c r="I53" i="51"/>
  <c r="J53" i="51"/>
  <c r="D53" i="51"/>
  <c r="F53" i="51"/>
  <c r="G53" i="51"/>
  <c r="N143" i="26"/>
  <c r="O143" i="26" s="1"/>
  <c r="N130" i="26"/>
  <c r="O130" i="26" s="1"/>
  <c r="N40" i="26"/>
  <c r="O40" i="26" s="1"/>
  <c r="N116" i="26"/>
  <c r="O116" i="26" s="1"/>
  <c r="D32" i="43"/>
  <c r="F32" i="43"/>
  <c r="C32" i="43"/>
  <c r="N105" i="26"/>
  <c r="O105" i="26" s="1"/>
  <c r="N136" i="26"/>
  <c r="O136" i="26" s="1"/>
  <c r="N72" i="26"/>
  <c r="O72" i="26" s="1"/>
  <c r="N132" i="26"/>
  <c r="O132" i="26" s="1"/>
  <c r="G18" i="31"/>
  <c r="F18" i="31"/>
  <c r="C18" i="31"/>
  <c r="D18" i="31"/>
  <c r="B33" i="43"/>
  <c r="A34" i="43"/>
  <c r="E33" i="43"/>
  <c r="N73" i="26"/>
  <c r="O73" i="26" s="1"/>
  <c r="N10" i="26"/>
  <c r="O10" i="26" s="1"/>
  <c r="N88" i="26"/>
  <c r="O88" i="26" s="1"/>
  <c r="N81" i="26"/>
  <c r="O81" i="26" s="1"/>
  <c r="C21" i="41"/>
  <c r="A22" i="41" s="1"/>
  <c r="D21" i="41"/>
  <c r="G15" i="28"/>
  <c r="F15" i="28"/>
  <c r="D15" i="28"/>
  <c r="C15" i="28"/>
  <c r="N80" i="26"/>
  <c r="O80" i="26" s="1"/>
  <c r="N128" i="26"/>
  <c r="O128" i="26" s="1"/>
  <c r="N120" i="26"/>
  <c r="O120" i="26" s="1"/>
  <c r="N30" i="26"/>
  <c r="O30" i="26" s="1"/>
  <c r="F21" i="41"/>
  <c r="G21" i="41"/>
  <c r="N45" i="26"/>
  <c r="O45" i="26" s="1"/>
  <c r="N11" i="26"/>
  <c r="O11" i="26" s="1"/>
  <c r="N21" i="26"/>
  <c r="O21" i="26" s="1"/>
  <c r="E24" i="38"/>
  <c r="B24" i="38"/>
  <c r="A25" i="38"/>
  <c r="B16" i="28"/>
  <c r="E16" i="28"/>
  <c r="A17" i="28"/>
  <c r="N428" i="26"/>
  <c r="O428" i="26" s="1"/>
  <c r="N412" i="26"/>
  <c r="O412" i="26" s="1"/>
  <c r="N396" i="26"/>
  <c r="O396" i="26" s="1"/>
  <c r="N380" i="26"/>
  <c r="O380" i="26" s="1"/>
  <c r="N364" i="26"/>
  <c r="O364" i="26" s="1"/>
  <c r="N348" i="26"/>
  <c r="O348" i="26" s="1"/>
  <c r="N332" i="26"/>
  <c r="O332" i="26" s="1"/>
  <c r="N316" i="26"/>
  <c r="O316" i="26" s="1"/>
  <c r="N300" i="26"/>
  <c r="O300" i="26" s="1"/>
  <c r="N284" i="26"/>
  <c r="O284" i="26" s="1"/>
  <c r="N268" i="26"/>
  <c r="O268" i="26" s="1"/>
  <c r="N252" i="26"/>
  <c r="O252" i="26" s="1"/>
  <c r="N236" i="26"/>
  <c r="O236" i="26" s="1"/>
  <c r="N220" i="26"/>
  <c r="O220" i="26" s="1"/>
  <c r="N204" i="26"/>
  <c r="O204" i="26" s="1"/>
  <c r="N188" i="26"/>
  <c r="O188" i="26" s="1"/>
  <c r="N172" i="26"/>
  <c r="O172" i="26" s="1"/>
  <c r="N156" i="26"/>
  <c r="O156" i="26" s="1"/>
  <c r="N425" i="26"/>
  <c r="O425" i="26" s="1"/>
  <c r="N361" i="26"/>
  <c r="O361" i="26" s="1"/>
  <c r="N329" i="26"/>
  <c r="O329" i="26" s="1"/>
  <c r="N265" i="26"/>
  <c r="O265" i="26" s="1"/>
  <c r="N201" i="26"/>
  <c r="O201" i="26" s="1"/>
  <c r="N376" i="26"/>
  <c r="O376" i="26" s="1"/>
  <c r="N296" i="26"/>
  <c r="O296" i="26" s="1"/>
  <c r="N248" i="26"/>
  <c r="O248" i="26" s="1"/>
  <c r="N216" i="26"/>
  <c r="O216" i="26" s="1"/>
  <c r="N423" i="26"/>
  <c r="O423" i="26" s="1"/>
  <c r="N247" i="26"/>
  <c r="O247" i="26" s="1"/>
  <c r="N199" i="26"/>
  <c r="O199" i="26" s="1"/>
  <c r="N151" i="26"/>
  <c r="O151" i="26" s="1"/>
  <c r="N278" i="26"/>
  <c r="O278" i="26" s="1"/>
  <c r="N277" i="26"/>
  <c r="O277" i="26" s="1"/>
  <c r="N213" i="26"/>
  <c r="O213" i="26" s="1"/>
  <c r="N165" i="26"/>
  <c r="O165" i="26" s="1"/>
  <c r="N372" i="26"/>
  <c r="O372" i="26" s="1"/>
  <c r="N419" i="26"/>
  <c r="O419" i="26" s="1"/>
  <c r="N243" i="26"/>
  <c r="O243" i="26" s="1"/>
  <c r="N163" i="26"/>
  <c r="O163" i="26" s="1"/>
  <c r="N226" i="26"/>
  <c r="O226" i="26" s="1"/>
  <c r="N144" i="26"/>
  <c r="O144" i="26" s="1"/>
  <c r="N381" i="26"/>
  <c r="O381" i="26" s="1"/>
  <c r="N411" i="26"/>
  <c r="O411" i="26" s="1"/>
  <c r="N347" i="26"/>
  <c r="O347" i="26" s="1"/>
  <c r="N331" i="26"/>
  <c r="O331" i="26" s="1"/>
  <c r="N315" i="26"/>
  <c r="O315" i="26" s="1"/>
  <c r="N299" i="26"/>
  <c r="O299" i="26" s="1"/>
  <c r="N283" i="26"/>
  <c r="O283" i="26" s="1"/>
  <c r="N267" i="26"/>
  <c r="O267" i="26" s="1"/>
  <c r="N251" i="26"/>
  <c r="O251" i="26" s="1"/>
  <c r="N235" i="26"/>
  <c r="O235" i="26" s="1"/>
  <c r="N219" i="26"/>
  <c r="O219" i="26" s="1"/>
  <c r="N203" i="26"/>
  <c r="O203" i="26" s="1"/>
  <c r="N187" i="26"/>
  <c r="O187" i="26" s="1"/>
  <c r="N171" i="26"/>
  <c r="O171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393" i="26"/>
  <c r="O393" i="26" s="1"/>
  <c r="N344" i="26"/>
  <c r="O344" i="26" s="1"/>
  <c r="N184" i="26"/>
  <c r="O184" i="26" s="1"/>
  <c r="N343" i="26"/>
  <c r="O343" i="26" s="1"/>
  <c r="N214" i="26"/>
  <c r="O214" i="26" s="1"/>
  <c r="N405" i="26"/>
  <c r="O405" i="26" s="1"/>
  <c r="N164" i="26"/>
  <c r="O164" i="26" s="1"/>
  <c r="N307" i="26"/>
  <c r="O307" i="26" s="1"/>
  <c r="N157" i="26"/>
  <c r="O157" i="26" s="1"/>
  <c r="N410" i="26"/>
  <c r="O410" i="26" s="1"/>
  <c r="N346" i="26"/>
  <c r="O346" i="26" s="1"/>
  <c r="N314" i="26"/>
  <c r="O314" i="26" s="1"/>
  <c r="N282" i="26"/>
  <c r="O282" i="26" s="1"/>
  <c r="N250" i="26"/>
  <c r="O250" i="26" s="1"/>
  <c r="N218" i="26"/>
  <c r="O218" i="26" s="1"/>
  <c r="N186" i="26"/>
  <c r="O186" i="26" s="1"/>
  <c r="N154" i="26"/>
  <c r="O154" i="26" s="1"/>
  <c r="N377" i="26"/>
  <c r="O377" i="26" s="1"/>
  <c r="N313" i="26"/>
  <c r="O313" i="26" s="1"/>
  <c r="N249" i="26"/>
  <c r="O249" i="26" s="1"/>
  <c r="N217" i="26"/>
  <c r="O217" i="26" s="1"/>
  <c r="N153" i="26"/>
  <c r="O153" i="26" s="1"/>
  <c r="N392" i="26"/>
  <c r="O392" i="26" s="1"/>
  <c r="N312" i="26"/>
  <c r="O312" i="26" s="1"/>
  <c r="N280" i="26"/>
  <c r="O280" i="26" s="1"/>
  <c r="N232" i="26"/>
  <c r="O232" i="26" s="1"/>
  <c r="N200" i="26"/>
  <c r="O200" i="26" s="1"/>
  <c r="N168" i="26"/>
  <c r="O168" i="26" s="1"/>
  <c r="N359" i="26"/>
  <c r="O359" i="26" s="1"/>
  <c r="N295" i="26"/>
  <c r="O295" i="26" s="1"/>
  <c r="N263" i="26"/>
  <c r="O263" i="26" s="1"/>
  <c r="N215" i="26"/>
  <c r="O215" i="26" s="1"/>
  <c r="N167" i="26"/>
  <c r="O167" i="26" s="1"/>
  <c r="N294" i="26"/>
  <c r="O294" i="26" s="1"/>
  <c r="N166" i="26"/>
  <c r="O166" i="26" s="1"/>
  <c r="N341" i="26"/>
  <c r="O341" i="26" s="1"/>
  <c r="N261" i="26"/>
  <c r="O261" i="26" s="1"/>
  <c r="N245" i="26"/>
  <c r="O245" i="26" s="1"/>
  <c r="N181" i="26"/>
  <c r="O181" i="26" s="1"/>
  <c r="N356" i="26"/>
  <c r="O356" i="26" s="1"/>
  <c r="N212" i="26"/>
  <c r="O212" i="26" s="1"/>
  <c r="N178" i="26"/>
  <c r="O178" i="26" s="1"/>
  <c r="N333" i="26"/>
  <c r="O333" i="26" s="1"/>
  <c r="N426" i="26"/>
  <c r="O426" i="26" s="1"/>
  <c r="N394" i="26"/>
  <c r="O394" i="26" s="1"/>
  <c r="N378" i="26"/>
  <c r="O378" i="26" s="1"/>
  <c r="N362" i="26"/>
  <c r="O362" i="26" s="1"/>
  <c r="N330" i="26"/>
  <c r="O330" i="26" s="1"/>
  <c r="N298" i="26"/>
  <c r="O298" i="26" s="1"/>
  <c r="N266" i="26"/>
  <c r="O266" i="26" s="1"/>
  <c r="N234" i="26"/>
  <c r="O234" i="26" s="1"/>
  <c r="N202" i="26"/>
  <c r="O202" i="26" s="1"/>
  <c r="N170" i="26"/>
  <c r="O170" i="26" s="1"/>
  <c r="N409" i="26"/>
  <c r="O409" i="26" s="1"/>
  <c r="N345" i="26"/>
  <c r="O345" i="26" s="1"/>
  <c r="N281" i="26"/>
  <c r="O281" i="26" s="1"/>
  <c r="N233" i="26"/>
  <c r="O233" i="26" s="1"/>
  <c r="N185" i="26"/>
  <c r="O185" i="26" s="1"/>
  <c r="N297" i="26"/>
  <c r="O297" i="26" s="1"/>
  <c r="N169" i="26"/>
  <c r="O169" i="26" s="1"/>
  <c r="N264" i="26"/>
  <c r="O264" i="26" s="1"/>
  <c r="N152" i="26"/>
  <c r="O152" i="26" s="1"/>
  <c r="N311" i="26"/>
  <c r="O311" i="26" s="1"/>
  <c r="N279" i="26"/>
  <c r="O279" i="26" s="1"/>
  <c r="N231" i="26"/>
  <c r="O231" i="26" s="1"/>
  <c r="N183" i="26"/>
  <c r="O183" i="26" s="1"/>
  <c r="N262" i="26"/>
  <c r="O262" i="26" s="1"/>
  <c r="N293" i="26"/>
  <c r="O293" i="26" s="1"/>
  <c r="N229" i="26"/>
  <c r="O229" i="26" s="1"/>
  <c r="N149" i="26"/>
  <c r="O149" i="26" s="1"/>
  <c r="N340" i="26"/>
  <c r="O340" i="26" s="1"/>
  <c r="N148" i="26"/>
  <c r="O148" i="26" s="1"/>
  <c r="N323" i="26"/>
  <c r="O323" i="26" s="1"/>
  <c r="N195" i="26"/>
  <c r="O195" i="26" s="1"/>
  <c r="N210" i="26"/>
  <c r="O210" i="26" s="1"/>
  <c r="N301" i="26"/>
  <c r="O301" i="26" s="1"/>
  <c r="N360" i="26"/>
  <c r="O360" i="26" s="1"/>
  <c r="N375" i="26"/>
  <c r="O375" i="26" s="1"/>
  <c r="N276" i="26"/>
  <c r="O276" i="26" s="1"/>
  <c r="N339" i="26"/>
  <c r="O339" i="26" s="1"/>
  <c r="N147" i="26"/>
  <c r="O147" i="26" s="1"/>
  <c r="N189" i="26"/>
  <c r="O189" i="26" s="1"/>
  <c r="N424" i="26"/>
  <c r="O424" i="26" s="1"/>
  <c r="N408" i="26"/>
  <c r="O408" i="26" s="1"/>
  <c r="N328" i="26"/>
  <c r="O328" i="26" s="1"/>
  <c r="N391" i="26"/>
  <c r="O391" i="26" s="1"/>
  <c r="N198" i="26"/>
  <c r="O198" i="26" s="1"/>
  <c r="N197" i="26"/>
  <c r="O197" i="26" s="1"/>
  <c r="N244" i="26"/>
  <c r="O244" i="26" s="1"/>
  <c r="N275" i="26"/>
  <c r="O275" i="26" s="1"/>
  <c r="N205" i="26"/>
  <c r="O205" i="26" s="1"/>
  <c r="N327" i="26"/>
  <c r="O327" i="26" s="1"/>
  <c r="N150" i="26"/>
  <c r="O150" i="26" s="1"/>
  <c r="N309" i="26"/>
  <c r="O309" i="26" s="1"/>
  <c r="N180" i="26"/>
  <c r="O180" i="26" s="1"/>
  <c r="N387" i="26"/>
  <c r="O387" i="26" s="1"/>
  <c r="N179" i="26"/>
  <c r="O179" i="26" s="1"/>
  <c r="N407" i="26"/>
  <c r="O407" i="26" s="1"/>
  <c r="N182" i="26"/>
  <c r="O182" i="26" s="1"/>
  <c r="N373" i="26"/>
  <c r="O373" i="26" s="1"/>
  <c r="N228" i="26"/>
  <c r="O228" i="26" s="1"/>
  <c r="N259" i="26"/>
  <c r="O259" i="26" s="1"/>
  <c r="N406" i="26"/>
  <c r="O406" i="26" s="1"/>
  <c r="N374" i="26"/>
  <c r="O374" i="26" s="1"/>
  <c r="N358" i="26"/>
  <c r="O358" i="26" s="1"/>
  <c r="N326" i="26"/>
  <c r="O326" i="26" s="1"/>
  <c r="N246" i="26"/>
  <c r="O246" i="26" s="1"/>
  <c r="N421" i="26"/>
  <c r="O421" i="26" s="1"/>
  <c r="N196" i="26"/>
  <c r="O196" i="26" s="1"/>
  <c r="N227" i="26"/>
  <c r="O227" i="26" s="1"/>
  <c r="N422" i="26"/>
  <c r="O422" i="26" s="1"/>
  <c r="N390" i="26"/>
  <c r="O390" i="26" s="1"/>
  <c r="N342" i="26"/>
  <c r="O342" i="26" s="1"/>
  <c r="N310" i="26"/>
  <c r="O310" i="26" s="1"/>
  <c r="N230" i="26"/>
  <c r="O230" i="26" s="1"/>
  <c r="N389" i="26"/>
  <c r="O389" i="26" s="1"/>
  <c r="N291" i="26"/>
  <c r="O291" i="26" s="1"/>
  <c r="N162" i="26"/>
  <c r="O162" i="26" s="1"/>
  <c r="N237" i="26"/>
  <c r="O237" i="26" s="1"/>
  <c r="N325" i="26"/>
  <c r="O325" i="26" s="1"/>
  <c r="N324" i="26"/>
  <c r="O324" i="26" s="1"/>
  <c r="N371" i="26"/>
  <c r="O371" i="26" s="1"/>
  <c r="N365" i="26"/>
  <c r="O365" i="26" s="1"/>
  <c r="N357" i="26"/>
  <c r="O357" i="26" s="1"/>
  <c r="N260" i="26"/>
  <c r="O260" i="26" s="1"/>
  <c r="N355" i="26"/>
  <c r="O355" i="26" s="1"/>
  <c r="N146" i="26"/>
  <c r="O146" i="26" s="1"/>
  <c r="N269" i="26"/>
  <c r="O269" i="26" s="1"/>
  <c r="N403" i="26"/>
  <c r="O403" i="26" s="1"/>
  <c r="N211" i="26"/>
  <c r="O211" i="26" s="1"/>
  <c r="N242" i="26"/>
  <c r="O242" i="26" s="1"/>
  <c r="N160" i="26"/>
  <c r="O160" i="26" s="1"/>
  <c r="N397" i="26"/>
  <c r="O397" i="26" s="1"/>
  <c r="N420" i="26"/>
  <c r="O420" i="26" s="1"/>
  <c r="N404" i="26"/>
  <c r="O404" i="26" s="1"/>
  <c r="N388" i="26"/>
  <c r="O388" i="26" s="1"/>
  <c r="N308" i="26"/>
  <c r="O308" i="26" s="1"/>
  <c r="N292" i="26"/>
  <c r="O292" i="26" s="1"/>
  <c r="N317" i="26"/>
  <c r="O317" i="26" s="1"/>
  <c r="N349" i="26"/>
  <c r="O349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38" i="26"/>
  <c r="O338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194" i="26"/>
  <c r="O194" i="26" s="1"/>
  <c r="N176" i="26"/>
  <c r="O176" i="26" s="1"/>
  <c r="N285" i="26"/>
  <c r="O285" i="26" s="1"/>
  <c r="N289" i="26"/>
  <c r="O289" i="26" s="1"/>
  <c r="N241" i="26"/>
  <c r="O241" i="26" s="1"/>
  <c r="N209" i="26"/>
  <c r="O209" i="26" s="1"/>
  <c r="N177" i="26"/>
  <c r="O177" i="26" s="1"/>
  <c r="N145" i="26"/>
  <c r="O145" i="26" s="1"/>
  <c r="N400" i="26"/>
  <c r="O400" i="26" s="1"/>
  <c r="N288" i="26"/>
  <c r="O288" i="26" s="1"/>
  <c r="N224" i="26"/>
  <c r="O224" i="26" s="1"/>
  <c r="N433" i="26"/>
  <c r="O433" i="26" s="1"/>
  <c r="N417" i="26"/>
  <c r="O417" i="26" s="1"/>
  <c r="N401" i="26"/>
  <c r="O401" i="26" s="1"/>
  <c r="N385" i="26"/>
  <c r="O385" i="26" s="1"/>
  <c r="N369" i="26"/>
  <c r="O369" i="26" s="1"/>
  <c r="N353" i="26"/>
  <c r="O353" i="26" s="1"/>
  <c r="N337" i="26"/>
  <c r="O337" i="26" s="1"/>
  <c r="N321" i="26"/>
  <c r="O321" i="26" s="1"/>
  <c r="N305" i="26"/>
  <c r="O305" i="26" s="1"/>
  <c r="N273" i="26"/>
  <c r="O273" i="26" s="1"/>
  <c r="N257" i="26"/>
  <c r="O257" i="26" s="1"/>
  <c r="N225" i="26"/>
  <c r="O225" i="26" s="1"/>
  <c r="N193" i="26"/>
  <c r="O193" i="26" s="1"/>
  <c r="N161" i="26"/>
  <c r="O161" i="26" s="1"/>
  <c r="N384" i="26"/>
  <c r="O384" i="26" s="1"/>
  <c r="N304" i="26"/>
  <c r="O304" i="26" s="1"/>
  <c r="N240" i="26"/>
  <c r="O240" i="26" s="1"/>
  <c r="N253" i="26"/>
  <c r="O253" i="26" s="1"/>
  <c r="N416" i="26"/>
  <c r="O416" i="26" s="1"/>
  <c r="N368" i="26"/>
  <c r="O368" i="26" s="1"/>
  <c r="N336" i="26"/>
  <c r="O336" i="26" s="1"/>
  <c r="N272" i="26"/>
  <c r="O272" i="26" s="1"/>
  <c r="N208" i="26"/>
  <c r="O208" i="26" s="1"/>
  <c r="N432" i="26"/>
  <c r="O432" i="26" s="1"/>
  <c r="N352" i="26"/>
  <c r="O352" i="26" s="1"/>
  <c r="N320" i="26"/>
  <c r="O320" i="26" s="1"/>
  <c r="N256" i="26"/>
  <c r="O256" i="26" s="1"/>
  <c r="N192" i="26"/>
  <c r="O192" i="26" s="1"/>
  <c r="N221" i="26"/>
  <c r="O221" i="26" s="1"/>
  <c r="N431" i="26"/>
  <c r="O431" i="26" s="1"/>
  <c r="N415" i="26"/>
  <c r="O415" i="26" s="1"/>
  <c r="N399" i="26"/>
  <c r="O399" i="26" s="1"/>
  <c r="N383" i="26"/>
  <c r="O383" i="26" s="1"/>
  <c r="N367" i="26"/>
  <c r="O367" i="26" s="1"/>
  <c r="N351" i="26"/>
  <c r="O351" i="26" s="1"/>
  <c r="N335" i="26"/>
  <c r="O335" i="26" s="1"/>
  <c r="N319" i="26"/>
  <c r="O319" i="26" s="1"/>
  <c r="N303" i="26"/>
  <c r="O303" i="26" s="1"/>
  <c r="N287" i="26"/>
  <c r="O287" i="26" s="1"/>
  <c r="N271" i="26"/>
  <c r="O271" i="26" s="1"/>
  <c r="N255" i="26"/>
  <c r="O255" i="26" s="1"/>
  <c r="N239" i="26"/>
  <c r="O239" i="26" s="1"/>
  <c r="N223" i="26"/>
  <c r="O223" i="26" s="1"/>
  <c r="N207" i="26"/>
  <c r="O207" i="26" s="1"/>
  <c r="N191" i="26"/>
  <c r="O191" i="26" s="1"/>
  <c r="N175" i="26"/>
  <c r="O175" i="26" s="1"/>
  <c r="N159" i="26"/>
  <c r="O159" i="26" s="1"/>
  <c r="N414" i="26"/>
  <c r="O414" i="26" s="1"/>
  <c r="N366" i="26"/>
  <c r="O366" i="26" s="1"/>
  <c r="N350" i="26"/>
  <c r="O350" i="26" s="1"/>
  <c r="N334" i="26"/>
  <c r="O334" i="26" s="1"/>
  <c r="N302" i="26"/>
  <c r="O302" i="26" s="1"/>
  <c r="N270" i="26"/>
  <c r="O270" i="26" s="1"/>
  <c r="N238" i="26"/>
  <c r="O238" i="26" s="1"/>
  <c r="N222" i="26"/>
  <c r="O222" i="26" s="1"/>
  <c r="N206" i="26"/>
  <c r="O206" i="26" s="1"/>
  <c r="N174" i="26"/>
  <c r="O174" i="26" s="1"/>
  <c r="N413" i="26"/>
  <c r="O413" i="26" s="1"/>
  <c r="N398" i="26"/>
  <c r="O398" i="26" s="1"/>
  <c r="N286" i="26"/>
  <c r="O286" i="26" s="1"/>
  <c r="N158" i="26"/>
  <c r="O158" i="26" s="1"/>
  <c r="N430" i="26"/>
  <c r="O430" i="26" s="1"/>
  <c r="N382" i="26"/>
  <c r="O382" i="26" s="1"/>
  <c r="N318" i="26"/>
  <c r="O318" i="26" s="1"/>
  <c r="N254" i="26"/>
  <c r="O254" i="26" s="1"/>
  <c r="N190" i="26"/>
  <c r="O190" i="26" s="1"/>
  <c r="N429" i="26"/>
  <c r="O429" i="26" s="1"/>
  <c r="N173" i="26"/>
  <c r="O173" i="26" s="1"/>
  <c r="N77" i="26"/>
  <c r="O77" i="26" s="1"/>
  <c r="N55" i="26"/>
  <c r="O55" i="26" s="1"/>
  <c r="N37" i="26"/>
  <c r="O37" i="26" s="1"/>
  <c r="N134" i="26"/>
  <c r="O134" i="26" s="1"/>
  <c r="N129" i="26"/>
  <c r="O129" i="26" s="1"/>
  <c r="N119" i="26"/>
  <c r="O119" i="26" s="1"/>
  <c r="N34" i="26"/>
  <c r="O34" i="26" s="1"/>
  <c r="N56" i="26"/>
  <c r="O56" i="26" s="1"/>
  <c r="F35" i="44"/>
  <c r="C35" i="44"/>
  <c r="D35" i="44"/>
  <c r="N4" i="26"/>
  <c r="O4" i="26" s="1"/>
  <c r="N25" i="26"/>
  <c r="O25" i="26" s="1"/>
  <c r="N52" i="26"/>
  <c r="O52" i="26" s="1"/>
  <c r="N50" i="26"/>
  <c r="O50" i="26" s="1"/>
  <c r="N69" i="26"/>
  <c r="O69" i="26" s="1"/>
  <c r="N29" i="26"/>
  <c r="O29" i="26" s="1"/>
  <c r="N68" i="26"/>
  <c r="O68" i="26" s="1"/>
  <c r="N66" i="26"/>
  <c r="O66" i="26" s="1"/>
  <c r="N117" i="26"/>
  <c r="O117" i="26" s="1"/>
  <c r="H20" i="40"/>
  <c r="F20" i="40"/>
  <c r="G20" i="40"/>
  <c r="N93" i="26"/>
  <c r="O93" i="26" s="1"/>
  <c r="N94" i="26"/>
  <c r="O94" i="26" s="1"/>
  <c r="N114" i="26"/>
  <c r="O114" i="26" s="1"/>
  <c r="N28" i="26"/>
  <c r="O28" i="26" s="1"/>
  <c r="D45" i="50"/>
  <c r="C45" i="50"/>
  <c r="F45" i="50"/>
  <c r="I45" i="50"/>
  <c r="K45" i="50"/>
  <c r="J45" i="50"/>
  <c r="G45" i="50"/>
  <c r="N90" i="26"/>
  <c r="O90" i="26" s="1"/>
  <c r="N27" i="26"/>
  <c r="O27" i="26" s="1"/>
  <c r="N112" i="26"/>
  <c r="O112" i="26" s="1"/>
  <c r="N44" i="26"/>
  <c r="O44" i="26" s="1"/>
  <c r="A37" i="44"/>
  <c r="B36" i="44"/>
  <c r="E36" i="44"/>
  <c r="N59" i="26"/>
  <c r="O59" i="26" s="1"/>
  <c r="N58" i="26"/>
  <c r="O58" i="26" s="1"/>
  <c r="N60" i="26"/>
  <c r="O60" i="26" s="1"/>
  <c r="E46" i="50"/>
  <c r="H46" i="50"/>
  <c r="B46" i="50"/>
  <c r="A47" i="50"/>
  <c r="N54" i="26"/>
  <c r="O54" i="26" s="1"/>
  <c r="N39" i="26"/>
  <c r="O39" i="26" s="1"/>
  <c r="N85" i="26"/>
  <c r="O85" i="26" s="1"/>
  <c r="N122" i="26"/>
  <c r="O122" i="26" s="1"/>
  <c r="N76" i="26"/>
  <c r="O76" i="26" s="1"/>
  <c r="H49" i="49"/>
  <c r="F49" i="49"/>
  <c r="D49" i="49"/>
  <c r="G49" i="49"/>
  <c r="C49" i="49"/>
  <c r="N103" i="26"/>
  <c r="O103" i="26" s="1"/>
  <c r="N101" i="26"/>
  <c r="O101" i="26" s="1"/>
  <c r="N62" i="26"/>
  <c r="O62" i="26" s="1"/>
  <c r="N92" i="26"/>
  <c r="O92" i="26" s="1"/>
  <c r="N142" i="26"/>
  <c r="O142" i="26" s="1"/>
  <c r="N131" i="26"/>
  <c r="O131" i="26" s="1"/>
  <c r="N18" i="26"/>
  <c r="O18" i="26" s="1"/>
  <c r="N43" i="26"/>
  <c r="O43" i="26" s="1"/>
  <c r="N108" i="26"/>
  <c r="O108" i="26" s="1"/>
  <c r="B50" i="49"/>
  <c r="E50" i="49"/>
  <c r="A51" i="49"/>
  <c r="N38" i="26"/>
  <c r="O38" i="26" s="1"/>
  <c r="N20" i="26"/>
  <c r="O20" i="26" s="1"/>
  <c r="N138" i="26"/>
  <c r="O138" i="26" s="1"/>
  <c r="N15" i="26"/>
  <c r="O15" i="26" s="1"/>
  <c r="N140" i="26"/>
  <c r="O140" i="26" s="1"/>
  <c r="C21" i="36"/>
  <c r="D21" i="36"/>
  <c r="B22" i="36"/>
  <c r="E22" i="36"/>
  <c r="A23" i="36"/>
  <c r="N70" i="26"/>
  <c r="O70" i="26" s="1"/>
  <c r="N84" i="26"/>
  <c r="O84" i="26" s="1"/>
  <c r="N16" i="26"/>
  <c r="O16" i="26" s="1"/>
  <c r="N31" i="26"/>
  <c r="O31" i="26" s="1"/>
  <c r="E83" i="53" l="1"/>
  <c r="B83" i="53"/>
  <c r="H19" i="35"/>
  <c r="H15" i="28"/>
  <c r="H21" i="41"/>
  <c r="H18" i="31"/>
  <c r="H21" i="36"/>
  <c r="P2" i="26" a="1"/>
  <c r="P2" i="26" s="1"/>
  <c r="P1" i="26" s="1" a="1"/>
  <c r="P1" i="26" s="1"/>
  <c r="A15" i="26" s="1"/>
  <c r="C39" i="45"/>
  <c r="A40" i="45" s="1"/>
  <c r="E39" i="45"/>
  <c r="F39" i="45"/>
  <c r="G35" i="44"/>
  <c r="G32" i="43"/>
  <c r="G24" i="38"/>
  <c r="H24" i="38"/>
  <c r="F24" i="38"/>
  <c r="H55" i="51"/>
  <c r="B55" i="51"/>
  <c r="A56" i="51"/>
  <c r="E55" i="51"/>
  <c r="J54" i="51"/>
  <c r="I54" i="51"/>
  <c r="G54" i="51"/>
  <c r="D54" i="51"/>
  <c r="C54" i="51"/>
  <c r="K54" i="51"/>
  <c r="F54" i="51"/>
  <c r="B23" i="36"/>
  <c r="E23" i="36"/>
  <c r="A24" i="36"/>
  <c r="G22" i="36"/>
  <c r="F22" i="36"/>
  <c r="H47" i="50"/>
  <c r="A48" i="50"/>
  <c r="E47" i="50"/>
  <c r="B47" i="50"/>
  <c r="K46" i="50"/>
  <c r="I46" i="50"/>
  <c r="J46" i="50"/>
  <c r="C46" i="50"/>
  <c r="F46" i="50"/>
  <c r="G46" i="50"/>
  <c r="D46" i="50"/>
  <c r="D36" i="44"/>
  <c r="F36" i="44"/>
  <c r="C36" i="44"/>
  <c r="B37" i="44"/>
  <c r="E37" i="44"/>
  <c r="A38" i="44"/>
  <c r="E51" i="49"/>
  <c r="B51" i="49"/>
  <c r="A52" i="49"/>
  <c r="E22" i="41"/>
  <c r="B22" i="41"/>
  <c r="B20" i="31"/>
  <c r="E20" i="31"/>
  <c r="A21" i="31"/>
  <c r="G19" i="31"/>
  <c r="F19" i="31"/>
  <c r="D19" i="31"/>
  <c r="C19" i="31"/>
  <c r="H50" i="49"/>
  <c r="G50" i="49"/>
  <c r="F50" i="49"/>
  <c r="D50" i="49"/>
  <c r="C50" i="49"/>
  <c r="A35" i="43"/>
  <c r="B34" i="43"/>
  <c r="E34" i="43"/>
  <c r="F33" i="43"/>
  <c r="C33" i="43"/>
  <c r="D33" i="43"/>
  <c r="B21" i="40"/>
  <c r="E21" i="40"/>
  <c r="B21" i="35"/>
  <c r="E21" i="35"/>
  <c r="A22" i="35"/>
  <c r="E17" i="28"/>
  <c r="A18" i="28"/>
  <c r="B17" i="28"/>
  <c r="D20" i="35"/>
  <c r="C20" i="35"/>
  <c r="G20" i="35"/>
  <c r="F20" i="35"/>
  <c r="D22" i="36"/>
  <c r="C22" i="36"/>
  <c r="G16" i="28"/>
  <c r="C16" i="28"/>
  <c r="F16" i="28"/>
  <c r="D16" i="28"/>
  <c r="B25" i="38"/>
  <c r="E25" i="38"/>
  <c r="A26" i="38"/>
  <c r="D24" i="38"/>
  <c r="C24" i="38"/>
  <c r="D5" i="25"/>
  <c r="C5" i="25"/>
  <c r="B5" i="25"/>
  <c r="G83" i="53" l="1"/>
  <c r="C83" i="53"/>
  <c r="A84" i="53" s="1"/>
  <c r="F83" i="53"/>
  <c r="D83" i="53"/>
  <c r="H19" i="31"/>
  <c r="H22" i="36"/>
  <c r="H20" i="35"/>
  <c r="H16" i="28"/>
  <c r="G36" i="44"/>
  <c r="D40" i="45"/>
  <c r="B40" i="45"/>
  <c r="G33" i="43"/>
  <c r="S71" i="25"/>
  <c r="T71" i="25" s="1"/>
  <c r="S93" i="25"/>
  <c r="T93" i="25" s="1"/>
  <c r="S61" i="25"/>
  <c r="T61" i="25" s="1"/>
  <c r="S29" i="25"/>
  <c r="T29" i="25" s="1"/>
  <c r="S115" i="25"/>
  <c r="T115" i="25" s="1"/>
  <c r="S83" i="25"/>
  <c r="T83" i="25" s="1"/>
  <c r="S19" i="25"/>
  <c r="T19" i="25" s="1"/>
  <c r="S78" i="25"/>
  <c r="T78" i="25" s="1"/>
  <c r="S14" i="25"/>
  <c r="T14" i="25" s="1"/>
  <c r="S90" i="25"/>
  <c r="T90" i="25" s="1"/>
  <c r="S58" i="25"/>
  <c r="T58" i="25" s="1"/>
  <c r="S117" i="25"/>
  <c r="T117" i="25" s="1"/>
  <c r="S85" i="25"/>
  <c r="T85" i="25" s="1"/>
  <c r="S46" i="25"/>
  <c r="T46" i="25" s="1"/>
  <c r="S36" i="25"/>
  <c r="T36" i="25" s="1"/>
  <c r="S13" i="25"/>
  <c r="T13" i="25" s="1"/>
  <c r="S127" i="25"/>
  <c r="T127" i="25" s="1"/>
  <c r="S122" i="25"/>
  <c r="T122" i="25" s="1"/>
  <c r="S105" i="25"/>
  <c r="T105" i="25" s="1"/>
  <c r="S73" i="25"/>
  <c r="T73" i="25" s="1"/>
  <c r="S41" i="25"/>
  <c r="T41" i="25" s="1"/>
  <c r="S68" i="25"/>
  <c r="T68" i="25" s="1"/>
  <c r="S128" i="25"/>
  <c r="T128" i="25" s="1"/>
  <c r="S100" i="25"/>
  <c r="T100" i="25" s="1"/>
  <c r="S26" i="25"/>
  <c r="T26" i="25" s="1"/>
  <c r="S12" i="25"/>
  <c r="T12" i="25" s="1"/>
  <c r="S95" i="25"/>
  <c r="T95" i="25" s="1"/>
  <c r="S31" i="25"/>
  <c r="T31" i="25" s="1"/>
  <c r="S75" i="25"/>
  <c r="T75" i="25" s="1"/>
  <c r="S43" i="25"/>
  <c r="T43" i="25" s="1"/>
  <c r="S125" i="25"/>
  <c r="T125" i="25" s="1"/>
  <c r="S102" i="25"/>
  <c r="T102" i="25" s="1"/>
  <c r="S70" i="25"/>
  <c r="T70" i="25" s="1"/>
  <c r="S10" i="25"/>
  <c r="T10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21" i="25"/>
  <c r="T121" i="25" s="1"/>
  <c r="S89" i="25"/>
  <c r="T89" i="25" s="1"/>
  <c r="S57" i="25"/>
  <c r="T57" i="25" s="1"/>
  <c r="S25" i="25"/>
  <c r="T25" i="25" s="1"/>
  <c r="S116" i="25"/>
  <c r="T116" i="25" s="1"/>
  <c r="S52" i="25"/>
  <c r="T52" i="25" s="1"/>
  <c r="S20" i="25"/>
  <c r="T20" i="25" s="1"/>
  <c r="S136" i="25"/>
  <c r="T136" i="25" s="1"/>
  <c r="S84" i="25"/>
  <c r="T84" i="25" s="1"/>
  <c r="S79" i="25"/>
  <c r="T79" i="25" s="1"/>
  <c r="S15" i="25"/>
  <c r="T15" i="25" s="1"/>
  <c r="S101" i="25"/>
  <c r="T101" i="25" s="1"/>
  <c r="S69" i="25"/>
  <c r="T69" i="25" s="1"/>
  <c r="S37" i="25"/>
  <c r="T37" i="25" s="1"/>
  <c r="S123" i="25"/>
  <c r="T123" i="25" s="1"/>
  <c r="S59" i="25"/>
  <c r="T59" i="25" s="1"/>
  <c r="S81" i="25"/>
  <c r="T81" i="25" s="1"/>
  <c r="S94" i="25"/>
  <c r="T94" i="25" s="1"/>
  <c r="S140" i="25"/>
  <c r="T140" i="25" s="1"/>
  <c r="S139" i="25"/>
  <c r="T139" i="25" s="1"/>
  <c r="S50" i="25"/>
  <c r="T50" i="25" s="1"/>
  <c r="S138" i="25"/>
  <c r="T138" i="25" s="1"/>
  <c r="S120" i="25"/>
  <c r="T120" i="25" s="1"/>
  <c r="S74" i="25"/>
  <c r="T74" i="25" s="1"/>
  <c r="S62" i="25"/>
  <c r="T62" i="25" s="1"/>
  <c r="S44" i="25"/>
  <c r="T44" i="25" s="1"/>
  <c r="S11" i="25"/>
  <c r="T11" i="25" s="1"/>
  <c r="S132" i="25"/>
  <c r="T132" i="25" s="1"/>
  <c r="S76" i="25"/>
  <c r="T76" i="25" s="1"/>
  <c r="S137" i="25"/>
  <c r="T137" i="25" s="1"/>
  <c r="S113" i="25"/>
  <c r="T113" i="25" s="1"/>
  <c r="S80" i="25"/>
  <c r="T80" i="25" s="1"/>
  <c r="S56" i="25"/>
  <c r="T56" i="25" s="1"/>
  <c r="S9" i="25"/>
  <c r="T9" i="25" s="1"/>
  <c r="S135" i="25"/>
  <c r="T135" i="25" s="1"/>
  <c r="S106" i="25"/>
  <c r="T106" i="25" s="1"/>
  <c r="S134" i="25"/>
  <c r="T134" i="25" s="1"/>
  <c r="S86" i="25"/>
  <c r="T86" i="25" s="1"/>
  <c r="S112" i="25"/>
  <c r="T112" i="25" s="1"/>
  <c r="S49" i="25"/>
  <c r="T49" i="25" s="1"/>
  <c r="S131" i="25"/>
  <c r="T131" i="25" s="1"/>
  <c r="S130" i="25"/>
  <c r="T130" i="25" s="1"/>
  <c r="S118" i="25"/>
  <c r="T118" i="25" s="1"/>
  <c r="S18" i="25"/>
  <c r="T18" i="25" s="1"/>
  <c r="S30" i="25"/>
  <c r="T30" i="25" s="1"/>
  <c r="S124" i="25"/>
  <c r="T124" i="25" s="1"/>
  <c r="S60" i="25"/>
  <c r="T60" i="25" s="1"/>
  <c r="S54" i="25"/>
  <c r="T54" i="25" s="1"/>
  <c r="S48" i="25"/>
  <c r="T48" i="25" s="1"/>
  <c r="S24" i="25"/>
  <c r="T24" i="25" s="1"/>
  <c r="S82" i="25"/>
  <c r="T82" i="25" s="1"/>
  <c r="S98" i="25"/>
  <c r="T98" i="25" s="1"/>
  <c r="S72" i="25"/>
  <c r="T72" i="25" s="1"/>
  <c r="S40" i="25"/>
  <c r="T40" i="25" s="1"/>
  <c r="S104" i="25"/>
  <c r="T104" i="25" s="1"/>
  <c r="S66" i="25"/>
  <c r="T66" i="25" s="1"/>
  <c r="S17" i="25"/>
  <c r="T17" i="25" s="1"/>
  <c r="S53" i="25"/>
  <c r="T53" i="25" s="1"/>
  <c r="S16" i="25"/>
  <c r="T16" i="25" s="1"/>
  <c r="S21" i="25"/>
  <c r="T21" i="25" s="1"/>
  <c r="S28" i="25"/>
  <c r="T28" i="25" s="1"/>
  <c r="S64" i="25"/>
  <c r="T64" i="25" s="1"/>
  <c r="S34" i="25"/>
  <c r="T34" i="25" s="1"/>
  <c r="S96" i="25"/>
  <c r="T96" i="25" s="1"/>
  <c r="S108" i="25"/>
  <c r="T108" i="25" s="1"/>
  <c r="S32" i="25"/>
  <c r="T32" i="25" s="1"/>
  <c r="S8" i="25"/>
  <c r="T8" i="25" s="1"/>
  <c r="S7" i="25"/>
  <c r="T7" i="25" s="1"/>
  <c r="S6" i="25"/>
  <c r="T6" i="25" s="1"/>
  <c r="S5" i="25"/>
  <c r="T5" i="25" s="1"/>
  <c r="S4" i="25"/>
  <c r="T4" i="25" s="1"/>
  <c r="S3" i="25"/>
  <c r="T3" i="25" s="1"/>
  <c r="S110" i="25"/>
  <c r="T110" i="25" s="1"/>
  <c r="S22" i="25"/>
  <c r="T22" i="25" s="1"/>
  <c r="B15" i="26"/>
  <c r="E15" i="26"/>
  <c r="A16" i="26"/>
  <c r="A49" i="50"/>
  <c r="H48" i="50"/>
  <c r="E48" i="50"/>
  <c r="B48" i="50"/>
  <c r="E21" i="31"/>
  <c r="B21" i="31"/>
  <c r="A22" i="31"/>
  <c r="E24" i="36"/>
  <c r="B24" i="36"/>
  <c r="A25" i="36"/>
  <c r="C20" i="31"/>
  <c r="F20" i="31"/>
  <c r="G20" i="31"/>
  <c r="D20" i="31"/>
  <c r="F23" i="36"/>
  <c r="G23" i="36"/>
  <c r="G17" i="28"/>
  <c r="F17" i="28"/>
  <c r="D17" i="28"/>
  <c r="C17" i="28"/>
  <c r="D23" i="36"/>
  <c r="C23" i="36"/>
  <c r="E18" i="28"/>
  <c r="A19" i="28"/>
  <c r="B18" i="28"/>
  <c r="D22" i="41"/>
  <c r="C22" i="41"/>
  <c r="A23" i="41" s="1"/>
  <c r="G22" i="41"/>
  <c r="F22" i="41"/>
  <c r="E22" i="35"/>
  <c r="B22" i="35"/>
  <c r="A23" i="35"/>
  <c r="G21" i="35"/>
  <c r="F21" i="35"/>
  <c r="D21" i="35"/>
  <c r="C21" i="35"/>
  <c r="A53" i="49"/>
  <c r="E52" i="49"/>
  <c r="B52" i="49"/>
  <c r="H51" i="49"/>
  <c r="G51" i="49"/>
  <c r="F51" i="49"/>
  <c r="D51" i="49"/>
  <c r="C51" i="49"/>
  <c r="F21" i="40"/>
  <c r="H21" i="40"/>
  <c r="G21" i="40"/>
  <c r="A57" i="51"/>
  <c r="H56" i="51"/>
  <c r="E56" i="51"/>
  <c r="B56" i="51"/>
  <c r="D21" i="40"/>
  <c r="C21" i="40"/>
  <c r="A22" i="40" s="1"/>
  <c r="E38" i="44"/>
  <c r="B38" i="44"/>
  <c r="A39" i="44"/>
  <c r="F55" i="51"/>
  <c r="D55" i="51"/>
  <c r="K55" i="51"/>
  <c r="I55" i="51"/>
  <c r="J55" i="51"/>
  <c r="C55" i="51"/>
  <c r="G55" i="51"/>
  <c r="C37" i="44"/>
  <c r="D37" i="44"/>
  <c r="F37" i="44"/>
  <c r="B26" i="38"/>
  <c r="E26" i="38"/>
  <c r="A27" i="38"/>
  <c r="H25" i="38"/>
  <c r="F25" i="38"/>
  <c r="G25" i="38"/>
  <c r="F34" i="43"/>
  <c r="D34" i="43"/>
  <c r="C34" i="43"/>
  <c r="D25" i="38"/>
  <c r="C25" i="38"/>
  <c r="B35" i="43"/>
  <c r="E35" i="43"/>
  <c r="A36" i="43"/>
  <c r="K47" i="50"/>
  <c r="J47" i="50"/>
  <c r="I47" i="50"/>
  <c r="D47" i="50"/>
  <c r="C47" i="50"/>
  <c r="G47" i="50"/>
  <c r="F47" i="50"/>
  <c r="B84" i="53" l="1"/>
  <c r="E84" i="53"/>
  <c r="H17" i="28"/>
  <c r="H21" i="35"/>
  <c r="H23" i="36"/>
  <c r="H20" i="31"/>
  <c r="H22" i="41"/>
  <c r="E40" i="45"/>
  <c r="F40" i="45"/>
  <c r="C40" i="45"/>
  <c r="A41" i="45" s="1"/>
  <c r="G34" i="43"/>
  <c r="G37" i="44"/>
  <c r="G24" i="36"/>
  <c r="F24" i="36"/>
  <c r="D21" i="31"/>
  <c r="F21" i="31"/>
  <c r="G21" i="31"/>
  <c r="C21" i="31"/>
  <c r="E16" i="26"/>
  <c r="B16" i="26"/>
  <c r="A17" i="26"/>
  <c r="B53" i="49"/>
  <c r="E53" i="49"/>
  <c r="A54" i="49"/>
  <c r="D24" i="36"/>
  <c r="C24" i="36"/>
  <c r="D22" i="35"/>
  <c r="C22" i="35"/>
  <c r="E23" i="41"/>
  <c r="B23" i="41"/>
  <c r="K56" i="51"/>
  <c r="J56" i="51"/>
  <c r="I56" i="51"/>
  <c r="D56" i="51"/>
  <c r="F56" i="51"/>
  <c r="G56" i="51"/>
  <c r="C56" i="51"/>
  <c r="F15" i="26"/>
  <c r="C15" i="26"/>
  <c r="D15" i="26"/>
  <c r="G15" i="26"/>
  <c r="E36" i="43"/>
  <c r="A37" i="43"/>
  <c r="B36" i="43"/>
  <c r="S42" i="25"/>
  <c r="T42" i="25" s="1"/>
  <c r="S88" i="25"/>
  <c r="T88" i="25" s="1"/>
  <c r="S65" i="25"/>
  <c r="T65" i="25" s="1"/>
  <c r="G18" i="28"/>
  <c r="F18" i="28"/>
  <c r="D18" i="28"/>
  <c r="C18" i="28"/>
  <c r="S499" i="25"/>
  <c r="T499" i="25" s="1"/>
  <c r="S451" i="25"/>
  <c r="T451" i="25" s="1"/>
  <c r="S419" i="25"/>
  <c r="T419" i="25" s="1"/>
  <c r="S563" i="25"/>
  <c r="T563" i="25" s="1"/>
  <c r="S547" i="25"/>
  <c r="T547" i="25" s="1"/>
  <c r="S531" i="25"/>
  <c r="T531" i="25" s="1"/>
  <c r="S515" i="25"/>
  <c r="T515" i="25" s="1"/>
  <c r="S483" i="25"/>
  <c r="T483" i="25" s="1"/>
  <c r="S467" i="25"/>
  <c r="T467" i="25" s="1"/>
  <c r="S435" i="25"/>
  <c r="T435" i="25" s="1"/>
  <c r="S403" i="25"/>
  <c r="T403" i="25" s="1"/>
  <c r="S387" i="25"/>
  <c r="T387" i="25" s="1"/>
  <c r="S371" i="25"/>
  <c r="T371" i="25" s="1"/>
  <c r="S355" i="25"/>
  <c r="T355" i="25" s="1"/>
  <c r="S339" i="25"/>
  <c r="T339" i="25" s="1"/>
  <c r="S323" i="25"/>
  <c r="T323" i="25" s="1"/>
  <c r="S307" i="25"/>
  <c r="T307" i="25" s="1"/>
  <c r="S450" i="25"/>
  <c r="T450" i="25" s="1"/>
  <c r="S386" i="25"/>
  <c r="T386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402" i="25"/>
  <c r="T402" i="25" s="1"/>
  <c r="S370" i="25"/>
  <c r="T370" i="25" s="1"/>
  <c r="S433" i="25"/>
  <c r="T433" i="25" s="1"/>
  <c r="S353" i="25"/>
  <c r="T353" i="25" s="1"/>
  <c r="S289" i="25"/>
  <c r="T289" i="25" s="1"/>
  <c r="S273" i="25"/>
  <c r="T273" i="25" s="1"/>
  <c r="S241" i="25"/>
  <c r="T241" i="25" s="1"/>
  <c r="S209" i="25"/>
  <c r="T209" i="25" s="1"/>
  <c r="S177" i="25"/>
  <c r="T177" i="25" s="1"/>
  <c r="S161" i="25"/>
  <c r="T161" i="25" s="1"/>
  <c r="S351" i="25"/>
  <c r="T351" i="25" s="1"/>
  <c r="S255" i="25"/>
  <c r="T255" i="25" s="1"/>
  <c r="S191" i="25"/>
  <c r="T191" i="25" s="1"/>
  <c r="S561" i="25"/>
  <c r="T561" i="25" s="1"/>
  <c r="S545" i="25"/>
  <c r="T545" i="25" s="1"/>
  <c r="S529" i="25"/>
  <c r="T529" i="25" s="1"/>
  <c r="S513" i="25"/>
  <c r="T513" i="25" s="1"/>
  <c r="S497" i="25"/>
  <c r="T497" i="25" s="1"/>
  <c r="S481" i="25"/>
  <c r="T481" i="25" s="1"/>
  <c r="S465" i="25"/>
  <c r="T465" i="25" s="1"/>
  <c r="S449" i="25"/>
  <c r="T449" i="25" s="1"/>
  <c r="S417" i="25"/>
  <c r="T417" i="25" s="1"/>
  <c r="S401" i="25"/>
  <c r="T401" i="25" s="1"/>
  <c r="S385" i="25"/>
  <c r="T385" i="25" s="1"/>
  <c r="S369" i="25"/>
  <c r="T369" i="25" s="1"/>
  <c r="S337" i="25"/>
  <c r="T337" i="25" s="1"/>
  <c r="S321" i="25"/>
  <c r="T321" i="25" s="1"/>
  <c r="S305" i="25"/>
  <c r="T305" i="25" s="1"/>
  <c r="S257" i="25"/>
  <c r="T257" i="25" s="1"/>
  <c r="S225" i="25"/>
  <c r="T225" i="25" s="1"/>
  <c r="S193" i="25"/>
  <c r="T193" i="25" s="1"/>
  <c r="S145" i="25"/>
  <c r="T145" i="25" s="1"/>
  <c r="S319" i="25"/>
  <c r="T319" i="25" s="1"/>
  <c r="S271" i="25"/>
  <c r="T271" i="25" s="1"/>
  <c r="S223" i="25"/>
  <c r="T223" i="25" s="1"/>
  <c r="S432" i="25"/>
  <c r="T432" i="25" s="1"/>
  <c r="S336" i="25"/>
  <c r="T336" i="25" s="1"/>
  <c r="S304" i="25"/>
  <c r="T304" i="25" s="1"/>
  <c r="S272" i="25"/>
  <c r="T272" i="25" s="1"/>
  <c r="S256" i="25"/>
  <c r="T256" i="25" s="1"/>
  <c r="S224" i="25"/>
  <c r="T224" i="25" s="1"/>
  <c r="S192" i="25"/>
  <c r="T192" i="25" s="1"/>
  <c r="S176" i="25"/>
  <c r="T176" i="25" s="1"/>
  <c r="S144" i="25"/>
  <c r="T144" i="25" s="1"/>
  <c r="S367" i="25"/>
  <c r="T367" i="25" s="1"/>
  <c r="S207" i="25"/>
  <c r="T207" i="25" s="1"/>
  <c r="S560" i="25"/>
  <c r="T560" i="25" s="1"/>
  <c r="S544" i="25"/>
  <c r="T544" i="25" s="1"/>
  <c r="S528" i="25"/>
  <c r="T528" i="25" s="1"/>
  <c r="S512" i="25"/>
  <c r="T512" i="25" s="1"/>
  <c r="S496" i="25"/>
  <c r="T496" i="25" s="1"/>
  <c r="S480" i="25"/>
  <c r="T480" i="25" s="1"/>
  <c r="S464" i="25"/>
  <c r="T464" i="25" s="1"/>
  <c r="S448" i="25"/>
  <c r="T448" i="25" s="1"/>
  <c r="S416" i="25"/>
  <c r="T416" i="25" s="1"/>
  <c r="S400" i="25"/>
  <c r="T400" i="25" s="1"/>
  <c r="S384" i="25"/>
  <c r="T384" i="25" s="1"/>
  <c r="S368" i="25"/>
  <c r="T368" i="25" s="1"/>
  <c r="S352" i="25"/>
  <c r="T352" i="25" s="1"/>
  <c r="S320" i="25"/>
  <c r="T320" i="25" s="1"/>
  <c r="S288" i="25"/>
  <c r="T288" i="25" s="1"/>
  <c r="S240" i="25"/>
  <c r="T240" i="25" s="1"/>
  <c r="S208" i="25"/>
  <c r="T208" i="25" s="1"/>
  <c r="S160" i="25"/>
  <c r="T160" i="25" s="1"/>
  <c r="S335" i="25"/>
  <c r="T335" i="25" s="1"/>
  <c r="S175" i="25"/>
  <c r="T175" i="25" s="1"/>
  <c r="S511" i="25"/>
  <c r="T511" i="25" s="1"/>
  <c r="S447" i="25"/>
  <c r="T447" i="25" s="1"/>
  <c r="S415" i="25"/>
  <c r="T415" i="25" s="1"/>
  <c r="S383" i="25"/>
  <c r="T383" i="25" s="1"/>
  <c r="S303" i="25"/>
  <c r="T303" i="25" s="1"/>
  <c r="S239" i="25"/>
  <c r="T239" i="25" s="1"/>
  <c r="S143" i="25"/>
  <c r="T143" i="25" s="1"/>
  <c r="S559" i="25"/>
  <c r="T559" i="25" s="1"/>
  <c r="S543" i="25"/>
  <c r="T543" i="25" s="1"/>
  <c r="S527" i="25"/>
  <c r="T527" i="25" s="1"/>
  <c r="S495" i="25"/>
  <c r="T495" i="25" s="1"/>
  <c r="S479" i="25"/>
  <c r="T479" i="25" s="1"/>
  <c r="S463" i="25"/>
  <c r="T463" i="25" s="1"/>
  <c r="S431" i="25"/>
  <c r="T431" i="25" s="1"/>
  <c r="S399" i="25"/>
  <c r="T399" i="25" s="1"/>
  <c r="S287" i="25"/>
  <c r="T287" i="25" s="1"/>
  <c r="S159" i="25"/>
  <c r="T159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18" i="25"/>
  <c r="T318" i="25" s="1"/>
  <c r="S349" i="25"/>
  <c r="T349" i="25" s="1"/>
  <c r="S269" i="25"/>
  <c r="T269" i="25" s="1"/>
  <c r="S237" i="25"/>
  <c r="T237" i="25" s="1"/>
  <c r="S189" i="25"/>
  <c r="T189" i="25" s="1"/>
  <c r="S157" i="25"/>
  <c r="T157" i="25" s="1"/>
  <c r="S300" i="25"/>
  <c r="T300" i="25" s="1"/>
  <c r="S268" i="25"/>
  <c r="T268" i="25" s="1"/>
  <c r="S557" i="25"/>
  <c r="T557" i="25" s="1"/>
  <c r="S541" i="25"/>
  <c r="T541" i="25" s="1"/>
  <c r="S525" i="25"/>
  <c r="T525" i="25" s="1"/>
  <c r="S509" i="25"/>
  <c r="T509" i="25" s="1"/>
  <c r="S493" i="25"/>
  <c r="T493" i="25" s="1"/>
  <c r="S477" i="25"/>
  <c r="T477" i="25" s="1"/>
  <c r="S461" i="25"/>
  <c r="T461" i="25" s="1"/>
  <c r="S445" i="25"/>
  <c r="T445" i="25" s="1"/>
  <c r="S429" i="25"/>
  <c r="T429" i="25" s="1"/>
  <c r="S413" i="25"/>
  <c r="T413" i="25" s="1"/>
  <c r="S397" i="25"/>
  <c r="T397" i="25" s="1"/>
  <c r="S381" i="25"/>
  <c r="T381" i="25" s="1"/>
  <c r="S365" i="25"/>
  <c r="T365" i="25" s="1"/>
  <c r="S333" i="25"/>
  <c r="T333" i="25" s="1"/>
  <c r="S317" i="25"/>
  <c r="T317" i="25" s="1"/>
  <c r="S301" i="25"/>
  <c r="T301" i="25" s="1"/>
  <c r="S285" i="25"/>
  <c r="T285" i="25" s="1"/>
  <c r="S253" i="25"/>
  <c r="T253" i="25" s="1"/>
  <c r="S221" i="25"/>
  <c r="T221" i="25" s="1"/>
  <c r="S205" i="25"/>
  <c r="T205" i="25" s="1"/>
  <c r="S173" i="25"/>
  <c r="T173" i="25" s="1"/>
  <c r="S141" i="25"/>
  <c r="T141" i="25" s="1"/>
  <c r="S524" i="25"/>
  <c r="T524" i="25" s="1"/>
  <c r="S412" i="25"/>
  <c r="T412" i="25" s="1"/>
  <c r="S380" i="25"/>
  <c r="T380" i="25" s="1"/>
  <c r="S348" i="25"/>
  <c r="T348" i="25" s="1"/>
  <c r="S316" i="25"/>
  <c r="T316" i="25" s="1"/>
  <c r="S556" i="25"/>
  <c r="T556" i="25" s="1"/>
  <c r="S540" i="25"/>
  <c r="T540" i="25" s="1"/>
  <c r="S508" i="25"/>
  <c r="T508" i="25" s="1"/>
  <c r="S492" i="25"/>
  <c r="T492" i="25" s="1"/>
  <c r="S476" i="25"/>
  <c r="T476" i="25" s="1"/>
  <c r="S460" i="25"/>
  <c r="T460" i="25" s="1"/>
  <c r="S444" i="25"/>
  <c r="T444" i="25" s="1"/>
  <c r="S428" i="25"/>
  <c r="T428" i="25" s="1"/>
  <c r="S396" i="25"/>
  <c r="T396" i="25" s="1"/>
  <c r="S364" i="25"/>
  <c r="T364" i="25" s="1"/>
  <c r="S332" i="25"/>
  <c r="T332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522" i="25"/>
  <c r="T522" i="25" s="1"/>
  <c r="S506" i="25"/>
  <c r="T506" i="25" s="1"/>
  <c r="S490" i="25"/>
  <c r="T490" i="25" s="1"/>
  <c r="S474" i="25"/>
  <c r="T474" i="25" s="1"/>
  <c r="S458" i="25"/>
  <c r="T458" i="25" s="1"/>
  <c r="S442" i="25"/>
  <c r="T442" i="25" s="1"/>
  <c r="S569" i="25"/>
  <c r="T569" i="25" s="1"/>
  <c r="S553" i="25"/>
  <c r="T553" i="25" s="1"/>
  <c r="S537" i="25"/>
  <c r="T537" i="25" s="1"/>
  <c r="S505" i="25"/>
  <c r="T505" i="25" s="1"/>
  <c r="S489" i="25"/>
  <c r="T489" i="25" s="1"/>
  <c r="S473" i="25"/>
  <c r="T473" i="25" s="1"/>
  <c r="S441" i="25"/>
  <c r="T441" i="25" s="1"/>
  <c r="S409" i="25"/>
  <c r="T409" i="25" s="1"/>
  <c r="S393" i="25"/>
  <c r="T393" i="25" s="1"/>
  <c r="S361" i="25"/>
  <c r="T361" i="25" s="1"/>
  <c r="S345" i="25"/>
  <c r="T345" i="25" s="1"/>
  <c r="S521" i="25"/>
  <c r="T521" i="25" s="1"/>
  <c r="S457" i="25"/>
  <c r="T457" i="25" s="1"/>
  <c r="S425" i="25"/>
  <c r="T425" i="25" s="1"/>
  <c r="S377" i="25"/>
  <c r="T377" i="25" s="1"/>
  <c r="S329" i="25"/>
  <c r="T329" i="25" s="1"/>
  <c r="S376" i="25"/>
  <c r="T376" i="25" s="1"/>
  <c r="S328" i="25"/>
  <c r="T328" i="25" s="1"/>
  <c r="S296" i="25"/>
  <c r="T296" i="25" s="1"/>
  <c r="S248" i="25"/>
  <c r="T248" i="25" s="1"/>
  <c r="S216" i="25"/>
  <c r="T216" i="25" s="1"/>
  <c r="S200" i="25"/>
  <c r="T200" i="25" s="1"/>
  <c r="S152" i="25"/>
  <c r="T152" i="25" s="1"/>
  <c r="S455" i="25"/>
  <c r="T455" i="25" s="1"/>
  <c r="S375" i="25"/>
  <c r="T375" i="25" s="1"/>
  <c r="S311" i="25"/>
  <c r="T311" i="25" s="1"/>
  <c r="S263" i="25"/>
  <c r="T263" i="25" s="1"/>
  <c r="S199" i="25"/>
  <c r="T199" i="25" s="1"/>
  <c r="S167" i="25"/>
  <c r="T167" i="25" s="1"/>
  <c r="S568" i="25"/>
  <c r="T568" i="25" s="1"/>
  <c r="S552" i="25"/>
  <c r="T552" i="25" s="1"/>
  <c r="S536" i="25"/>
  <c r="T536" i="25" s="1"/>
  <c r="S520" i="25"/>
  <c r="T520" i="25" s="1"/>
  <c r="S504" i="25"/>
  <c r="T504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60" i="25"/>
  <c r="T360" i="25" s="1"/>
  <c r="S344" i="25"/>
  <c r="T344" i="25" s="1"/>
  <c r="S312" i="25"/>
  <c r="T312" i="25" s="1"/>
  <c r="S280" i="25"/>
  <c r="T280" i="25" s="1"/>
  <c r="S264" i="25"/>
  <c r="T264" i="25" s="1"/>
  <c r="S232" i="25"/>
  <c r="T232" i="25" s="1"/>
  <c r="S184" i="25"/>
  <c r="T184" i="25" s="1"/>
  <c r="S168" i="25"/>
  <c r="T168" i="25" s="1"/>
  <c r="S439" i="25"/>
  <c r="T439" i="25" s="1"/>
  <c r="S359" i="25"/>
  <c r="T359" i="25" s="1"/>
  <c r="S295" i="25"/>
  <c r="T295" i="25" s="1"/>
  <c r="S231" i="25"/>
  <c r="T231" i="25" s="1"/>
  <c r="S567" i="25"/>
  <c r="T567" i="25" s="1"/>
  <c r="S551" i="25"/>
  <c r="T551" i="25" s="1"/>
  <c r="S535" i="25"/>
  <c r="T535" i="25" s="1"/>
  <c r="S519" i="25"/>
  <c r="T519" i="25" s="1"/>
  <c r="S503" i="25"/>
  <c r="T503" i="25" s="1"/>
  <c r="S487" i="25"/>
  <c r="T487" i="25" s="1"/>
  <c r="S423" i="25"/>
  <c r="T423" i="25" s="1"/>
  <c r="S391" i="25"/>
  <c r="T391" i="25" s="1"/>
  <c r="S343" i="25"/>
  <c r="T343" i="25" s="1"/>
  <c r="S279" i="25"/>
  <c r="T279" i="25" s="1"/>
  <c r="S215" i="25"/>
  <c r="T215" i="25" s="1"/>
  <c r="S183" i="25"/>
  <c r="T183" i="25" s="1"/>
  <c r="S471" i="25"/>
  <c r="T471" i="25" s="1"/>
  <c r="S407" i="25"/>
  <c r="T407" i="25" s="1"/>
  <c r="S327" i="25"/>
  <c r="T327" i="25" s="1"/>
  <c r="S247" i="25"/>
  <c r="T247" i="25" s="1"/>
  <c r="S151" i="25"/>
  <c r="T151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22" i="25"/>
  <c r="T422" i="25" s="1"/>
  <c r="S406" i="25"/>
  <c r="T406" i="25" s="1"/>
  <c r="S390" i="25"/>
  <c r="T390" i="25" s="1"/>
  <c r="S374" i="25"/>
  <c r="T374" i="25" s="1"/>
  <c r="S342" i="25"/>
  <c r="T342" i="25" s="1"/>
  <c r="S310" i="25"/>
  <c r="T310" i="25" s="1"/>
  <c r="S278" i="25"/>
  <c r="T278" i="25" s="1"/>
  <c r="S246" i="25"/>
  <c r="T246" i="25" s="1"/>
  <c r="S214" i="25"/>
  <c r="T214" i="25" s="1"/>
  <c r="S182" i="25"/>
  <c r="T182" i="25" s="1"/>
  <c r="S150" i="25"/>
  <c r="T150" i="25" s="1"/>
  <c r="S534" i="25"/>
  <c r="T534" i="25" s="1"/>
  <c r="S454" i="25"/>
  <c r="T454" i="25" s="1"/>
  <c r="S358" i="25"/>
  <c r="T358" i="25" s="1"/>
  <c r="S326" i="25"/>
  <c r="T326" i="25" s="1"/>
  <c r="S294" i="25"/>
  <c r="T294" i="25" s="1"/>
  <c r="S262" i="25"/>
  <c r="T262" i="25" s="1"/>
  <c r="S230" i="25"/>
  <c r="T230" i="25" s="1"/>
  <c r="S198" i="25"/>
  <c r="T198" i="25" s="1"/>
  <c r="S166" i="25"/>
  <c r="T166" i="25" s="1"/>
  <c r="S564" i="25"/>
  <c r="T564" i="25" s="1"/>
  <c r="S548" i="25"/>
  <c r="T548" i="25" s="1"/>
  <c r="S532" i="25"/>
  <c r="T532" i="25" s="1"/>
  <c r="S404" i="25"/>
  <c r="T404" i="25" s="1"/>
  <c r="S299" i="25"/>
  <c r="T299" i="25" s="1"/>
  <c r="S245" i="25"/>
  <c r="T245" i="25" s="1"/>
  <c r="S196" i="25"/>
  <c r="T196" i="25" s="1"/>
  <c r="S146" i="25"/>
  <c r="T146" i="25" s="1"/>
  <c r="S194" i="25"/>
  <c r="T194" i="25" s="1"/>
  <c r="S549" i="25"/>
  <c r="T549" i="25" s="1"/>
  <c r="S394" i="25"/>
  <c r="T394" i="25" s="1"/>
  <c r="S298" i="25"/>
  <c r="T298" i="25" s="1"/>
  <c r="S195" i="25"/>
  <c r="T195" i="25" s="1"/>
  <c r="S142" i="25"/>
  <c r="T142" i="25" s="1"/>
  <c r="S244" i="25"/>
  <c r="T244" i="25" s="1"/>
  <c r="S389" i="25"/>
  <c r="T389" i="25" s="1"/>
  <c r="S297" i="25"/>
  <c r="T297" i="25" s="1"/>
  <c r="S533" i="25"/>
  <c r="T533" i="25" s="1"/>
  <c r="S293" i="25"/>
  <c r="T293" i="25" s="1"/>
  <c r="S243" i="25"/>
  <c r="T243" i="25" s="1"/>
  <c r="S190" i="25"/>
  <c r="T190" i="25" s="1"/>
  <c r="S252" i="25"/>
  <c r="T252" i="25" s="1"/>
  <c r="S388" i="25"/>
  <c r="T388" i="25" s="1"/>
  <c r="S242" i="25"/>
  <c r="T242" i="25" s="1"/>
  <c r="S188" i="25"/>
  <c r="T188" i="25" s="1"/>
  <c r="S236" i="25"/>
  <c r="T236" i="25" s="1"/>
  <c r="S186" i="25"/>
  <c r="T186" i="25" s="1"/>
  <c r="S283" i="25"/>
  <c r="T283" i="25" s="1"/>
  <c r="S149" i="25"/>
  <c r="T149" i="25" s="1"/>
  <c r="S517" i="25"/>
  <c r="T517" i="25" s="1"/>
  <c r="S378" i="25"/>
  <c r="T378" i="25" s="1"/>
  <c r="S292" i="25"/>
  <c r="T292" i="25" s="1"/>
  <c r="S238" i="25"/>
  <c r="T238" i="25" s="1"/>
  <c r="S187" i="25"/>
  <c r="T187" i="25" s="1"/>
  <c r="S291" i="25"/>
  <c r="T291" i="25" s="1"/>
  <c r="S229" i="25"/>
  <c r="T229" i="25" s="1"/>
  <c r="S254" i="25"/>
  <c r="T254" i="25" s="1"/>
  <c r="S373" i="25"/>
  <c r="T373" i="25" s="1"/>
  <c r="S516" i="25"/>
  <c r="T516" i="25" s="1"/>
  <c r="S290" i="25"/>
  <c r="T290" i="25" s="1"/>
  <c r="S235" i="25"/>
  <c r="T235" i="25" s="1"/>
  <c r="S185" i="25"/>
  <c r="T185" i="25" s="1"/>
  <c r="S357" i="25"/>
  <c r="T357" i="25" s="1"/>
  <c r="S501" i="25"/>
  <c r="T501" i="25" s="1"/>
  <c r="S372" i="25"/>
  <c r="T372" i="25" s="1"/>
  <c r="S286" i="25"/>
  <c r="T286" i="25" s="1"/>
  <c r="S234" i="25"/>
  <c r="T234" i="25" s="1"/>
  <c r="S181" i="25"/>
  <c r="T181" i="25" s="1"/>
  <c r="S500" i="25"/>
  <c r="T500" i="25" s="1"/>
  <c r="S362" i="25"/>
  <c r="T362" i="25" s="1"/>
  <c r="S284" i="25"/>
  <c r="T284" i="25" s="1"/>
  <c r="S233" i="25"/>
  <c r="T233" i="25" s="1"/>
  <c r="S180" i="25"/>
  <c r="T180" i="25" s="1"/>
  <c r="S485" i="25"/>
  <c r="T485" i="25" s="1"/>
  <c r="S282" i="25"/>
  <c r="T282" i="25" s="1"/>
  <c r="S179" i="25"/>
  <c r="T179" i="25" s="1"/>
  <c r="S251" i="25"/>
  <c r="T251" i="25" s="1"/>
  <c r="S356" i="25"/>
  <c r="T356" i="25" s="1"/>
  <c r="S281" i="25"/>
  <c r="T281" i="25" s="1"/>
  <c r="S228" i="25"/>
  <c r="T228" i="25" s="1"/>
  <c r="S178" i="25"/>
  <c r="T178" i="25" s="1"/>
  <c r="S206" i="25"/>
  <c r="T206" i="25" s="1"/>
  <c r="S484" i="25"/>
  <c r="T484" i="25" s="1"/>
  <c r="S354" i="25"/>
  <c r="T354" i="25" s="1"/>
  <c r="S277" i="25"/>
  <c r="T277" i="25" s="1"/>
  <c r="S227" i="25"/>
  <c r="T227" i="25" s="1"/>
  <c r="S174" i="25"/>
  <c r="T174" i="25" s="1"/>
  <c r="S204" i="25"/>
  <c r="T204" i="25" s="1"/>
  <c r="S346" i="25"/>
  <c r="T346" i="25" s="1"/>
  <c r="S226" i="25"/>
  <c r="T226" i="25" s="1"/>
  <c r="S172" i="25"/>
  <c r="T172" i="25" s="1"/>
  <c r="S265" i="25"/>
  <c r="T265" i="25" s="1"/>
  <c r="S259" i="25"/>
  <c r="T259" i="25" s="1"/>
  <c r="S469" i="25"/>
  <c r="T469" i="25" s="1"/>
  <c r="S341" i="25"/>
  <c r="T341" i="25" s="1"/>
  <c r="S276" i="25"/>
  <c r="T276" i="25" s="1"/>
  <c r="S222" i="25"/>
  <c r="T222" i="25" s="1"/>
  <c r="S171" i="25"/>
  <c r="T171" i="25" s="1"/>
  <c r="S203" i="25"/>
  <c r="T203" i="25" s="1"/>
  <c r="S201" i="25"/>
  <c r="T201" i="25" s="1"/>
  <c r="S275" i="25"/>
  <c r="T275" i="25" s="1"/>
  <c r="S220" i="25"/>
  <c r="T220" i="25" s="1"/>
  <c r="S170" i="25"/>
  <c r="T170" i="25" s="1"/>
  <c r="S163" i="25"/>
  <c r="T163" i="25" s="1"/>
  <c r="S156" i="25"/>
  <c r="T156" i="25" s="1"/>
  <c r="S421" i="25"/>
  <c r="T421" i="25" s="1"/>
  <c r="S202" i="25"/>
  <c r="T202" i="25" s="1"/>
  <c r="S468" i="25"/>
  <c r="T468" i="25" s="1"/>
  <c r="S340" i="25"/>
  <c r="T340" i="25" s="1"/>
  <c r="S274" i="25"/>
  <c r="T274" i="25" s="1"/>
  <c r="S219" i="25"/>
  <c r="T219" i="25" s="1"/>
  <c r="S169" i="25"/>
  <c r="T169" i="25" s="1"/>
  <c r="S258" i="25"/>
  <c r="T258" i="25" s="1"/>
  <c r="S453" i="25"/>
  <c r="T453" i="25" s="1"/>
  <c r="S338" i="25"/>
  <c r="T338" i="25" s="1"/>
  <c r="S270" i="25"/>
  <c r="T270" i="25" s="1"/>
  <c r="S218" i="25"/>
  <c r="T218" i="25" s="1"/>
  <c r="S165" i="25"/>
  <c r="T165" i="25" s="1"/>
  <c r="S426" i="25"/>
  <c r="T426" i="25" s="1"/>
  <c r="S153" i="25"/>
  <c r="T153" i="25" s="1"/>
  <c r="S330" i="25"/>
  <c r="T330" i="25" s="1"/>
  <c r="S267" i="25"/>
  <c r="T267" i="25" s="1"/>
  <c r="S217" i="25"/>
  <c r="T217" i="25" s="1"/>
  <c r="S210" i="25"/>
  <c r="T210" i="25" s="1"/>
  <c r="S309" i="25"/>
  <c r="T309" i="25" s="1"/>
  <c r="S308" i="25"/>
  <c r="T308" i="25" s="1"/>
  <c r="S452" i="25"/>
  <c r="T452" i="25" s="1"/>
  <c r="S325" i="25"/>
  <c r="T325" i="25" s="1"/>
  <c r="S266" i="25"/>
  <c r="T266" i="25" s="1"/>
  <c r="S213" i="25"/>
  <c r="T213" i="25" s="1"/>
  <c r="S164" i="25"/>
  <c r="T164" i="25" s="1"/>
  <c r="S313" i="25"/>
  <c r="T313" i="25" s="1"/>
  <c r="S437" i="25"/>
  <c r="T437" i="25" s="1"/>
  <c r="S314" i="25"/>
  <c r="T314" i="25" s="1"/>
  <c r="S420" i="25"/>
  <c r="T420" i="25" s="1"/>
  <c r="S324" i="25"/>
  <c r="T324" i="25" s="1"/>
  <c r="S261" i="25"/>
  <c r="T261" i="25" s="1"/>
  <c r="S212" i="25"/>
  <c r="T212" i="25" s="1"/>
  <c r="S162" i="25"/>
  <c r="T162" i="25" s="1"/>
  <c r="S315" i="25"/>
  <c r="T315" i="25" s="1"/>
  <c r="S410" i="25"/>
  <c r="T410" i="25" s="1"/>
  <c r="S436" i="25"/>
  <c r="T436" i="25" s="1"/>
  <c r="S322" i="25"/>
  <c r="T322" i="25" s="1"/>
  <c r="S211" i="25"/>
  <c r="T211" i="25" s="1"/>
  <c r="S158" i="25"/>
  <c r="T158" i="25" s="1"/>
  <c r="S260" i="25"/>
  <c r="T260" i="25" s="1"/>
  <c r="S155" i="25"/>
  <c r="T155" i="25" s="1"/>
  <c r="S154" i="25"/>
  <c r="T154" i="25" s="1"/>
  <c r="S405" i="25"/>
  <c r="T405" i="25" s="1"/>
  <c r="S306" i="25"/>
  <c r="T306" i="25" s="1"/>
  <c r="S250" i="25"/>
  <c r="T250" i="25" s="1"/>
  <c r="S197" i="25"/>
  <c r="T197" i="25" s="1"/>
  <c r="S148" i="25"/>
  <c r="T148" i="25" s="1"/>
  <c r="S565" i="25"/>
  <c r="T565" i="25" s="1"/>
  <c r="S302" i="25"/>
  <c r="T302" i="25" s="1"/>
  <c r="S249" i="25"/>
  <c r="T249" i="25" s="1"/>
  <c r="S147" i="25"/>
  <c r="T147" i="25" s="1"/>
  <c r="S126" i="25"/>
  <c r="T126" i="25" s="1"/>
  <c r="S27" i="25"/>
  <c r="T27" i="25" s="1"/>
  <c r="S97" i="25"/>
  <c r="T97" i="25" s="1"/>
  <c r="S129" i="25"/>
  <c r="T129" i="25" s="1"/>
  <c r="S91" i="25"/>
  <c r="T91" i="25" s="1"/>
  <c r="S38" i="25"/>
  <c r="T38" i="25" s="1"/>
  <c r="S51" i="25"/>
  <c r="T51" i="25" s="1"/>
  <c r="F38" i="44"/>
  <c r="C38" i="44"/>
  <c r="D38" i="44"/>
  <c r="A50" i="50"/>
  <c r="H49" i="50"/>
  <c r="E49" i="50"/>
  <c r="B49" i="50"/>
  <c r="F22" i="35"/>
  <c r="G22" i="35"/>
  <c r="D26" i="38"/>
  <c r="C26" i="38"/>
  <c r="E22" i="31"/>
  <c r="B22" i="31"/>
  <c r="A23" i="31"/>
  <c r="F35" i="43"/>
  <c r="D35" i="43"/>
  <c r="C35" i="43"/>
  <c r="F26" i="38"/>
  <c r="G26" i="38"/>
  <c r="H26" i="38"/>
  <c r="A20" i="28"/>
  <c r="E19" i="28"/>
  <c r="B19" i="28"/>
  <c r="S114" i="25"/>
  <c r="T114" i="25" s="1"/>
  <c r="S133" i="25"/>
  <c r="T133" i="25" s="1"/>
  <c r="S47" i="25"/>
  <c r="T47" i="25" s="1"/>
  <c r="S107" i="25"/>
  <c r="T107" i="25" s="1"/>
  <c r="S39" i="25"/>
  <c r="T39" i="25" s="1"/>
  <c r="E25" i="36"/>
  <c r="B25" i="36"/>
  <c r="A26" i="36"/>
  <c r="E23" i="35"/>
  <c r="B23" i="35"/>
  <c r="A24" i="35"/>
  <c r="K48" i="50"/>
  <c r="F48" i="50"/>
  <c r="I48" i="50"/>
  <c r="G48" i="50"/>
  <c r="J48" i="50"/>
  <c r="C48" i="50"/>
  <c r="D48" i="50"/>
  <c r="E39" i="44"/>
  <c r="B39" i="44"/>
  <c r="E22" i="40"/>
  <c r="B22" i="40"/>
  <c r="A58" i="51"/>
  <c r="B57" i="51"/>
  <c r="H57" i="51"/>
  <c r="E57" i="51"/>
  <c r="H52" i="49"/>
  <c r="F52" i="49"/>
  <c r="D52" i="49"/>
  <c r="C52" i="49"/>
  <c r="G52" i="49"/>
  <c r="S92" i="25"/>
  <c r="T92" i="25" s="1"/>
  <c r="S111" i="25"/>
  <c r="T111" i="25" s="1"/>
  <c r="S63" i="25"/>
  <c r="T63" i="25" s="1"/>
  <c r="S103" i="25"/>
  <c r="T103" i="25" s="1"/>
  <c r="E27" i="38"/>
  <c r="B27" i="38"/>
  <c r="A28" i="38"/>
  <c r="F84" i="53" l="1"/>
  <c r="D84" i="53"/>
  <c r="C84" i="53"/>
  <c r="A85" i="53" s="1"/>
  <c r="G84" i="53"/>
  <c r="H24" i="36"/>
  <c r="H22" i="35"/>
  <c r="H18" i="28"/>
  <c r="H21" i="31"/>
  <c r="H15" i="26"/>
  <c r="U2" i="25" a="1"/>
  <c r="U2" i="25" s="1"/>
  <c r="U1" i="25" s="1" a="1"/>
  <c r="U1" i="25" s="1"/>
  <c r="A15" i="25" s="1"/>
  <c r="D41" i="45"/>
  <c r="B41" i="45"/>
  <c r="G35" i="43"/>
  <c r="G38" i="44"/>
  <c r="F23" i="41"/>
  <c r="G23" i="41"/>
  <c r="F22" i="31"/>
  <c r="C22" i="31"/>
  <c r="G22" i="31"/>
  <c r="D22" i="31"/>
  <c r="B23" i="31"/>
  <c r="E23" i="31"/>
  <c r="A24" i="31"/>
  <c r="A21" i="28"/>
  <c r="E20" i="28"/>
  <c r="B20" i="28"/>
  <c r="A55" i="49"/>
  <c r="E54" i="49"/>
  <c r="B54" i="49"/>
  <c r="J57" i="51"/>
  <c r="G57" i="51"/>
  <c r="F57" i="51"/>
  <c r="C57" i="51"/>
  <c r="K57" i="51"/>
  <c r="I57" i="51"/>
  <c r="D57" i="51"/>
  <c r="H22" i="40"/>
  <c r="F22" i="40"/>
  <c r="G22" i="40"/>
  <c r="G53" i="49"/>
  <c r="D53" i="49"/>
  <c r="H53" i="49"/>
  <c r="C53" i="49"/>
  <c r="F53" i="49"/>
  <c r="D19" i="28"/>
  <c r="G19" i="28"/>
  <c r="F19" i="28"/>
  <c r="C19" i="28"/>
  <c r="D23" i="41"/>
  <c r="C23" i="41"/>
  <c r="A24" i="41" s="1"/>
  <c r="E28" i="38"/>
  <c r="B28" i="38"/>
  <c r="A29" i="38"/>
  <c r="E17" i="26"/>
  <c r="B17" i="26"/>
  <c r="A18" i="26"/>
  <c r="B24" i="35"/>
  <c r="E24" i="35"/>
  <c r="A25" i="35"/>
  <c r="C16" i="26"/>
  <c r="G16" i="26"/>
  <c r="F16" i="26"/>
  <c r="D16" i="26"/>
  <c r="D22" i="40"/>
  <c r="C22" i="40"/>
  <c r="A23" i="40" s="1"/>
  <c r="J49" i="50"/>
  <c r="D49" i="50"/>
  <c r="K49" i="50"/>
  <c r="I49" i="50"/>
  <c r="C49" i="50"/>
  <c r="F49" i="50"/>
  <c r="G49" i="50"/>
  <c r="D39" i="44"/>
  <c r="F39" i="44"/>
  <c r="C39" i="44"/>
  <c r="G23" i="35"/>
  <c r="F23" i="35"/>
  <c r="F36" i="43"/>
  <c r="D36" i="43"/>
  <c r="C36" i="43"/>
  <c r="A38" i="43"/>
  <c r="E37" i="43"/>
  <c r="B37" i="43"/>
  <c r="H27" i="38"/>
  <c r="F27" i="38"/>
  <c r="G27" i="38"/>
  <c r="E26" i="36"/>
  <c r="B26" i="36"/>
  <c r="A27" i="36"/>
  <c r="D25" i="36"/>
  <c r="C25" i="36"/>
  <c r="H58" i="51"/>
  <c r="E58" i="51"/>
  <c r="A59" i="51"/>
  <c r="B58" i="51"/>
  <c r="D27" i="38"/>
  <c r="C27" i="38"/>
  <c r="F25" i="36"/>
  <c r="G25" i="36"/>
  <c r="D23" i="35"/>
  <c r="C23" i="35"/>
  <c r="B50" i="50"/>
  <c r="E50" i="50"/>
  <c r="H50" i="50"/>
  <c r="A51" i="50"/>
  <c r="E85" i="53" l="1"/>
  <c r="B85" i="53"/>
  <c r="H25" i="36"/>
  <c r="H22" i="31"/>
  <c r="H16" i="26"/>
  <c r="H23" i="35"/>
  <c r="H19" i="28"/>
  <c r="H23" i="41"/>
  <c r="G39" i="44"/>
  <c r="A40" i="44"/>
  <c r="F41" i="45"/>
  <c r="E41" i="45"/>
  <c r="C41" i="45"/>
  <c r="A42" i="45" s="1"/>
  <c r="G36" i="43"/>
  <c r="N106" i="34"/>
  <c r="O106" i="34" s="1"/>
  <c r="N74" i="34"/>
  <c r="O74" i="34" s="1"/>
  <c r="N42" i="34"/>
  <c r="O42" i="34" s="1"/>
  <c r="N12" i="34"/>
  <c r="O12" i="34" s="1"/>
  <c r="N147" i="34"/>
  <c r="O147" i="34" s="1"/>
  <c r="N49" i="34"/>
  <c r="O49" i="34" s="1"/>
  <c r="N130" i="34"/>
  <c r="O130" i="34" s="1"/>
  <c r="N95" i="34"/>
  <c r="O95" i="34" s="1"/>
  <c r="N31" i="34"/>
  <c r="O31" i="34" s="1"/>
  <c r="N88" i="34"/>
  <c r="O88" i="34" s="1"/>
  <c r="N56" i="34"/>
  <c r="O56" i="34" s="1"/>
  <c r="N24" i="34"/>
  <c r="O24" i="34" s="1"/>
  <c r="N11" i="34"/>
  <c r="O11" i="34" s="1"/>
  <c r="N194" i="34"/>
  <c r="O194" i="34" s="1"/>
  <c r="N102" i="34"/>
  <c r="O102" i="34" s="1"/>
  <c r="N70" i="34"/>
  <c r="O70" i="34" s="1"/>
  <c r="N38" i="34"/>
  <c r="O38" i="34" s="1"/>
  <c r="N10" i="34"/>
  <c r="O10" i="34" s="1"/>
  <c r="N129" i="34"/>
  <c r="O129" i="34" s="1"/>
  <c r="N116" i="34"/>
  <c r="O116" i="34" s="1"/>
  <c r="N84" i="34"/>
  <c r="O84" i="34" s="1"/>
  <c r="N52" i="34"/>
  <c r="O52" i="34" s="1"/>
  <c r="N20" i="34"/>
  <c r="O20" i="34" s="1"/>
  <c r="N208" i="34"/>
  <c r="O208" i="34" s="1"/>
  <c r="N192" i="34"/>
  <c r="O192" i="34" s="1"/>
  <c r="N176" i="34"/>
  <c r="O176" i="34" s="1"/>
  <c r="N160" i="34"/>
  <c r="O160" i="34" s="1"/>
  <c r="N144" i="34"/>
  <c r="O144" i="34" s="1"/>
  <c r="N128" i="34"/>
  <c r="O128" i="34" s="1"/>
  <c r="N91" i="34"/>
  <c r="O91" i="34" s="1"/>
  <c r="N59" i="34"/>
  <c r="O59" i="34" s="1"/>
  <c r="N27" i="34"/>
  <c r="O27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23" i="34"/>
  <c r="O23" i="34" s="1"/>
  <c r="N189" i="34"/>
  <c r="O189" i="34" s="1"/>
  <c r="N125" i="34"/>
  <c r="O125" i="34" s="1"/>
  <c r="N206" i="34"/>
  <c r="O206" i="34" s="1"/>
  <c r="N190" i="34"/>
  <c r="O190" i="34" s="1"/>
  <c r="N174" i="34"/>
  <c r="O174" i="34" s="1"/>
  <c r="N158" i="34"/>
  <c r="O158" i="34" s="1"/>
  <c r="N142" i="34"/>
  <c r="O142" i="34" s="1"/>
  <c r="N126" i="34"/>
  <c r="O126" i="34" s="1"/>
  <c r="N87" i="34"/>
  <c r="O87" i="34" s="1"/>
  <c r="N55" i="34"/>
  <c r="O55" i="34" s="1"/>
  <c r="N205" i="34"/>
  <c r="O205" i="34" s="1"/>
  <c r="N173" i="34"/>
  <c r="O173" i="34" s="1"/>
  <c r="N141" i="34"/>
  <c r="O141" i="34" s="1"/>
  <c r="N101" i="34"/>
  <c r="O101" i="34" s="1"/>
  <c r="N69" i="34"/>
  <c r="O69" i="34" s="1"/>
  <c r="N37" i="34"/>
  <c r="O37" i="34" s="1"/>
  <c r="N135" i="34"/>
  <c r="O135" i="34" s="1"/>
  <c r="N131" i="34"/>
  <c r="O131" i="34" s="1"/>
  <c r="N17" i="34"/>
  <c r="O17" i="34" s="1"/>
  <c r="N162" i="34"/>
  <c r="O162" i="34" s="1"/>
  <c r="N94" i="34"/>
  <c r="O94" i="34" s="1"/>
  <c r="N62" i="34"/>
  <c r="O62" i="34" s="1"/>
  <c r="N30" i="34"/>
  <c r="O30" i="34" s="1"/>
  <c r="N157" i="34"/>
  <c r="O157" i="34" s="1"/>
  <c r="N108" i="34"/>
  <c r="O108" i="34" s="1"/>
  <c r="N76" i="34"/>
  <c r="O76" i="34" s="1"/>
  <c r="N44" i="34"/>
  <c r="O44" i="34" s="1"/>
  <c r="N204" i="34"/>
  <c r="O204" i="34" s="1"/>
  <c r="N188" i="34"/>
  <c r="O188" i="34" s="1"/>
  <c r="N172" i="34"/>
  <c r="O172" i="34" s="1"/>
  <c r="N156" i="34"/>
  <c r="O156" i="34" s="1"/>
  <c r="N140" i="34"/>
  <c r="O140" i="34" s="1"/>
  <c r="N115" i="34"/>
  <c r="O115" i="34" s="1"/>
  <c r="N83" i="34"/>
  <c r="O83" i="34" s="1"/>
  <c r="N51" i="34"/>
  <c r="O51" i="34" s="1"/>
  <c r="N19" i="34"/>
  <c r="O19" i="34" s="1"/>
  <c r="N65" i="34"/>
  <c r="O65" i="34" s="1"/>
  <c r="N15" i="34"/>
  <c r="O15" i="34" s="1"/>
  <c r="N207" i="34"/>
  <c r="O207" i="34" s="1"/>
  <c r="N143" i="34"/>
  <c r="O143" i="34" s="1"/>
  <c r="N105" i="34"/>
  <c r="O105" i="34" s="1"/>
  <c r="N124" i="34"/>
  <c r="O124" i="34" s="1"/>
  <c r="N97" i="34"/>
  <c r="O97" i="34" s="1"/>
  <c r="N47" i="34"/>
  <c r="O47" i="34" s="1"/>
  <c r="N151" i="34"/>
  <c r="O151" i="34" s="1"/>
  <c r="N25" i="34"/>
  <c r="O25" i="34" s="1"/>
  <c r="N109" i="34"/>
  <c r="O109" i="34" s="1"/>
  <c r="N90" i="34"/>
  <c r="O90" i="34" s="1"/>
  <c r="N58" i="34"/>
  <c r="O58" i="34" s="1"/>
  <c r="N26" i="34"/>
  <c r="O26" i="34" s="1"/>
  <c r="N139" i="34"/>
  <c r="O139" i="34" s="1"/>
  <c r="N203" i="34"/>
  <c r="O203" i="34" s="1"/>
  <c r="N187" i="34"/>
  <c r="O187" i="34" s="1"/>
  <c r="N171" i="34"/>
  <c r="O171" i="34" s="1"/>
  <c r="N155" i="34"/>
  <c r="O155" i="34" s="1"/>
  <c r="N123" i="34"/>
  <c r="O123" i="34" s="1"/>
  <c r="N33" i="34"/>
  <c r="O33" i="34" s="1"/>
  <c r="N167" i="34"/>
  <c r="O167" i="34" s="1"/>
  <c r="N146" i="34"/>
  <c r="O146" i="34" s="1"/>
  <c r="N104" i="34"/>
  <c r="O104" i="34" s="1"/>
  <c r="N72" i="34"/>
  <c r="O72" i="34" s="1"/>
  <c r="N40" i="34"/>
  <c r="O40" i="34" s="1"/>
  <c r="N202" i="34"/>
  <c r="O202" i="34" s="1"/>
  <c r="N154" i="34"/>
  <c r="O154" i="34" s="1"/>
  <c r="N111" i="34"/>
  <c r="O111" i="34" s="1"/>
  <c r="N161" i="34"/>
  <c r="O161" i="34" s="1"/>
  <c r="N175" i="34"/>
  <c r="O175" i="34" s="1"/>
  <c r="N73" i="34"/>
  <c r="O73" i="34" s="1"/>
  <c r="N186" i="34"/>
  <c r="O186" i="34" s="1"/>
  <c r="N170" i="34"/>
  <c r="O170" i="34" s="1"/>
  <c r="N138" i="34"/>
  <c r="O138" i="34" s="1"/>
  <c r="N122" i="34"/>
  <c r="O122" i="34" s="1"/>
  <c r="N79" i="34"/>
  <c r="O79" i="34" s="1"/>
  <c r="N183" i="34"/>
  <c r="O183" i="34" s="1"/>
  <c r="N86" i="34"/>
  <c r="O86" i="34" s="1"/>
  <c r="N54" i="34"/>
  <c r="O54" i="34" s="1"/>
  <c r="N22" i="34"/>
  <c r="O22" i="34" s="1"/>
  <c r="N137" i="34"/>
  <c r="O137" i="34" s="1"/>
  <c r="N93" i="34"/>
  <c r="O93" i="34" s="1"/>
  <c r="N61" i="34"/>
  <c r="O61" i="34" s="1"/>
  <c r="N29" i="34"/>
  <c r="O29" i="34" s="1"/>
  <c r="N199" i="34"/>
  <c r="O199" i="34" s="1"/>
  <c r="N89" i="34"/>
  <c r="O89" i="34" s="1"/>
  <c r="N195" i="34"/>
  <c r="O195" i="34" s="1"/>
  <c r="N163" i="34"/>
  <c r="O163" i="34" s="1"/>
  <c r="N113" i="34"/>
  <c r="O113" i="34" s="1"/>
  <c r="N177" i="34"/>
  <c r="O177" i="34" s="1"/>
  <c r="N201" i="34"/>
  <c r="O201" i="34" s="1"/>
  <c r="N185" i="34"/>
  <c r="O185" i="34" s="1"/>
  <c r="N169" i="34"/>
  <c r="O169" i="34" s="1"/>
  <c r="N153" i="34"/>
  <c r="O153" i="34" s="1"/>
  <c r="N121" i="34"/>
  <c r="O121" i="34" s="1"/>
  <c r="N179" i="34"/>
  <c r="O179" i="34" s="1"/>
  <c r="N100" i="34"/>
  <c r="O100" i="34" s="1"/>
  <c r="N68" i="34"/>
  <c r="O68" i="34" s="1"/>
  <c r="N36" i="34"/>
  <c r="O36" i="34" s="1"/>
  <c r="N200" i="34"/>
  <c r="O200" i="34" s="1"/>
  <c r="N184" i="34"/>
  <c r="O184" i="34" s="1"/>
  <c r="N168" i="34"/>
  <c r="O168" i="34" s="1"/>
  <c r="N152" i="34"/>
  <c r="O152" i="34" s="1"/>
  <c r="N136" i="34"/>
  <c r="O136" i="34" s="1"/>
  <c r="N107" i="34"/>
  <c r="O107" i="34" s="1"/>
  <c r="N43" i="34"/>
  <c r="O43" i="34" s="1"/>
  <c r="N81" i="34"/>
  <c r="O81" i="34" s="1"/>
  <c r="N159" i="34"/>
  <c r="O159" i="34" s="1"/>
  <c r="N120" i="34"/>
  <c r="O120" i="34" s="1"/>
  <c r="N75" i="34"/>
  <c r="O75" i="34" s="1"/>
  <c r="N114" i="34"/>
  <c r="O114" i="34" s="1"/>
  <c r="N82" i="34"/>
  <c r="O82" i="34" s="1"/>
  <c r="N50" i="34"/>
  <c r="O50" i="34" s="1"/>
  <c r="N18" i="34"/>
  <c r="O18" i="34" s="1"/>
  <c r="N119" i="34"/>
  <c r="O119" i="34" s="1"/>
  <c r="N57" i="34"/>
  <c r="O57" i="34" s="1"/>
  <c r="N96" i="34"/>
  <c r="O96" i="34" s="1"/>
  <c r="N64" i="34"/>
  <c r="O64" i="34" s="1"/>
  <c r="N32" i="34"/>
  <c r="O32" i="34" s="1"/>
  <c r="N198" i="34"/>
  <c r="O198" i="34" s="1"/>
  <c r="N182" i="34"/>
  <c r="O182" i="34" s="1"/>
  <c r="N166" i="34"/>
  <c r="O166" i="34" s="1"/>
  <c r="N150" i="34"/>
  <c r="O150" i="34" s="1"/>
  <c r="N134" i="34"/>
  <c r="O134" i="34" s="1"/>
  <c r="N118" i="34"/>
  <c r="O118" i="34" s="1"/>
  <c r="N103" i="34"/>
  <c r="O103" i="34" s="1"/>
  <c r="N71" i="34"/>
  <c r="O71" i="34" s="1"/>
  <c r="N53" i="34"/>
  <c r="O53" i="34" s="1"/>
  <c r="N21" i="34"/>
  <c r="O21" i="34" s="1"/>
  <c r="N196" i="34"/>
  <c r="O196" i="34" s="1"/>
  <c r="N180" i="34"/>
  <c r="O180" i="34" s="1"/>
  <c r="N164" i="34"/>
  <c r="O164" i="34" s="1"/>
  <c r="N63" i="34"/>
  <c r="O63" i="34" s="1"/>
  <c r="N145" i="34"/>
  <c r="O145" i="34" s="1"/>
  <c r="N77" i="34"/>
  <c r="O77" i="34" s="1"/>
  <c r="N45" i="34"/>
  <c r="O45" i="34" s="1"/>
  <c r="N39" i="34"/>
  <c r="O39" i="34" s="1"/>
  <c r="N149" i="34"/>
  <c r="O149" i="34" s="1"/>
  <c r="N117" i="34"/>
  <c r="O117" i="34" s="1"/>
  <c r="N132" i="34"/>
  <c r="O132" i="34" s="1"/>
  <c r="N67" i="34"/>
  <c r="O67" i="34" s="1"/>
  <c r="N178" i="34"/>
  <c r="O178" i="34" s="1"/>
  <c r="N191" i="34"/>
  <c r="O191" i="34" s="1"/>
  <c r="N127" i="34"/>
  <c r="O127" i="34" s="1"/>
  <c r="N41" i="34"/>
  <c r="O41" i="34" s="1"/>
  <c r="N110" i="34"/>
  <c r="O110" i="34" s="1"/>
  <c r="N78" i="34"/>
  <c r="O78" i="34" s="1"/>
  <c r="N46" i="34"/>
  <c r="O46" i="34" s="1"/>
  <c r="N14" i="34"/>
  <c r="O14" i="34" s="1"/>
  <c r="N197" i="34"/>
  <c r="O197" i="34" s="1"/>
  <c r="N181" i="34"/>
  <c r="O181" i="34" s="1"/>
  <c r="N165" i="34"/>
  <c r="O165" i="34" s="1"/>
  <c r="N133" i="34"/>
  <c r="O133" i="34" s="1"/>
  <c r="N85" i="34"/>
  <c r="O85" i="34" s="1"/>
  <c r="N148" i="34"/>
  <c r="O148" i="34" s="1"/>
  <c r="N99" i="34"/>
  <c r="O99" i="34" s="1"/>
  <c r="N35" i="34"/>
  <c r="O35" i="34" s="1"/>
  <c r="N193" i="34"/>
  <c r="O193" i="34" s="1"/>
  <c r="N92" i="34"/>
  <c r="O92" i="34" s="1"/>
  <c r="N60" i="34"/>
  <c r="O60" i="34" s="1"/>
  <c r="N28" i="34"/>
  <c r="O28" i="34" s="1"/>
  <c r="N13" i="34"/>
  <c r="O13" i="34" s="1"/>
  <c r="N7" i="34"/>
  <c r="O7" i="34" s="1"/>
  <c r="N8" i="34"/>
  <c r="O8" i="34" s="1"/>
  <c r="N9" i="34"/>
  <c r="O9" i="34" s="1"/>
  <c r="N5" i="34"/>
  <c r="O5" i="34" s="1"/>
  <c r="N6" i="34"/>
  <c r="O6" i="34" s="1"/>
  <c r="N4" i="34"/>
  <c r="O4" i="34" s="1"/>
  <c r="N3" i="34"/>
  <c r="O3" i="34" s="1"/>
  <c r="B15" i="25"/>
  <c r="H15" i="25"/>
  <c r="E15" i="25"/>
  <c r="A16" i="25"/>
  <c r="D26" i="36"/>
  <c r="C26" i="36"/>
  <c r="B25" i="35"/>
  <c r="E25" i="35"/>
  <c r="A26" i="35"/>
  <c r="C54" i="49"/>
  <c r="H54" i="49"/>
  <c r="F54" i="49"/>
  <c r="G54" i="49"/>
  <c r="D54" i="49"/>
  <c r="F24" i="35"/>
  <c r="G24" i="35"/>
  <c r="D24" i="35"/>
  <c r="C24" i="35"/>
  <c r="A56" i="49"/>
  <c r="E55" i="49"/>
  <c r="B55" i="49"/>
  <c r="E18" i="26"/>
  <c r="B18" i="26"/>
  <c r="A19" i="26"/>
  <c r="G20" i="28"/>
  <c r="D20" i="28"/>
  <c r="F20" i="28"/>
  <c r="C20" i="28"/>
  <c r="E27" i="36"/>
  <c r="B27" i="36"/>
  <c r="A28" i="36"/>
  <c r="C17" i="26"/>
  <c r="G17" i="26"/>
  <c r="F17" i="26"/>
  <c r="D17" i="26"/>
  <c r="A22" i="28"/>
  <c r="B21" i="28"/>
  <c r="E21" i="28"/>
  <c r="F37" i="43"/>
  <c r="C37" i="43"/>
  <c r="D37" i="43"/>
  <c r="D28" i="38"/>
  <c r="C28" i="38"/>
  <c r="H28" i="38"/>
  <c r="F28" i="38"/>
  <c r="G28" i="38"/>
  <c r="D23" i="31"/>
  <c r="G23" i="31"/>
  <c r="F23" i="31"/>
  <c r="C23" i="31"/>
  <c r="E29" i="38"/>
  <c r="B29" i="38"/>
  <c r="A30" i="38"/>
  <c r="A52" i="50"/>
  <c r="B51" i="50"/>
  <c r="H51" i="50"/>
  <c r="E51" i="50"/>
  <c r="B24" i="41"/>
  <c r="E24" i="41"/>
  <c r="E24" i="31"/>
  <c r="B24" i="31"/>
  <c r="A25" i="31"/>
  <c r="E38" i="43"/>
  <c r="B38" i="43"/>
  <c r="A39" i="43"/>
  <c r="D50" i="50"/>
  <c r="C50" i="50"/>
  <c r="J50" i="50"/>
  <c r="I50" i="50"/>
  <c r="F50" i="50"/>
  <c r="G50" i="50"/>
  <c r="K50" i="50"/>
  <c r="G26" i="36"/>
  <c r="F26" i="36"/>
  <c r="G58" i="51"/>
  <c r="F58" i="51"/>
  <c r="C58" i="51"/>
  <c r="D58" i="51"/>
  <c r="K58" i="51"/>
  <c r="I58" i="51"/>
  <c r="J58" i="51"/>
  <c r="A60" i="51"/>
  <c r="H59" i="51"/>
  <c r="B59" i="51"/>
  <c r="E59" i="51"/>
  <c r="E23" i="40"/>
  <c r="B23" i="40"/>
  <c r="N931" i="34"/>
  <c r="O931" i="34" s="1"/>
  <c r="N915" i="34"/>
  <c r="O915" i="34" s="1"/>
  <c r="N899" i="34"/>
  <c r="O899" i="34" s="1"/>
  <c r="N883" i="34"/>
  <c r="O883" i="34" s="1"/>
  <c r="N867" i="34"/>
  <c r="O867" i="34" s="1"/>
  <c r="N851" i="34"/>
  <c r="O851" i="34" s="1"/>
  <c r="N835" i="34"/>
  <c r="O835" i="34" s="1"/>
  <c r="N819" i="34"/>
  <c r="O819" i="34" s="1"/>
  <c r="N803" i="34"/>
  <c r="O803" i="34" s="1"/>
  <c r="N787" i="34"/>
  <c r="O787" i="34" s="1"/>
  <c r="N771" i="34"/>
  <c r="O771" i="34" s="1"/>
  <c r="N755" i="34"/>
  <c r="O755" i="34" s="1"/>
  <c r="N739" i="34"/>
  <c r="O739" i="34" s="1"/>
  <c r="N723" i="34"/>
  <c r="O723" i="34" s="1"/>
  <c r="N707" i="34"/>
  <c r="O707" i="34" s="1"/>
  <c r="N691" i="34"/>
  <c r="O691" i="34" s="1"/>
  <c r="N675" i="34"/>
  <c r="O675" i="34" s="1"/>
  <c r="N659" i="34"/>
  <c r="O659" i="34" s="1"/>
  <c r="N643" i="34"/>
  <c r="O643" i="34" s="1"/>
  <c r="N627" i="34"/>
  <c r="O627" i="34" s="1"/>
  <c r="N611" i="34"/>
  <c r="O611" i="34" s="1"/>
  <c r="N595" i="34"/>
  <c r="O595" i="34" s="1"/>
  <c r="N579" i="34"/>
  <c r="O579" i="34" s="1"/>
  <c r="N563" i="34"/>
  <c r="O563" i="34" s="1"/>
  <c r="N547" i="34"/>
  <c r="O547" i="34" s="1"/>
  <c r="N531" i="34"/>
  <c r="O531" i="34" s="1"/>
  <c r="N483" i="34"/>
  <c r="O483" i="34" s="1"/>
  <c r="N259" i="34"/>
  <c r="O259" i="34" s="1"/>
  <c r="N514" i="34"/>
  <c r="O514" i="34" s="1"/>
  <c r="N225" i="34"/>
  <c r="O225" i="34" s="1"/>
  <c r="N351" i="34"/>
  <c r="O351" i="34" s="1"/>
  <c r="N930" i="34"/>
  <c r="O930" i="34" s="1"/>
  <c r="N914" i="34"/>
  <c r="O914" i="34" s="1"/>
  <c r="N898" i="34"/>
  <c r="O898" i="34" s="1"/>
  <c r="N882" i="34"/>
  <c r="O882" i="34" s="1"/>
  <c r="N866" i="34"/>
  <c r="O866" i="34" s="1"/>
  <c r="N850" i="34"/>
  <c r="O850" i="34" s="1"/>
  <c r="N834" i="34"/>
  <c r="O834" i="34" s="1"/>
  <c r="N818" i="34"/>
  <c r="O818" i="34" s="1"/>
  <c r="N802" i="34"/>
  <c r="O802" i="34" s="1"/>
  <c r="N786" i="34"/>
  <c r="O786" i="34" s="1"/>
  <c r="N770" i="34"/>
  <c r="O770" i="34" s="1"/>
  <c r="N754" i="34"/>
  <c r="O754" i="34" s="1"/>
  <c r="N738" i="34"/>
  <c r="O738" i="34" s="1"/>
  <c r="N722" i="34"/>
  <c r="O722" i="34" s="1"/>
  <c r="N706" i="34"/>
  <c r="O706" i="34" s="1"/>
  <c r="N690" i="34"/>
  <c r="O690" i="34" s="1"/>
  <c r="N674" i="34"/>
  <c r="O674" i="34" s="1"/>
  <c r="N658" i="34"/>
  <c r="O658" i="34" s="1"/>
  <c r="N642" i="34"/>
  <c r="O642" i="34" s="1"/>
  <c r="N626" i="34"/>
  <c r="O626" i="34" s="1"/>
  <c r="N610" i="34"/>
  <c r="O610" i="34" s="1"/>
  <c r="N594" i="34"/>
  <c r="O594" i="34" s="1"/>
  <c r="N578" i="34"/>
  <c r="O578" i="34" s="1"/>
  <c r="N562" i="34"/>
  <c r="O562" i="34" s="1"/>
  <c r="N546" i="34"/>
  <c r="O546" i="34" s="1"/>
  <c r="N530" i="34"/>
  <c r="O530" i="34" s="1"/>
  <c r="N415" i="34"/>
  <c r="O415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3" i="34"/>
  <c r="O753" i="34" s="1"/>
  <c r="N737" i="34"/>
  <c r="O737" i="34" s="1"/>
  <c r="N721" i="34"/>
  <c r="O721" i="34" s="1"/>
  <c r="N705" i="34"/>
  <c r="O705" i="34" s="1"/>
  <c r="N689" i="34"/>
  <c r="O689" i="34" s="1"/>
  <c r="N673" i="34"/>
  <c r="O673" i="34" s="1"/>
  <c r="N657" i="34"/>
  <c r="O657" i="34" s="1"/>
  <c r="N641" i="34"/>
  <c r="O641" i="34" s="1"/>
  <c r="N625" i="34"/>
  <c r="O625" i="34" s="1"/>
  <c r="N609" i="34"/>
  <c r="O609" i="34" s="1"/>
  <c r="N593" i="34"/>
  <c r="O593" i="34" s="1"/>
  <c r="N577" i="34"/>
  <c r="O577" i="34" s="1"/>
  <c r="N545" i="34"/>
  <c r="O545" i="34" s="1"/>
  <c r="N561" i="34"/>
  <c r="O561" i="34" s="1"/>
  <c r="N529" i="34"/>
  <c r="O529" i="34" s="1"/>
  <c r="N513" i="34"/>
  <c r="O513" i="34" s="1"/>
  <c r="N497" i="34"/>
  <c r="O497" i="34" s="1"/>
  <c r="N481" i="34"/>
  <c r="O481" i="34" s="1"/>
  <c r="N465" i="34"/>
  <c r="O465" i="34" s="1"/>
  <c r="N449" i="34"/>
  <c r="O449" i="34" s="1"/>
  <c r="N433" i="34"/>
  <c r="O433" i="34" s="1"/>
  <c r="N417" i="34"/>
  <c r="O417" i="34" s="1"/>
  <c r="N401" i="34"/>
  <c r="O401" i="34" s="1"/>
  <c r="N385" i="34"/>
  <c r="O385" i="34" s="1"/>
  <c r="N369" i="34"/>
  <c r="O369" i="34" s="1"/>
  <c r="N353" i="34"/>
  <c r="O353" i="34" s="1"/>
  <c r="N337" i="34"/>
  <c r="O337" i="34" s="1"/>
  <c r="N321" i="34"/>
  <c r="O321" i="34" s="1"/>
  <c r="N305" i="34"/>
  <c r="O305" i="34" s="1"/>
  <c r="N289" i="34"/>
  <c r="O289" i="34" s="1"/>
  <c r="N273" i="34"/>
  <c r="O273" i="34" s="1"/>
  <c r="N575" i="34"/>
  <c r="O575" i="34" s="1"/>
  <c r="N832" i="34"/>
  <c r="O832" i="34" s="1"/>
  <c r="N800" i="34"/>
  <c r="O800" i="34" s="1"/>
  <c r="N768" i="34"/>
  <c r="O768" i="34" s="1"/>
  <c r="N736" i="34"/>
  <c r="O736" i="34" s="1"/>
  <c r="N704" i="34"/>
  <c r="O704" i="34" s="1"/>
  <c r="N672" i="34"/>
  <c r="O672" i="34" s="1"/>
  <c r="N640" i="34"/>
  <c r="O640" i="34" s="1"/>
  <c r="N592" i="34"/>
  <c r="O592" i="34" s="1"/>
  <c r="N560" i="34"/>
  <c r="O560" i="34" s="1"/>
  <c r="N528" i="34"/>
  <c r="O528" i="34" s="1"/>
  <c r="N496" i="34"/>
  <c r="O496" i="34" s="1"/>
  <c r="N432" i="34"/>
  <c r="O432" i="34" s="1"/>
  <c r="N400" i="34"/>
  <c r="O400" i="34" s="1"/>
  <c r="N384" i="34"/>
  <c r="O384" i="34" s="1"/>
  <c r="N352" i="34"/>
  <c r="O352" i="34" s="1"/>
  <c r="N304" i="34"/>
  <c r="O304" i="34" s="1"/>
  <c r="N272" i="34"/>
  <c r="O272" i="34" s="1"/>
  <c r="N240" i="34"/>
  <c r="O240" i="34" s="1"/>
  <c r="N224" i="34"/>
  <c r="O224" i="34" s="1"/>
  <c r="N607" i="34"/>
  <c r="O607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16" i="34"/>
  <c r="O816" i="34" s="1"/>
  <c r="N784" i="34"/>
  <c r="O784" i="34" s="1"/>
  <c r="N752" i="34"/>
  <c r="O752" i="34" s="1"/>
  <c r="N720" i="34"/>
  <c r="O720" i="34" s="1"/>
  <c r="N688" i="34"/>
  <c r="O688" i="34" s="1"/>
  <c r="N656" i="34"/>
  <c r="O656" i="34" s="1"/>
  <c r="N624" i="34"/>
  <c r="O624" i="34" s="1"/>
  <c r="N608" i="34"/>
  <c r="O608" i="34" s="1"/>
  <c r="N576" i="34"/>
  <c r="O576" i="34" s="1"/>
  <c r="N544" i="34"/>
  <c r="O544" i="34" s="1"/>
  <c r="N512" i="34"/>
  <c r="O512" i="34" s="1"/>
  <c r="N480" i="34"/>
  <c r="O480" i="34" s="1"/>
  <c r="N464" i="34"/>
  <c r="O464" i="34" s="1"/>
  <c r="N448" i="34"/>
  <c r="O448" i="34" s="1"/>
  <c r="N416" i="34"/>
  <c r="O416" i="34" s="1"/>
  <c r="N368" i="34"/>
  <c r="O368" i="34" s="1"/>
  <c r="N336" i="34"/>
  <c r="O336" i="34" s="1"/>
  <c r="N320" i="34"/>
  <c r="O320" i="34" s="1"/>
  <c r="N288" i="34"/>
  <c r="O288" i="34" s="1"/>
  <c r="N256" i="34"/>
  <c r="O256" i="34" s="1"/>
  <c r="N591" i="34"/>
  <c r="O591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47" i="34"/>
  <c r="O847" i="34" s="1"/>
  <c r="N831" i="34"/>
  <c r="O831" i="34" s="1"/>
  <c r="N815" i="34"/>
  <c r="O815" i="34" s="1"/>
  <c r="N799" i="34"/>
  <c r="O799" i="34" s="1"/>
  <c r="N783" i="34"/>
  <c r="O783" i="34" s="1"/>
  <c r="N767" i="34"/>
  <c r="O767" i="34" s="1"/>
  <c r="N751" i="34"/>
  <c r="O751" i="34" s="1"/>
  <c r="N735" i="34"/>
  <c r="O735" i="34" s="1"/>
  <c r="N719" i="34"/>
  <c r="O719" i="34" s="1"/>
  <c r="N703" i="34"/>
  <c r="O703" i="34" s="1"/>
  <c r="N687" i="34"/>
  <c r="O687" i="34" s="1"/>
  <c r="N671" i="34"/>
  <c r="O671" i="34" s="1"/>
  <c r="N655" i="34"/>
  <c r="O655" i="34" s="1"/>
  <c r="N639" i="34"/>
  <c r="O639" i="34" s="1"/>
  <c r="N623" i="34"/>
  <c r="O623" i="34" s="1"/>
  <c r="N367" i="34"/>
  <c r="O367" i="34" s="1"/>
  <c r="N926" i="34"/>
  <c r="O926" i="34" s="1"/>
  <c r="N846" i="34"/>
  <c r="O846" i="34" s="1"/>
  <c r="N814" i="34"/>
  <c r="O814" i="34" s="1"/>
  <c r="N766" i="34"/>
  <c r="O766" i="34" s="1"/>
  <c r="N702" i="34"/>
  <c r="O702" i="34" s="1"/>
  <c r="N670" i="34"/>
  <c r="O670" i="34" s="1"/>
  <c r="N638" i="34"/>
  <c r="O638" i="34" s="1"/>
  <c r="N574" i="34"/>
  <c r="O574" i="34" s="1"/>
  <c r="N542" i="34"/>
  <c r="O542" i="34" s="1"/>
  <c r="N510" i="34"/>
  <c r="O510" i="34" s="1"/>
  <c r="N462" i="34"/>
  <c r="O462" i="34" s="1"/>
  <c r="N414" i="34"/>
  <c r="O414" i="34" s="1"/>
  <c r="N382" i="34"/>
  <c r="O382" i="34" s="1"/>
  <c r="N366" i="34"/>
  <c r="O366" i="34" s="1"/>
  <c r="N334" i="34"/>
  <c r="O334" i="34" s="1"/>
  <c r="N302" i="34"/>
  <c r="O302" i="34" s="1"/>
  <c r="N254" i="34"/>
  <c r="O254" i="34" s="1"/>
  <c r="N222" i="34"/>
  <c r="O222" i="34" s="1"/>
  <c r="N797" i="34"/>
  <c r="O797" i="34" s="1"/>
  <c r="N701" i="34"/>
  <c r="O701" i="34" s="1"/>
  <c r="N653" i="34"/>
  <c r="O653" i="34" s="1"/>
  <c r="N605" i="34"/>
  <c r="O605" i="34" s="1"/>
  <c r="N541" i="34"/>
  <c r="O541" i="34" s="1"/>
  <c r="N461" i="34"/>
  <c r="O461" i="34" s="1"/>
  <c r="N397" i="34"/>
  <c r="O397" i="34" s="1"/>
  <c r="N253" i="34"/>
  <c r="O253" i="34" s="1"/>
  <c r="N323" i="34"/>
  <c r="O323" i="34" s="1"/>
  <c r="N242" i="34"/>
  <c r="O242" i="34" s="1"/>
  <c r="N383" i="34"/>
  <c r="O383" i="34" s="1"/>
  <c r="N942" i="34"/>
  <c r="O942" i="34" s="1"/>
  <c r="N910" i="34"/>
  <c r="O910" i="34" s="1"/>
  <c r="N894" i="34"/>
  <c r="O894" i="34" s="1"/>
  <c r="N878" i="34"/>
  <c r="O878" i="34" s="1"/>
  <c r="N862" i="34"/>
  <c r="O862" i="34" s="1"/>
  <c r="N830" i="34"/>
  <c r="O830" i="34" s="1"/>
  <c r="N798" i="34"/>
  <c r="O798" i="34" s="1"/>
  <c r="N782" i="34"/>
  <c r="O782" i="34" s="1"/>
  <c r="N750" i="34"/>
  <c r="O750" i="34" s="1"/>
  <c r="N734" i="34"/>
  <c r="O734" i="34" s="1"/>
  <c r="N718" i="34"/>
  <c r="O718" i="34" s="1"/>
  <c r="N686" i="34"/>
  <c r="O686" i="34" s="1"/>
  <c r="N654" i="34"/>
  <c r="O654" i="34" s="1"/>
  <c r="N622" i="34"/>
  <c r="O622" i="34" s="1"/>
  <c r="N606" i="34"/>
  <c r="O606" i="34" s="1"/>
  <c r="N590" i="34"/>
  <c r="O590" i="34" s="1"/>
  <c r="N558" i="34"/>
  <c r="O558" i="34" s="1"/>
  <c r="N526" i="34"/>
  <c r="O526" i="34" s="1"/>
  <c r="N494" i="34"/>
  <c r="O494" i="34" s="1"/>
  <c r="N478" i="34"/>
  <c r="O478" i="34" s="1"/>
  <c r="N446" i="34"/>
  <c r="O446" i="34" s="1"/>
  <c r="N430" i="34"/>
  <c r="O430" i="34" s="1"/>
  <c r="N398" i="34"/>
  <c r="O398" i="34" s="1"/>
  <c r="N350" i="34"/>
  <c r="O350" i="34" s="1"/>
  <c r="N318" i="34"/>
  <c r="O318" i="34" s="1"/>
  <c r="N286" i="34"/>
  <c r="O286" i="34" s="1"/>
  <c r="N270" i="34"/>
  <c r="O270" i="34" s="1"/>
  <c r="N238" i="34"/>
  <c r="O238" i="34" s="1"/>
  <c r="N813" i="34"/>
  <c r="O813" i="34" s="1"/>
  <c r="N749" i="34"/>
  <c r="O749" i="34" s="1"/>
  <c r="N685" i="34"/>
  <c r="O685" i="34" s="1"/>
  <c r="N621" i="34"/>
  <c r="O621" i="34" s="1"/>
  <c r="N573" i="34"/>
  <c r="O573" i="34" s="1"/>
  <c r="N525" i="34"/>
  <c r="O525" i="34" s="1"/>
  <c r="N477" i="34"/>
  <c r="O477" i="34" s="1"/>
  <c r="N413" i="34"/>
  <c r="O413" i="34" s="1"/>
  <c r="N365" i="34"/>
  <c r="O365" i="34" s="1"/>
  <c r="N349" i="34"/>
  <c r="O349" i="34" s="1"/>
  <c r="N333" i="34"/>
  <c r="O333" i="34" s="1"/>
  <c r="N317" i="34"/>
  <c r="O317" i="34" s="1"/>
  <c r="N301" i="34"/>
  <c r="O301" i="34" s="1"/>
  <c r="N285" i="34"/>
  <c r="O285" i="34" s="1"/>
  <c r="N237" i="34"/>
  <c r="O237" i="34" s="1"/>
  <c r="N221" i="34"/>
  <c r="O221" i="34" s="1"/>
  <c r="N419" i="34"/>
  <c r="O419" i="34" s="1"/>
  <c r="N498" i="34"/>
  <c r="O498" i="34" s="1"/>
  <c r="N241" i="34"/>
  <c r="O241" i="34" s="1"/>
  <c r="N335" i="34"/>
  <c r="O335" i="34" s="1"/>
  <c r="N877" i="34"/>
  <c r="O877" i="34" s="1"/>
  <c r="N829" i="34"/>
  <c r="O829" i="34" s="1"/>
  <c r="N765" i="34"/>
  <c r="O765" i="34" s="1"/>
  <c r="N717" i="34"/>
  <c r="O717" i="34" s="1"/>
  <c r="N637" i="34"/>
  <c r="O637" i="34" s="1"/>
  <c r="N557" i="34"/>
  <c r="O557" i="34" s="1"/>
  <c r="N493" i="34"/>
  <c r="O493" i="34" s="1"/>
  <c r="N429" i="34"/>
  <c r="O429" i="34" s="1"/>
  <c r="N269" i="34"/>
  <c r="O269" i="34" s="1"/>
  <c r="N941" i="34"/>
  <c r="O941" i="34" s="1"/>
  <c r="N925" i="34"/>
  <c r="O925" i="34" s="1"/>
  <c r="N909" i="34"/>
  <c r="O909" i="34" s="1"/>
  <c r="N893" i="34"/>
  <c r="O893" i="34" s="1"/>
  <c r="N861" i="34"/>
  <c r="O861" i="34" s="1"/>
  <c r="N845" i="34"/>
  <c r="O845" i="34" s="1"/>
  <c r="N781" i="34"/>
  <c r="O781" i="34" s="1"/>
  <c r="N733" i="34"/>
  <c r="O733" i="34" s="1"/>
  <c r="N669" i="34"/>
  <c r="O669" i="34" s="1"/>
  <c r="N589" i="34"/>
  <c r="O589" i="34" s="1"/>
  <c r="N509" i="34"/>
  <c r="O509" i="34" s="1"/>
  <c r="N445" i="34"/>
  <c r="O445" i="34" s="1"/>
  <c r="N381" i="34"/>
  <c r="O381" i="34" s="1"/>
  <c r="N355" i="34"/>
  <c r="O355" i="34" s="1"/>
  <c r="N210" i="34"/>
  <c r="O210" i="34" s="1"/>
  <c r="N239" i="34"/>
  <c r="O239" i="34" s="1"/>
  <c r="N892" i="34"/>
  <c r="O892" i="34" s="1"/>
  <c r="N844" i="34"/>
  <c r="O844" i="34" s="1"/>
  <c r="N812" i="34"/>
  <c r="O812" i="34" s="1"/>
  <c r="N780" i="34"/>
  <c r="O780" i="34" s="1"/>
  <c r="N748" i="34"/>
  <c r="O748" i="34" s="1"/>
  <c r="N716" i="34"/>
  <c r="O716" i="34" s="1"/>
  <c r="N684" i="34"/>
  <c r="O684" i="34" s="1"/>
  <c r="N668" i="34"/>
  <c r="O668" i="34" s="1"/>
  <c r="N620" i="34"/>
  <c r="O620" i="34" s="1"/>
  <c r="N588" i="34"/>
  <c r="O588" i="34" s="1"/>
  <c r="N556" i="34"/>
  <c r="O556" i="34" s="1"/>
  <c r="N524" i="34"/>
  <c r="O524" i="34" s="1"/>
  <c r="N476" i="34"/>
  <c r="O476" i="34" s="1"/>
  <c r="N444" i="34"/>
  <c r="O444" i="34" s="1"/>
  <c r="N412" i="34"/>
  <c r="O412" i="34" s="1"/>
  <c r="N380" i="34"/>
  <c r="O380" i="34" s="1"/>
  <c r="N348" i="34"/>
  <c r="O348" i="34" s="1"/>
  <c r="N316" i="34"/>
  <c r="O316" i="34" s="1"/>
  <c r="N284" i="34"/>
  <c r="O284" i="34" s="1"/>
  <c r="N252" i="34"/>
  <c r="O252" i="34" s="1"/>
  <c r="N220" i="34"/>
  <c r="O220" i="34" s="1"/>
  <c r="N539" i="34"/>
  <c r="O539" i="34" s="1"/>
  <c r="N475" i="34"/>
  <c r="O475" i="34" s="1"/>
  <c r="N251" i="34"/>
  <c r="O251" i="34" s="1"/>
  <c r="N219" i="34"/>
  <c r="O219" i="34" s="1"/>
  <c r="N247" i="34"/>
  <c r="O247" i="34" s="1"/>
  <c r="N227" i="34"/>
  <c r="O227" i="34" s="1"/>
  <c r="N338" i="34"/>
  <c r="O338" i="34" s="1"/>
  <c r="N463" i="34"/>
  <c r="O463" i="34" s="1"/>
  <c r="N940" i="34"/>
  <c r="O940" i="34" s="1"/>
  <c r="N924" i="34"/>
  <c r="O924" i="34" s="1"/>
  <c r="N908" i="34"/>
  <c r="O908" i="34" s="1"/>
  <c r="N876" i="34"/>
  <c r="O876" i="34" s="1"/>
  <c r="N860" i="34"/>
  <c r="O860" i="34" s="1"/>
  <c r="N828" i="34"/>
  <c r="O828" i="34" s="1"/>
  <c r="N796" i="34"/>
  <c r="O796" i="34" s="1"/>
  <c r="N764" i="34"/>
  <c r="O764" i="34" s="1"/>
  <c r="N732" i="34"/>
  <c r="O732" i="34" s="1"/>
  <c r="N700" i="34"/>
  <c r="O700" i="34" s="1"/>
  <c r="N652" i="34"/>
  <c r="O652" i="34" s="1"/>
  <c r="N636" i="34"/>
  <c r="O636" i="34" s="1"/>
  <c r="N604" i="34"/>
  <c r="O604" i="34" s="1"/>
  <c r="N572" i="34"/>
  <c r="O572" i="34" s="1"/>
  <c r="N540" i="34"/>
  <c r="O540" i="34" s="1"/>
  <c r="N508" i="34"/>
  <c r="O508" i="34" s="1"/>
  <c r="N492" i="34"/>
  <c r="O492" i="34" s="1"/>
  <c r="N460" i="34"/>
  <c r="O460" i="34" s="1"/>
  <c r="N428" i="34"/>
  <c r="O428" i="34" s="1"/>
  <c r="N396" i="34"/>
  <c r="O396" i="34" s="1"/>
  <c r="N364" i="34"/>
  <c r="O364" i="34" s="1"/>
  <c r="N332" i="34"/>
  <c r="O332" i="34" s="1"/>
  <c r="N300" i="34"/>
  <c r="O300" i="34" s="1"/>
  <c r="N268" i="34"/>
  <c r="O268" i="34" s="1"/>
  <c r="N236" i="34"/>
  <c r="O236" i="34" s="1"/>
  <c r="N523" i="34"/>
  <c r="O523" i="34" s="1"/>
  <c r="N235" i="34"/>
  <c r="O235" i="34" s="1"/>
  <c r="N371" i="34"/>
  <c r="O371" i="34" s="1"/>
  <c r="N303" i="34"/>
  <c r="O303" i="34" s="1"/>
  <c r="N763" i="34"/>
  <c r="O763" i="34" s="1"/>
  <c r="N731" i="34"/>
  <c r="O731" i="34" s="1"/>
  <c r="N715" i="34"/>
  <c r="O715" i="34" s="1"/>
  <c r="N683" i="34"/>
  <c r="O683" i="34" s="1"/>
  <c r="N667" i="34"/>
  <c r="O667" i="34" s="1"/>
  <c r="N651" i="34"/>
  <c r="O651" i="34" s="1"/>
  <c r="N619" i="34"/>
  <c r="O619" i="34" s="1"/>
  <c r="N587" i="34"/>
  <c r="O587" i="34" s="1"/>
  <c r="N571" i="34"/>
  <c r="O571" i="34" s="1"/>
  <c r="N507" i="34"/>
  <c r="O507" i="34" s="1"/>
  <c r="N443" i="34"/>
  <c r="O443" i="34" s="1"/>
  <c r="N427" i="34"/>
  <c r="O427" i="34" s="1"/>
  <c r="N395" i="34"/>
  <c r="O395" i="34" s="1"/>
  <c r="N363" i="34"/>
  <c r="O363" i="34" s="1"/>
  <c r="N331" i="34"/>
  <c r="O331" i="34" s="1"/>
  <c r="N299" i="34"/>
  <c r="O299" i="34" s="1"/>
  <c r="N283" i="34"/>
  <c r="O283" i="34" s="1"/>
  <c r="N279" i="34"/>
  <c r="O279" i="34" s="1"/>
  <c r="N291" i="34"/>
  <c r="O291" i="34" s="1"/>
  <c r="N434" i="34"/>
  <c r="O434" i="34" s="1"/>
  <c r="N226" i="34"/>
  <c r="O226" i="34" s="1"/>
  <c r="N209" i="34"/>
  <c r="O209" i="34" s="1"/>
  <c r="N319" i="34"/>
  <c r="O31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43" i="34"/>
  <c r="O843" i="34" s="1"/>
  <c r="N827" i="34"/>
  <c r="O827" i="34" s="1"/>
  <c r="N811" i="34"/>
  <c r="O811" i="34" s="1"/>
  <c r="N795" i="34"/>
  <c r="O795" i="34" s="1"/>
  <c r="N779" i="34"/>
  <c r="O779" i="34" s="1"/>
  <c r="N747" i="34"/>
  <c r="O747" i="34" s="1"/>
  <c r="N699" i="34"/>
  <c r="O699" i="34" s="1"/>
  <c r="N635" i="34"/>
  <c r="O635" i="34" s="1"/>
  <c r="N603" i="34"/>
  <c r="O603" i="34" s="1"/>
  <c r="N555" i="34"/>
  <c r="O555" i="34" s="1"/>
  <c r="N491" i="34"/>
  <c r="O491" i="34" s="1"/>
  <c r="N459" i="34"/>
  <c r="O459" i="34" s="1"/>
  <c r="N411" i="34"/>
  <c r="O411" i="34" s="1"/>
  <c r="N379" i="34"/>
  <c r="O379" i="34" s="1"/>
  <c r="N347" i="34"/>
  <c r="O347" i="34" s="1"/>
  <c r="N315" i="34"/>
  <c r="O315" i="34" s="1"/>
  <c r="N267" i="34"/>
  <c r="O267" i="34" s="1"/>
  <c r="N387" i="34"/>
  <c r="O387" i="34" s="1"/>
  <c r="N271" i="34"/>
  <c r="O271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42" i="34"/>
  <c r="O842" i="34" s="1"/>
  <c r="N826" i="34"/>
  <c r="O826" i="34" s="1"/>
  <c r="N794" i="34"/>
  <c r="O794" i="34" s="1"/>
  <c r="N778" i="34"/>
  <c r="O778" i="34" s="1"/>
  <c r="N730" i="34"/>
  <c r="O730" i="34" s="1"/>
  <c r="N714" i="34"/>
  <c r="O714" i="34" s="1"/>
  <c r="N666" i="34"/>
  <c r="O666" i="34" s="1"/>
  <c r="N634" i="34"/>
  <c r="O634" i="34" s="1"/>
  <c r="N602" i="34"/>
  <c r="O602" i="34" s="1"/>
  <c r="N586" i="34"/>
  <c r="O586" i="34" s="1"/>
  <c r="N554" i="34"/>
  <c r="O554" i="34" s="1"/>
  <c r="N522" i="34"/>
  <c r="O522" i="34" s="1"/>
  <c r="N490" i="34"/>
  <c r="O490" i="34" s="1"/>
  <c r="N458" i="34"/>
  <c r="O458" i="34" s="1"/>
  <c r="N426" i="34"/>
  <c r="O426" i="34" s="1"/>
  <c r="N410" i="34"/>
  <c r="O410" i="34" s="1"/>
  <c r="N378" i="34"/>
  <c r="O378" i="34" s="1"/>
  <c r="N346" i="34"/>
  <c r="O346" i="34" s="1"/>
  <c r="N314" i="34"/>
  <c r="O314" i="34" s="1"/>
  <c r="N215" i="34"/>
  <c r="O215" i="34" s="1"/>
  <c r="N307" i="34"/>
  <c r="O307" i="34" s="1"/>
  <c r="N402" i="34"/>
  <c r="O402" i="34" s="1"/>
  <c r="N479" i="34"/>
  <c r="O479" i="34" s="1"/>
  <c r="N858" i="34"/>
  <c r="O858" i="34" s="1"/>
  <c r="N810" i="34"/>
  <c r="O810" i="34" s="1"/>
  <c r="N762" i="34"/>
  <c r="O762" i="34" s="1"/>
  <c r="N746" i="34"/>
  <c r="O746" i="34" s="1"/>
  <c r="N698" i="34"/>
  <c r="O698" i="34" s="1"/>
  <c r="N682" i="34"/>
  <c r="O682" i="34" s="1"/>
  <c r="N650" i="34"/>
  <c r="O650" i="34" s="1"/>
  <c r="N618" i="34"/>
  <c r="O618" i="34" s="1"/>
  <c r="N570" i="34"/>
  <c r="O570" i="34" s="1"/>
  <c r="N538" i="34"/>
  <c r="O538" i="34" s="1"/>
  <c r="N506" i="34"/>
  <c r="O506" i="34" s="1"/>
  <c r="N474" i="34"/>
  <c r="O474" i="34" s="1"/>
  <c r="N442" i="34"/>
  <c r="O442" i="34" s="1"/>
  <c r="N394" i="34"/>
  <c r="O394" i="34" s="1"/>
  <c r="N362" i="34"/>
  <c r="O362" i="34" s="1"/>
  <c r="N330" i="34"/>
  <c r="O330" i="34" s="1"/>
  <c r="N298" i="34"/>
  <c r="O298" i="34" s="1"/>
  <c r="N282" i="34"/>
  <c r="O282" i="34" s="1"/>
  <c r="N266" i="34"/>
  <c r="O266" i="34" s="1"/>
  <c r="N250" i="34"/>
  <c r="O250" i="34" s="1"/>
  <c r="N234" i="34"/>
  <c r="O234" i="34" s="1"/>
  <c r="N218" i="34"/>
  <c r="O218" i="34" s="1"/>
  <c r="N515" i="34"/>
  <c r="O515" i="34" s="1"/>
  <c r="N450" i="34"/>
  <c r="O450" i="34" s="1"/>
  <c r="N258" i="34"/>
  <c r="O258" i="34" s="1"/>
  <c r="N527" i="34"/>
  <c r="O527" i="34" s="1"/>
  <c r="N729" i="34"/>
  <c r="O729" i="34" s="1"/>
  <c r="N681" i="34"/>
  <c r="O681" i="34" s="1"/>
  <c r="N649" i="34"/>
  <c r="O649" i="34" s="1"/>
  <c r="N633" i="34"/>
  <c r="O633" i="34" s="1"/>
  <c r="N601" i="34"/>
  <c r="O601" i="34" s="1"/>
  <c r="N585" i="34"/>
  <c r="O585" i="34" s="1"/>
  <c r="N553" i="34"/>
  <c r="O553" i="34" s="1"/>
  <c r="N521" i="34"/>
  <c r="O521" i="34" s="1"/>
  <c r="N505" i="34"/>
  <c r="O505" i="34" s="1"/>
  <c r="N473" i="34"/>
  <c r="O473" i="34" s="1"/>
  <c r="N441" i="34"/>
  <c r="O441" i="34" s="1"/>
  <c r="N425" i="34"/>
  <c r="O425" i="34" s="1"/>
  <c r="N377" i="34"/>
  <c r="O377" i="34" s="1"/>
  <c r="N361" i="34"/>
  <c r="O361" i="34" s="1"/>
  <c r="N345" i="34"/>
  <c r="O345" i="34" s="1"/>
  <c r="N329" i="34"/>
  <c r="O329" i="34" s="1"/>
  <c r="N297" i="34"/>
  <c r="O297" i="34" s="1"/>
  <c r="N281" i="34"/>
  <c r="O281" i="34" s="1"/>
  <c r="N249" i="34"/>
  <c r="O249" i="34" s="1"/>
  <c r="N233" i="34"/>
  <c r="O233" i="34" s="1"/>
  <c r="N217" i="34"/>
  <c r="O217" i="34" s="1"/>
  <c r="N435" i="34"/>
  <c r="O435" i="34" s="1"/>
  <c r="N482" i="34"/>
  <c r="O482" i="34" s="1"/>
  <c r="N290" i="34"/>
  <c r="O290" i="34" s="1"/>
  <c r="N495" i="34"/>
  <c r="O49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25" i="34"/>
  <c r="O825" i="34" s="1"/>
  <c r="N809" i="34"/>
  <c r="O809" i="34" s="1"/>
  <c r="N793" i="34"/>
  <c r="O793" i="34" s="1"/>
  <c r="N777" i="34"/>
  <c r="O777" i="34" s="1"/>
  <c r="N761" i="34"/>
  <c r="O761" i="34" s="1"/>
  <c r="N745" i="34"/>
  <c r="O745" i="34" s="1"/>
  <c r="N713" i="34"/>
  <c r="O713" i="34" s="1"/>
  <c r="N697" i="34"/>
  <c r="O697" i="34" s="1"/>
  <c r="N665" i="34"/>
  <c r="O665" i="34" s="1"/>
  <c r="N617" i="34"/>
  <c r="O617" i="34" s="1"/>
  <c r="N569" i="34"/>
  <c r="O569" i="34" s="1"/>
  <c r="N537" i="34"/>
  <c r="O537" i="34" s="1"/>
  <c r="N489" i="34"/>
  <c r="O489" i="34" s="1"/>
  <c r="N457" i="34"/>
  <c r="O457" i="34" s="1"/>
  <c r="N409" i="34"/>
  <c r="O409" i="34" s="1"/>
  <c r="N393" i="34"/>
  <c r="O393" i="34" s="1"/>
  <c r="N313" i="34"/>
  <c r="O313" i="34" s="1"/>
  <c r="N265" i="34"/>
  <c r="O265" i="34" s="1"/>
  <c r="N231" i="34"/>
  <c r="O231" i="34" s="1"/>
  <c r="N322" i="34"/>
  <c r="O322" i="34" s="1"/>
  <c r="N511" i="34"/>
  <c r="O511" i="34" s="1"/>
  <c r="N776" i="34"/>
  <c r="O776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04" i="34"/>
  <c r="O504" i="34" s="1"/>
  <c r="N472" i="34"/>
  <c r="O472" i="34" s="1"/>
  <c r="N424" i="34"/>
  <c r="O424" i="34" s="1"/>
  <c r="N392" i="34"/>
  <c r="O392" i="34" s="1"/>
  <c r="N360" i="34"/>
  <c r="O360" i="34" s="1"/>
  <c r="N344" i="34"/>
  <c r="O344" i="34" s="1"/>
  <c r="N296" i="34"/>
  <c r="O296" i="34" s="1"/>
  <c r="N248" i="34"/>
  <c r="O248" i="34" s="1"/>
  <c r="N232" i="34"/>
  <c r="O232" i="34" s="1"/>
  <c r="N263" i="34"/>
  <c r="O263" i="34" s="1"/>
  <c r="N466" i="34"/>
  <c r="O466" i="34" s="1"/>
  <c r="N274" i="34"/>
  <c r="O274" i="34" s="1"/>
  <c r="N399" i="34"/>
  <c r="O399" i="34" s="1"/>
  <c r="N936" i="34"/>
  <c r="O936" i="34" s="1"/>
  <c r="N920" i="34"/>
  <c r="O920" i="34" s="1"/>
  <c r="N904" i="34"/>
  <c r="O904" i="34" s="1"/>
  <c r="N888" i="34"/>
  <c r="O888" i="34" s="1"/>
  <c r="N872" i="34"/>
  <c r="O872" i="34" s="1"/>
  <c r="N856" i="34"/>
  <c r="O856" i="34" s="1"/>
  <c r="N840" i="34"/>
  <c r="O840" i="34" s="1"/>
  <c r="N824" i="34"/>
  <c r="O824" i="34" s="1"/>
  <c r="N808" i="34"/>
  <c r="O808" i="34" s="1"/>
  <c r="N792" i="34"/>
  <c r="O792" i="34" s="1"/>
  <c r="N760" i="34"/>
  <c r="O760" i="34" s="1"/>
  <c r="N744" i="34"/>
  <c r="O744" i="34" s="1"/>
  <c r="N728" i="34"/>
  <c r="O728" i="34" s="1"/>
  <c r="N696" i="34"/>
  <c r="O696" i="34" s="1"/>
  <c r="N664" i="34"/>
  <c r="O664" i="34" s="1"/>
  <c r="N632" i="34"/>
  <c r="O632" i="34" s="1"/>
  <c r="N600" i="34"/>
  <c r="O600" i="34" s="1"/>
  <c r="N568" i="34"/>
  <c r="O568" i="34" s="1"/>
  <c r="N536" i="34"/>
  <c r="O536" i="34" s="1"/>
  <c r="N520" i="34"/>
  <c r="O520" i="34" s="1"/>
  <c r="N488" i="34"/>
  <c r="O488" i="34" s="1"/>
  <c r="N456" i="34"/>
  <c r="O456" i="34" s="1"/>
  <c r="N440" i="34"/>
  <c r="O440" i="34" s="1"/>
  <c r="N408" i="34"/>
  <c r="O408" i="34" s="1"/>
  <c r="N376" i="34"/>
  <c r="O376" i="34" s="1"/>
  <c r="N328" i="34"/>
  <c r="O328" i="34" s="1"/>
  <c r="N312" i="34"/>
  <c r="O312" i="34" s="1"/>
  <c r="N280" i="34"/>
  <c r="O280" i="34" s="1"/>
  <c r="N264" i="34"/>
  <c r="O264" i="34" s="1"/>
  <c r="N216" i="34"/>
  <c r="O216" i="34" s="1"/>
  <c r="N275" i="34"/>
  <c r="O275" i="34" s="1"/>
  <c r="N306" i="34"/>
  <c r="O306" i="34" s="1"/>
  <c r="N255" i="34"/>
  <c r="O255" i="34" s="1"/>
  <c r="N839" i="34"/>
  <c r="O839" i="34" s="1"/>
  <c r="N791" i="34"/>
  <c r="O791" i="34" s="1"/>
  <c r="N759" i="34"/>
  <c r="O759" i="34" s="1"/>
  <c r="N727" i="34"/>
  <c r="O727" i="34" s="1"/>
  <c r="N695" i="34"/>
  <c r="O695" i="34" s="1"/>
  <c r="N663" i="34"/>
  <c r="O663" i="34" s="1"/>
  <c r="N631" i="34"/>
  <c r="O631" i="34" s="1"/>
  <c r="N599" i="34"/>
  <c r="O599" i="34" s="1"/>
  <c r="N567" i="34"/>
  <c r="O567" i="34" s="1"/>
  <c r="N535" i="34"/>
  <c r="O535" i="34" s="1"/>
  <c r="N503" i="34"/>
  <c r="O503" i="34" s="1"/>
  <c r="N487" i="34"/>
  <c r="O487" i="34" s="1"/>
  <c r="N455" i="34"/>
  <c r="O455" i="34" s="1"/>
  <c r="N407" i="34"/>
  <c r="O407" i="34" s="1"/>
  <c r="N391" i="34"/>
  <c r="O391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23" i="34"/>
  <c r="O823" i="34" s="1"/>
  <c r="N807" i="34"/>
  <c r="O807" i="34" s="1"/>
  <c r="N775" i="34"/>
  <c r="O775" i="34" s="1"/>
  <c r="N743" i="34"/>
  <c r="O743" i="34" s="1"/>
  <c r="N711" i="34"/>
  <c r="O711" i="34" s="1"/>
  <c r="N679" i="34"/>
  <c r="O679" i="34" s="1"/>
  <c r="N647" i="34"/>
  <c r="O647" i="34" s="1"/>
  <c r="N615" i="34"/>
  <c r="O615" i="34" s="1"/>
  <c r="N583" i="34"/>
  <c r="O583" i="34" s="1"/>
  <c r="N551" i="34"/>
  <c r="O551" i="34" s="1"/>
  <c r="N519" i="34"/>
  <c r="O519" i="34" s="1"/>
  <c r="N471" i="34"/>
  <c r="O471" i="34" s="1"/>
  <c r="N439" i="34"/>
  <c r="O439" i="34" s="1"/>
  <c r="N423" i="34"/>
  <c r="O423" i="34" s="1"/>
  <c r="N375" i="34"/>
  <c r="O375" i="34" s="1"/>
  <c r="N359" i="34"/>
  <c r="O359" i="34" s="1"/>
  <c r="N343" i="34"/>
  <c r="O343" i="34" s="1"/>
  <c r="N327" i="34"/>
  <c r="O327" i="34" s="1"/>
  <c r="N311" i="34"/>
  <c r="O311" i="34" s="1"/>
  <c r="N295" i="34"/>
  <c r="O295" i="34" s="1"/>
  <c r="N499" i="34"/>
  <c r="O499" i="34" s="1"/>
  <c r="N418" i="34"/>
  <c r="O418" i="34" s="1"/>
  <c r="N447" i="34"/>
  <c r="O447" i="34" s="1"/>
  <c r="N790" i="34"/>
  <c r="O790" i="34" s="1"/>
  <c r="N758" i="34"/>
  <c r="O758" i="34" s="1"/>
  <c r="N726" i="34"/>
  <c r="O726" i="34" s="1"/>
  <c r="N710" i="34"/>
  <c r="O710" i="34" s="1"/>
  <c r="N678" i="34"/>
  <c r="O678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470" i="34"/>
  <c r="O470" i="34" s="1"/>
  <c r="N422" i="34"/>
  <c r="O422" i="34" s="1"/>
  <c r="N390" i="34"/>
  <c r="O390" i="34" s="1"/>
  <c r="N358" i="34"/>
  <c r="O358" i="34" s="1"/>
  <c r="N310" i="34"/>
  <c r="O310" i="34" s="1"/>
  <c r="N294" i="34"/>
  <c r="O294" i="34" s="1"/>
  <c r="N262" i="34"/>
  <c r="O262" i="34" s="1"/>
  <c r="N389" i="34"/>
  <c r="O389" i="34" s="1"/>
  <c r="N341" i="34"/>
  <c r="O341" i="34" s="1"/>
  <c r="N261" i="34"/>
  <c r="O261" i="34" s="1"/>
  <c r="N356" i="34"/>
  <c r="O356" i="34" s="1"/>
  <c r="N308" i="34"/>
  <c r="O308" i="34" s="1"/>
  <c r="N244" i="34"/>
  <c r="O244" i="34" s="1"/>
  <c r="N403" i="34"/>
  <c r="O403" i="34" s="1"/>
  <c r="N243" i="34"/>
  <c r="O243" i="34" s="1"/>
  <c r="N370" i="34"/>
  <c r="O370" i="34" s="1"/>
  <c r="N543" i="34"/>
  <c r="O543" i="34" s="1"/>
  <c r="N934" i="34"/>
  <c r="O934" i="34" s="1"/>
  <c r="N918" i="34"/>
  <c r="O918" i="34" s="1"/>
  <c r="N902" i="34"/>
  <c r="O902" i="34" s="1"/>
  <c r="N886" i="34"/>
  <c r="O886" i="34" s="1"/>
  <c r="N870" i="34"/>
  <c r="O870" i="34" s="1"/>
  <c r="N854" i="34"/>
  <c r="O854" i="34" s="1"/>
  <c r="N838" i="34"/>
  <c r="O838" i="34" s="1"/>
  <c r="N822" i="34"/>
  <c r="O822" i="34" s="1"/>
  <c r="N806" i="34"/>
  <c r="O806" i="34" s="1"/>
  <c r="N774" i="34"/>
  <c r="O774" i="34" s="1"/>
  <c r="N742" i="34"/>
  <c r="O742" i="34" s="1"/>
  <c r="N694" i="34"/>
  <c r="O694" i="34" s="1"/>
  <c r="N646" i="34"/>
  <c r="O646" i="34" s="1"/>
  <c r="N614" i="34"/>
  <c r="O614" i="34" s="1"/>
  <c r="N582" i="34"/>
  <c r="O582" i="34" s="1"/>
  <c r="N550" i="34"/>
  <c r="O550" i="34" s="1"/>
  <c r="N518" i="34"/>
  <c r="O518" i="34" s="1"/>
  <c r="N486" i="34"/>
  <c r="O486" i="34" s="1"/>
  <c r="N454" i="34"/>
  <c r="O454" i="34" s="1"/>
  <c r="N438" i="34"/>
  <c r="O438" i="34" s="1"/>
  <c r="N406" i="34"/>
  <c r="O406" i="34" s="1"/>
  <c r="N374" i="34"/>
  <c r="O374" i="34" s="1"/>
  <c r="N342" i="34"/>
  <c r="O342" i="34" s="1"/>
  <c r="N326" i="34"/>
  <c r="O326" i="34" s="1"/>
  <c r="N278" i="34"/>
  <c r="O278" i="34" s="1"/>
  <c r="N246" i="34"/>
  <c r="O246" i="34" s="1"/>
  <c r="N230" i="34"/>
  <c r="O230" i="34" s="1"/>
  <c r="N214" i="34"/>
  <c r="O214" i="34" s="1"/>
  <c r="N405" i="34"/>
  <c r="O405" i="34" s="1"/>
  <c r="N357" i="34"/>
  <c r="O357" i="34" s="1"/>
  <c r="N293" i="34"/>
  <c r="O293" i="34" s="1"/>
  <c r="N213" i="34"/>
  <c r="O213" i="34" s="1"/>
  <c r="N372" i="34"/>
  <c r="O372" i="34" s="1"/>
  <c r="N260" i="34"/>
  <c r="O260" i="34" s="1"/>
  <c r="N212" i="34"/>
  <c r="O212" i="34" s="1"/>
  <c r="N467" i="34"/>
  <c r="O467" i="34" s="1"/>
  <c r="N386" i="34"/>
  <c r="O386" i="34" s="1"/>
  <c r="N257" i="34"/>
  <c r="O257" i="34" s="1"/>
  <c r="N431" i="34"/>
  <c r="O431" i="34" s="1"/>
  <c r="N661" i="34"/>
  <c r="O661" i="34" s="1"/>
  <c r="N629" i="34"/>
  <c r="O629" i="34" s="1"/>
  <c r="N597" i="34"/>
  <c r="O597" i="34" s="1"/>
  <c r="N581" i="34"/>
  <c r="O581" i="34" s="1"/>
  <c r="N549" i="34"/>
  <c r="O549" i="34" s="1"/>
  <c r="N517" i="34"/>
  <c r="O517" i="34" s="1"/>
  <c r="N485" i="34"/>
  <c r="O485" i="34" s="1"/>
  <c r="N469" i="34"/>
  <c r="O469" i="34" s="1"/>
  <c r="N437" i="34"/>
  <c r="O437" i="34" s="1"/>
  <c r="N325" i="34"/>
  <c r="O325" i="34" s="1"/>
  <c r="N277" i="34"/>
  <c r="O277" i="34" s="1"/>
  <c r="N340" i="34"/>
  <c r="O340" i="34" s="1"/>
  <c r="N276" i="34"/>
  <c r="O276" i="34" s="1"/>
  <c r="N228" i="34"/>
  <c r="O228" i="34" s="1"/>
  <c r="N451" i="34"/>
  <c r="O451" i="34" s="1"/>
  <c r="N211" i="34"/>
  <c r="O211" i="34" s="1"/>
  <c r="N354" i="34"/>
  <c r="O354" i="34" s="1"/>
  <c r="N559" i="34"/>
  <c r="O559" i="34" s="1"/>
  <c r="N223" i="34"/>
  <c r="O223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21" i="34"/>
  <c r="O821" i="34" s="1"/>
  <c r="N805" i="34"/>
  <c r="O805" i="34" s="1"/>
  <c r="N789" i="34"/>
  <c r="O789" i="34" s="1"/>
  <c r="N773" i="34"/>
  <c r="O773" i="34" s="1"/>
  <c r="N757" i="34"/>
  <c r="O757" i="34" s="1"/>
  <c r="N741" i="34"/>
  <c r="O741" i="34" s="1"/>
  <c r="N725" i="34"/>
  <c r="O725" i="34" s="1"/>
  <c r="N709" i="34"/>
  <c r="O709" i="34" s="1"/>
  <c r="N693" i="34"/>
  <c r="O693" i="34" s="1"/>
  <c r="N677" i="34"/>
  <c r="O677" i="34" s="1"/>
  <c r="N645" i="34"/>
  <c r="O645" i="34" s="1"/>
  <c r="N613" i="34"/>
  <c r="O613" i="34" s="1"/>
  <c r="N565" i="34"/>
  <c r="O565" i="34" s="1"/>
  <c r="N533" i="34"/>
  <c r="O533" i="34" s="1"/>
  <c r="N501" i="34"/>
  <c r="O501" i="34" s="1"/>
  <c r="N453" i="34"/>
  <c r="O453" i="34" s="1"/>
  <c r="N421" i="34"/>
  <c r="O421" i="34" s="1"/>
  <c r="N373" i="34"/>
  <c r="O373" i="34" s="1"/>
  <c r="N309" i="34"/>
  <c r="O309" i="34" s="1"/>
  <c r="N245" i="34"/>
  <c r="O245" i="34" s="1"/>
  <c r="N229" i="34"/>
  <c r="O229" i="34" s="1"/>
  <c r="N868" i="34"/>
  <c r="O868" i="34" s="1"/>
  <c r="N788" i="34"/>
  <c r="O788" i="34" s="1"/>
  <c r="N740" i="34"/>
  <c r="O740" i="34" s="1"/>
  <c r="N708" i="34"/>
  <c r="O708" i="34" s="1"/>
  <c r="N676" i="34"/>
  <c r="O676" i="34" s="1"/>
  <c r="N644" i="34"/>
  <c r="O644" i="34" s="1"/>
  <c r="N612" i="34"/>
  <c r="O612" i="34" s="1"/>
  <c r="N564" i="34"/>
  <c r="O564" i="34" s="1"/>
  <c r="N548" i="34"/>
  <c r="O548" i="34" s="1"/>
  <c r="N516" i="34"/>
  <c r="O516" i="34" s="1"/>
  <c r="N468" i="34"/>
  <c r="O468" i="34" s="1"/>
  <c r="N436" i="34"/>
  <c r="O436" i="34" s="1"/>
  <c r="N420" i="34"/>
  <c r="O420" i="34" s="1"/>
  <c r="N932" i="34"/>
  <c r="O932" i="34" s="1"/>
  <c r="N916" i="34"/>
  <c r="O916" i="34" s="1"/>
  <c r="N900" i="34"/>
  <c r="O900" i="34" s="1"/>
  <c r="N884" i="34"/>
  <c r="O884" i="34" s="1"/>
  <c r="N852" i="34"/>
  <c r="O852" i="34" s="1"/>
  <c r="N836" i="34"/>
  <c r="O836" i="34" s="1"/>
  <c r="N820" i="34"/>
  <c r="O820" i="34" s="1"/>
  <c r="N804" i="34"/>
  <c r="O804" i="34" s="1"/>
  <c r="N772" i="34"/>
  <c r="O772" i="34" s="1"/>
  <c r="N756" i="34"/>
  <c r="O756" i="34" s="1"/>
  <c r="N724" i="34"/>
  <c r="O724" i="34" s="1"/>
  <c r="N692" i="34"/>
  <c r="O692" i="34" s="1"/>
  <c r="N660" i="34"/>
  <c r="O660" i="34" s="1"/>
  <c r="N628" i="34"/>
  <c r="O628" i="34" s="1"/>
  <c r="N596" i="34"/>
  <c r="O596" i="34" s="1"/>
  <c r="N580" i="34"/>
  <c r="O580" i="34" s="1"/>
  <c r="N532" i="34"/>
  <c r="O532" i="34" s="1"/>
  <c r="N500" i="34"/>
  <c r="O500" i="34" s="1"/>
  <c r="N484" i="34"/>
  <c r="O484" i="34" s="1"/>
  <c r="N452" i="34"/>
  <c r="O452" i="34" s="1"/>
  <c r="N404" i="34"/>
  <c r="O404" i="34" s="1"/>
  <c r="N388" i="34"/>
  <c r="O388" i="34" s="1"/>
  <c r="N324" i="34"/>
  <c r="O324" i="34" s="1"/>
  <c r="N292" i="34"/>
  <c r="O292" i="34" s="1"/>
  <c r="N339" i="34"/>
  <c r="O339" i="34" s="1"/>
  <c r="N287" i="34"/>
  <c r="O287" i="34" s="1"/>
  <c r="J1" i="34"/>
  <c r="G85" i="53" l="1"/>
  <c r="F85" i="53"/>
  <c r="D85" i="53"/>
  <c r="C85" i="53"/>
  <c r="A86" i="53" s="1"/>
  <c r="H26" i="36"/>
  <c r="H20" i="28"/>
  <c r="H23" i="31"/>
  <c r="H24" i="35"/>
  <c r="H17" i="26"/>
  <c r="B42" i="45"/>
  <c r="D42" i="45"/>
  <c r="B40" i="44"/>
  <c r="E40" i="44"/>
  <c r="G37" i="43"/>
  <c r="P2" i="34" a="1"/>
  <c r="F38" i="43"/>
  <c r="D38" i="43"/>
  <c r="C38" i="43"/>
  <c r="A40" i="43"/>
  <c r="B39" i="43"/>
  <c r="E39" i="43"/>
  <c r="E25" i="31"/>
  <c r="B25" i="31"/>
  <c r="A26" i="31"/>
  <c r="F21" i="28"/>
  <c r="G21" i="28"/>
  <c r="D21" i="28"/>
  <c r="C21" i="28"/>
  <c r="F24" i="31"/>
  <c r="G24" i="31"/>
  <c r="D24" i="31"/>
  <c r="C24" i="31"/>
  <c r="B22" i="28"/>
  <c r="A23" i="28"/>
  <c r="E22" i="28"/>
  <c r="E26" i="35"/>
  <c r="B26" i="35"/>
  <c r="A27" i="35"/>
  <c r="G24" i="41"/>
  <c r="F24" i="41"/>
  <c r="F25" i="35"/>
  <c r="G25" i="35"/>
  <c r="C24" i="41"/>
  <c r="A25" i="41" s="1"/>
  <c r="D24" i="41"/>
  <c r="C25" i="35"/>
  <c r="D25" i="35"/>
  <c r="D23" i="40"/>
  <c r="C23" i="40"/>
  <c r="A24" i="40" s="1"/>
  <c r="E28" i="36"/>
  <c r="B28" i="36"/>
  <c r="A29" i="36"/>
  <c r="H23" i="40"/>
  <c r="G23" i="40"/>
  <c r="F23" i="40"/>
  <c r="J51" i="50"/>
  <c r="D51" i="50"/>
  <c r="G51" i="50"/>
  <c r="I51" i="50"/>
  <c r="K51" i="50"/>
  <c r="C51" i="50"/>
  <c r="F51" i="50"/>
  <c r="D27" i="36"/>
  <c r="C27" i="36"/>
  <c r="H52" i="50"/>
  <c r="A53" i="50"/>
  <c r="E52" i="50"/>
  <c r="B52" i="50"/>
  <c r="F27" i="36"/>
  <c r="G27" i="36"/>
  <c r="E16" i="25"/>
  <c r="B16" i="25"/>
  <c r="H16" i="25"/>
  <c r="A17" i="25"/>
  <c r="K59" i="51"/>
  <c r="J59" i="51"/>
  <c r="I59" i="51"/>
  <c r="D59" i="51"/>
  <c r="F59" i="51"/>
  <c r="G59" i="51"/>
  <c r="C59" i="51"/>
  <c r="B30" i="38"/>
  <c r="E30" i="38"/>
  <c r="A31" i="38"/>
  <c r="D29" i="38"/>
  <c r="C29" i="38"/>
  <c r="E60" i="51"/>
  <c r="A61" i="51"/>
  <c r="B60" i="51"/>
  <c r="H60" i="51"/>
  <c r="H29" i="38"/>
  <c r="F29" i="38"/>
  <c r="G29" i="38"/>
  <c r="D15" i="25"/>
  <c r="J15" i="25"/>
  <c r="C15" i="25"/>
  <c r="I15" i="25"/>
  <c r="G15" i="25"/>
  <c r="F15" i="25"/>
  <c r="B19" i="26"/>
  <c r="E19" i="26"/>
  <c r="A20" i="26"/>
  <c r="G18" i="26"/>
  <c r="F18" i="26"/>
  <c r="D18" i="26"/>
  <c r="C18" i="26"/>
  <c r="H55" i="49"/>
  <c r="D55" i="49"/>
  <c r="G55" i="49"/>
  <c r="F55" i="49"/>
  <c r="C55" i="49"/>
  <c r="B56" i="49"/>
  <c r="A57" i="49"/>
  <c r="E56" i="49"/>
  <c r="B86" i="53" l="1"/>
  <c r="E86" i="53"/>
  <c r="H25" i="35"/>
  <c r="H24" i="31"/>
  <c r="H27" i="36"/>
  <c r="H21" i="28"/>
  <c r="H18" i="26"/>
  <c r="K15" i="25"/>
  <c r="H24" i="41"/>
  <c r="F40" i="44"/>
  <c r="C40" i="44"/>
  <c r="A41" i="44" s="1"/>
  <c r="D40" i="44"/>
  <c r="E42" i="45"/>
  <c r="C42" i="45"/>
  <c r="A43" i="45" s="1"/>
  <c r="F42" i="45"/>
  <c r="G38" i="43"/>
  <c r="P2" i="34"/>
  <c r="P1" i="34" a="1"/>
  <c r="P1" i="34" s="1"/>
  <c r="A15" i="34" s="1"/>
  <c r="D26" i="35"/>
  <c r="C26" i="35"/>
  <c r="G26" i="35"/>
  <c r="F26" i="35"/>
  <c r="F22" i="28"/>
  <c r="G22" i="28"/>
  <c r="D22" i="28"/>
  <c r="C22" i="28"/>
  <c r="A58" i="49"/>
  <c r="E57" i="49"/>
  <c r="B57" i="49"/>
  <c r="D56" i="49"/>
  <c r="H56" i="49"/>
  <c r="F56" i="49"/>
  <c r="G56" i="49"/>
  <c r="C56" i="49"/>
  <c r="G60" i="51"/>
  <c r="C60" i="51"/>
  <c r="K60" i="51"/>
  <c r="J60" i="51"/>
  <c r="I60" i="51"/>
  <c r="F60" i="51"/>
  <c r="D60" i="51"/>
  <c r="B61" i="51"/>
  <c r="E61" i="51"/>
  <c r="H61" i="51"/>
  <c r="A62" i="51"/>
  <c r="E31" i="38"/>
  <c r="B31" i="38"/>
  <c r="A32" i="38"/>
  <c r="H30" i="38"/>
  <c r="G30" i="38"/>
  <c r="F30" i="38"/>
  <c r="A30" i="36"/>
  <c r="E29" i="36"/>
  <c r="B29" i="36"/>
  <c r="D28" i="36"/>
  <c r="C28" i="36"/>
  <c r="F28" i="36"/>
  <c r="G28" i="36"/>
  <c r="B27" i="35"/>
  <c r="E27" i="35"/>
  <c r="A28" i="35"/>
  <c r="B26" i="31"/>
  <c r="E26" i="31"/>
  <c r="A27" i="31"/>
  <c r="B24" i="40"/>
  <c r="E24" i="40"/>
  <c r="G25" i="31"/>
  <c r="F25" i="31"/>
  <c r="D25" i="31"/>
  <c r="C25" i="31"/>
  <c r="E23" i="28"/>
  <c r="A24" i="28"/>
  <c r="B23" i="28"/>
  <c r="D30" i="38"/>
  <c r="C30" i="38"/>
  <c r="E53" i="50"/>
  <c r="B53" i="50"/>
  <c r="A54" i="50"/>
  <c r="H53" i="50"/>
  <c r="B40" i="43"/>
  <c r="E40" i="43"/>
  <c r="A41" i="43"/>
  <c r="H17" i="25"/>
  <c r="E17" i="25"/>
  <c r="B17" i="25"/>
  <c r="A18" i="25"/>
  <c r="C19" i="26"/>
  <c r="D19" i="26"/>
  <c r="G19" i="26"/>
  <c r="F19" i="26"/>
  <c r="F39" i="43"/>
  <c r="C39" i="43"/>
  <c r="D39" i="43"/>
  <c r="E25" i="41"/>
  <c r="B25" i="41"/>
  <c r="E20" i="26"/>
  <c r="B20" i="26"/>
  <c r="A21" i="26"/>
  <c r="J52" i="50"/>
  <c r="I52" i="50"/>
  <c r="G52" i="50"/>
  <c r="C52" i="50"/>
  <c r="K52" i="50"/>
  <c r="F52" i="50"/>
  <c r="D52" i="50"/>
  <c r="J16" i="25"/>
  <c r="I16" i="25"/>
  <c r="G16" i="25"/>
  <c r="C16" i="25"/>
  <c r="D16" i="25"/>
  <c r="F16" i="25"/>
  <c r="B5" i="19"/>
  <c r="G86" i="53" l="1"/>
  <c r="D86" i="53"/>
  <c r="C86" i="53"/>
  <c r="A87" i="53" s="1"/>
  <c r="F86" i="53"/>
  <c r="G40" i="44"/>
  <c r="H26" i="35"/>
  <c r="H28" i="36"/>
  <c r="H25" i="31"/>
  <c r="H19" i="26"/>
  <c r="H22" i="28"/>
  <c r="K16" i="25"/>
  <c r="D43" i="45"/>
  <c r="B43" i="45"/>
  <c r="B41" i="44"/>
  <c r="E41" i="44"/>
  <c r="G39" i="43"/>
  <c r="A16" i="34"/>
  <c r="E15" i="34"/>
  <c r="B15" i="34"/>
  <c r="F23" i="28"/>
  <c r="G23" i="28"/>
  <c r="D23" i="28"/>
  <c r="C23" i="28"/>
  <c r="D61" i="51"/>
  <c r="C61" i="51"/>
  <c r="G61" i="51"/>
  <c r="F61" i="51"/>
  <c r="J61" i="51"/>
  <c r="I61" i="51"/>
  <c r="K61" i="51"/>
  <c r="G20" i="26"/>
  <c r="F20" i="26"/>
  <c r="D20" i="26"/>
  <c r="C20" i="26"/>
  <c r="G25" i="41"/>
  <c r="F25" i="41"/>
  <c r="D25" i="41"/>
  <c r="C25" i="41"/>
  <c r="A26" i="41" s="1"/>
  <c r="H24" i="40"/>
  <c r="G24" i="40"/>
  <c r="F24" i="40"/>
  <c r="E27" i="31"/>
  <c r="B27" i="31"/>
  <c r="A28" i="31"/>
  <c r="C24" i="40"/>
  <c r="A25" i="40" s="1"/>
  <c r="D24" i="40"/>
  <c r="F26" i="31"/>
  <c r="D26" i="31"/>
  <c r="G26" i="31"/>
  <c r="C26" i="31"/>
  <c r="E28" i="35"/>
  <c r="B28" i="35"/>
  <c r="A29" i="35"/>
  <c r="F27" i="35"/>
  <c r="G27" i="35"/>
  <c r="G57" i="49"/>
  <c r="F57" i="49"/>
  <c r="C57" i="49"/>
  <c r="D57" i="49"/>
  <c r="H57" i="49"/>
  <c r="D27" i="35"/>
  <c r="C27" i="35"/>
  <c r="B58" i="49"/>
  <c r="A59" i="49"/>
  <c r="E58" i="49"/>
  <c r="A25" i="28"/>
  <c r="E24" i="28"/>
  <c r="B24" i="28"/>
  <c r="E18" i="25"/>
  <c r="H18" i="25"/>
  <c r="B18" i="25"/>
  <c r="A19" i="25"/>
  <c r="C29" i="36"/>
  <c r="D29" i="36"/>
  <c r="F29" i="36"/>
  <c r="G29" i="36"/>
  <c r="J17" i="25"/>
  <c r="F17" i="25"/>
  <c r="D17" i="25"/>
  <c r="C17" i="25"/>
  <c r="I17" i="25"/>
  <c r="G17" i="25"/>
  <c r="A42" i="43"/>
  <c r="E41" i="43"/>
  <c r="B41" i="43"/>
  <c r="A55" i="50"/>
  <c r="H54" i="50"/>
  <c r="E54" i="50"/>
  <c r="B54" i="50"/>
  <c r="D31" i="38"/>
  <c r="C31" i="38"/>
  <c r="E21" i="26"/>
  <c r="B21" i="26"/>
  <c r="A22" i="26"/>
  <c r="B30" i="36"/>
  <c r="E30" i="36"/>
  <c r="A31" i="36"/>
  <c r="B32" i="38"/>
  <c r="E32" i="38"/>
  <c r="A33" i="38"/>
  <c r="F31" i="38"/>
  <c r="G31" i="38"/>
  <c r="H31" i="38"/>
  <c r="F40" i="43"/>
  <c r="D40" i="43"/>
  <c r="C40" i="43"/>
  <c r="J53" i="50"/>
  <c r="D53" i="50"/>
  <c r="C53" i="50"/>
  <c r="K53" i="50"/>
  <c r="I53" i="50"/>
  <c r="G53" i="50"/>
  <c r="F53" i="50"/>
  <c r="A63" i="51"/>
  <c r="E62" i="51"/>
  <c r="B62" i="51"/>
  <c r="H62" i="51"/>
  <c r="B87" i="53" l="1"/>
  <c r="E87" i="53"/>
  <c r="H23" i="28"/>
  <c r="K17" i="25"/>
  <c r="H27" i="35"/>
  <c r="H26" i="31"/>
  <c r="H25" i="41"/>
  <c r="H20" i="26"/>
  <c r="H29" i="36"/>
  <c r="F41" i="44"/>
  <c r="G41" i="44"/>
  <c r="C41" i="44"/>
  <c r="A42" i="44" s="1"/>
  <c r="D41" i="44"/>
  <c r="C43" i="45"/>
  <c r="A44" i="45" s="1"/>
  <c r="F43" i="45"/>
  <c r="E43" i="45"/>
  <c r="G40" i="43"/>
  <c r="N102" i="19"/>
  <c r="O102" i="19" s="1"/>
  <c r="N70" i="19"/>
  <c r="O70" i="19" s="1"/>
  <c r="N38" i="19"/>
  <c r="O38" i="19" s="1"/>
  <c r="N10" i="19"/>
  <c r="O10" i="19" s="1"/>
  <c r="N208" i="19"/>
  <c r="O208" i="19" s="1"/>
  <c r="N192" i="19"/>
  <c r="O192" i="19" s="1"/>
  <c r="N176" i="19"/>
  <c r="O176" i="19" s="1"/>
  <c r="N144" i="19"/>
  <c r="O144" i="19" s="1"/>
  <c r="N109" i="19"/>
  <c r="O109" i="19" s="1"/>
  <c r="N77" i="19"/>
  <c r="O77" i="19" s="1"/>
  <c r="N45" i="19"/>
  <c r="O45" i="19" s="1"/>
  <c r="N116" i="19"/>
  <c r="O116" i="19" s="1"/>
  <c r="N20" i="19"/>
  <c r="O20" i="19" s="1"/>
  <c r="N160" i="19"/>
  <c r="O160" i="19" s="1"/>
  <c r="N84" i="19"/>
  <c r="O84" i="19" s="1"/>
  <c r="N52" i="19"/>
  <c r="O52" i="19" s="1"/>
  <c r="N207" i="19"/>
  <c r="O207" i="19" s="1"/>
  <c r="N191" i="19"/>
  <c r="O191" i="19" s="1"/>
  <c r="N175" i="19"/>
  <c r="O175" i="19" s="1"/>
  <c r="N159" i="19"/>
  <c r="O159" i="19" s="1"/>
  <c r="N143" i="19"/>
  <c r="O143" i="19" s="1"/>
  <c r="N204" i="19"/>
  <c r="O204" i="19" s="1"/>
  <c r="N188" i="19"/>
  <c r="O188" i="19" s="1"/>
  <c r="N172" i="19"/>
  <c r="O172" i="19" s="1"/>
  <c r="N156" i="19"/>
  <c r="O156" i="19" s="1"/>
  <c r="N140" i="19"/>
  <c r="O140" i="19" s="1"/>
  <c r="N101" i="19"/>
  <c r="O101" i="19" s="1"/>
  <c r="N69" i="19"/>
  <c r="O69" i="19" s="1"/>
  <c r="N37" i="19"/>
  <c r="O37" i="19" s="1"/>
  <c r="N104" i="19"/>
  <c r="O104" i="19" s="1"/>
  <c r="N72" i="19"/>
  <c r="O72" i="19" s="1"/>
  <c r="N40" i="19"/>
  <c r="O40" i="19" s="1"/>
  <c r="N201" i="19"/>
  <c r="O201" i="19" s="1"/>
  <c r="N185" i="19"/>
  <c r="O185" i="19" s="1"/>
  <c r="N169" i="19"/>
  <c r="O169" i="19" s="1"/>
  <c r="N153" i="19"/>
  <c r="O153" i="19" s="1"/>
  <c r="N111" i="19"/>
  <c r="O111" i="19" s="1"/>
  <c r="N168" i="19"/>
  <c r="O168" i="19" s="1"/>
  <c r="N137" i="19"/>
  <c r="O137" i="19" s="1"/>
  <c r="N79" i="19"/>
  <c r="O79" i="19" s="1"/>
  <c r="N47" i="19"/>
  <c r="O47" i="19" s="1"/>
  <c r="N15" i="19"/>
  <c r="O15" i="19" s="1"/>
  <c r="N200" i="19"/>
  <c r="O200" i="19" s="1"/>
  <c r="N184" i="19"/>
  <c r="O184" i="19" s="1"/>
  <c r="N152" i="19"/>
  <c r="O152" i="19" s="1"/>
  <c r="N125" i="19"/>
  <c r="O125" i="19" s="1"/>
  <c r="N93" i="19"/>
  <c r="O93" i="19" s="1"/>
  <c r="N61" i="19"/>
  <c r="O61" i="19" s="1"/>
  <c r="N118" i="19"/>
  <c r="O118" i="19" s="1"/>
  <c r="N86" i="19"/>
  <c r="O86" i="19" s="1"/>
  <c r="N54" i="19"/>
  <c r="O54" i="19" s="1"/>
  <c r="N22" i="19"/>
  <c r="O22" i="19" s="1"/>
  <c r="N136" i="19"/>
  <c r="O136" i="19" s="1"/>
  <c r="N29" i="19"/>
  <c r="O29" i="19" s="1"/>
  <c r="N100" i="19"/>
  <c r="O100" i="19" s="1"/>
  <c r="N68" i="19"/>
  <c r="O68" i="19" s="1"/>
  <c r="N36" i="19"/>
  <c r="O36" i="19" s="1"/>
  <c r="N199" i="19"/>
  <c r="O199" i="19" s="1"/>
  <c r="N151" i="19"/>
  <c r="O151" i="19" s="1"/>
  <c r="N107" i="19"/>
  <c r="O107" i="19" s="1"/>
  <c r="N75" i="19"/>
  <c r="O75" i="19" s="1"/>
  <c r="N14" i="19"/>
  <c r="O14" i="19" s="1"/>
  <c r="N183" i="19"/>
  <c r="O183" i="19" s="1"/>
  <c r="N167" i="19"/>
  <c r="O167" i="19" s="1"/>
  <c r="N135" i="19"/>
  <c r="O135" i="19" s="1"/>
  <c r="N43" i="19"/>
  <c r="O43" i="19" s="1"/>
  <c r="N78" i="19"/>
  <c r="O78" i="19" s="1"/>
  <c r="N46" i="19"/>
  <c r="O46" i="19" s="1"/>
  <c r="N114" i="19"/>
  <c r="O114" i="19" s="1"/>
  <c r="N82" i="19"/>
  <c r="O82" i="19" s="1"/>
  <c r="N50" i="19"/>
  <c r="O50" i="19" s="1"/>
  <c r="N18" i="19"/>
  <c r="O18" i="19" s="1"/>
  <c r="N198" i="19"/>
  <c r="O198" i="19" s="1"/>
  <c r="N182" i="19"/>
  <c r="O182" i="19" s="1"/>
  <c r="N150" i="19"/>
  <c r="O150" i="19" s="1"/>
  <c r="N134" i="19"/>
  <c r="O134" i="19" s="1"/>
  <c r="N121" i="19"/>
  <c r="O121" i="19" s="1"/>
  <c r="N89" i="19"/>
  <c r="O89" i="19" s="1"/>
  <c r="N57" i="19"/>
  <c r="O57" i="19" s="1"/>
  <c r="N166" i="19"/>
  <c r="O166" i="19" s="1"/>
  <c r="N25" i="19"/>
  <c r="O25" i="19" s="1"/>
  <c r="N128" i="19"/>
  <c r="O128" i="19" s="1"/>
  <c r="N96" i="19"/>
  <c r="O96" i="19" s="1"/>
  <c r="N64" i="19"/>
  <c r="O64" i="19" s="1"/>
  <c r="N32" i="19"/>
  <c r="O32" i="19" s="1"/>
  <c r="N197" i="19"/>
  <c r="O197" i="19" s="1"/>
  <c r="N181" i="19"/>
  <c r="O181" i="19" s="1"/>
  <c r="N165" i="19"/>
  <c r="O165" i="19" s="1"/>
  <c r="N133" i="19"/>
  <c r="O133" i="19" s="1"/>
  <c r="N103" i="19"/>
  <c r="O103" i="19" s="1"/>
  <c r="N110" i="19"/>
  <c r="O110" i="19" s="1"/>
  <c r="N149" i="19"/>
  <c r="O149" i="19" s="1"/>
  <c r="N71" i="19"/>
  <c r="O71" i="19" s="1"/>
  <c r="N39" i="19"/>
  <c r="O39" i="19" s="1"/>
  <c r="N196" i="19"/>
  <c r="O196" i="19" s="1"/>
  <c r="N180" i="19"/>
  <c r="O180" i="19" s="1"/>
  <c r="N164" i="19"/>
  <c r="O164" i="19" s="1"/>
  <c r="N148" i="19"/>
  <c r="O148" i="19" s="1"/>
  <c r="N132" i="19"/>
  <c r="O132" i="19" s="1"/>
  <c r="N117" i="19"/>
  <c r="O117" i="19" s="1"/>
  <c r="N85" i="19"/>
  <c r="O85" i="19" s="1"/>
  <c r="N53" i="19"/>
  <c r="O53" i="19" s="1"/>
  <c r="N21" i="19"/>
  <c r="O21" i="19" s="1"/>
  <c r="N124" i="19"/>
  <c r="O124" i="19" s="1"/>
  <c r="N92" i="19"/>
  <c r="O92" i="19" s="1"/>
  <c r="N60" i="19"/>
  <c r="O60" i="19" s="1"/>
  <c r="N28" i="19"/>
  <c r="O28" i="19" s="1"/>
  <c r="N13" i="19"/>
  <c r="O13" i="19" s="1"/>
  <c r="N195" i="19"/>
  <c r="O195" i="19" s="1"/>
  <c r="N161" i="19"/>
  <c r="O161" i="19" s="1"/>
  <c r="N98" i="19"/>
  <c r="O98" i="19" s="1"/>
  <c r="N205" i="19"/>
  <c r="O205" i="19" s="1"/>
  <c r="N31" i="19"/>
  <c r="O31" i="19" s="1"/>
  <c r="N122" i="19"/>
  <c r="O122" i="19" s="1"/>
  <c r="N113" i="19"/>
  <c r="O113" i="19" s="1"/>
  <c r="N67" i="19"/>
  <c r="O67" i="19" s="1"/>
  <c r="N30" i="19"/>
  <c r="O30" i="19" s="1"/>
  <c r="N194" i="19"/>
  <c r="O194" i="19" s="1"/>
  <c r="N158" i="19"/>
  <c r="O158" i="19" s="1"/>
  <c r="N105" i="19"/>
  <c r="O105" i="19" s="1"/>
  <c r="N12" i="19"/>
  <c r="O12" i="19" s="1"/>
  <c r="N193" i="19"/>
  <c r="O193" i="19" s="1"/>
  <c r="N157" i="19"/>
  <c r="O157" i="19" s="1"/>
  <c r="N74" i="19"/>
  <c r="O74" i="19" s="1"/>
  <c r="N66" i="19"/>
  <c r="O66" i="19" s="1"/>
  <c r="N35" i="19"/>
  <c r="O35" i="19" s="1"/>
  <c r="N127" i="19"/>
  <c r="O127" i="19" s="1"/>
  <c r="N88" i="19"/>
  <c r="O88" i="19" s="1"/>
  <c r="N83" i="19"/>
  <c r="O83" i="19" s="1"/>
  <c r="N155" i="19"/>
  <c r="O155" i="19" s="1"/>
  <c r="N81" i="19"/>
  <c r="O81" i="19" s="1"/>
  <c r="N62" i="19"/>
  <c r="O62" i="19" s="1"/>
  <c r="N59" i="19"/>
  <c r="O59" i="19" s="1"/>
  <c r="N97" i="19"/>
  <c r="O97" i="19" s="1"/>
  <c r="N147" i="19"/>
  <c r="O147" i="19" s="1"/>
  <c r="N129" i="19"/>
  <c r="O129" i="19" s="1"/>
  <c r="N90" i="19"/>
  <c r="O90" i="19" s="1"/>
  <c r="N11" i="19"/>
  <c r="O11" i="19" s="1"/>
  <c r="N190" i="19"/>
  <c r="O190" i="19" s="1"/>
  <c r="N120" i="19"/>
  <c r="O120" i="19" s="1"/>
  <c r="N112" i="19"/>
  <c r="O112" i="19" s="1"/>
  <c r="N44" i="19"/>
  <c r="O44" i="19" s="1"/>
  <c r="N16" i="19"/>
  <c r="O16" i="19" s="1"/>
  <c r="N115" i="19"/>
  <c r="O115" i="19" s="1"/>
  <c r="N189" i="19"/>
  <c r="O189" i="19" s="1"/>
  <c r="N154" i="19"/>
  <c r="O154" i="19" s="1"/>
  <c r="N51" i="19"/>
  <c r="O51" i="19" s="1"/>
  <c r="N73" i="19"/>
  <c r="O73" i="19" s="1"/>
  <c r="N187" i="19"/>
  <c r="O187" i="19" s="1"/>
  <c r="N119" i="19"/>
  <c r="O119" i="19" s="1"/>
  <c r="N42" i="19"/>
  <c r="O42" i="19" s="1"/>
  <c r="N27" i="19"/>
  <c r="O27" i="19" s="1"/>
  <c r="N58" i="19"/>
  <c r="O58" i="19" s="1"/>
  <c r="N145" i="19"/>
  <c r="O145" i="19" s="1"/>
  <c r="N49" i="19"/>
  <c r="O49" i="19" s="1"/>
  <c r="N163" i="19"/>
  <c r="O163" i="19" s="1"/>
  <c r="N146" i="19"/>
  <c r="O146" i="19" s="1"/>
  <c r="N186" i="19"/>
  <c r="O186" i="19" s="1"/>
  <c r="N95" i="19"/>
  <c r="O95" i="19" s="1"/>
  <c r="N80" i="19"/>
  <c r="O80" i="19" s="1"/>
  <c r="N179" i="19"/>
  <c r="O179" i="19" s="1"/>
  <c r="N34" i="19"/>
  <c r="O34" i="19" s="1"/>
  <c r="N126" i="19"/>
  <c r="O126" i="19" s="1"/>
  <c r="N65" i="19"/>
  <c r="O65" i="19" s="1"/>
  <c r="N178" i="19"/>
  <c r="O178" i="19" s="1"/>
  <c r="N87" i="19"/>
  <c r="O87" i="19" s="1"/>
  <c r="N142" i="19"/>
  <c r="O142" i="19" s="1"/>
  <c r="N19" i="19"/>
  <c r="O19" i="19" s="1"/>
  <c r="N206" i="19"/>
  <c r="O206" i="19" s="1"/>
  <c r="N56" i="19"/>
  <c r="O56" i="19" s="1"/>
  <c r="N41" i="19"/>
  <c r="O41" i="19" s="1"/>
  <c r="N177" i="19"/>
  <c r="O177" i="19" s="1"/>
  <c r="N141" i="19"/>
  <c r="O141" i="19" s="1"/>
  <c r="N108" i="19"/>
  <c r="O108" i="19" s="1"/>
  <c r="N94" i="19"/>
  <c r="O94" i="19" s="1"/>
  <c r="N26" i="19"/>
  <c r="O26" i="19" s="1"/>
  <c r="N174" i="19"/>
  <c r="O174" i="19" s="1"/>
  <c r="N63" i="19"/>
  <c r="O63" i="19" s="1"/>
  <c r="N139" i="19"/>
  <c r="O139" i="19" s="1"/>
  <c r="N17" i="19"/>
  <c r="O17" i="19" s="1"/>
  <c r="N131" i="19"/>
  <c r="O131" i="19" s="1"/>
  <c r="N123" i="19"/>
  <c r="O123" i="19" s="1"/>
  <c r="N170" i="19"/>
  <c r="O170" i="19" s="1"/>
  <c r="N48" i="19"/>
  <c r="O48" i="19" s="1"/>
  <c r="N173" i="19"/>
  <c r="O173" i="19" s="1"/>
  <c r="N33" i="19"/>
  <c r="O33" i="19" s="1"/>
  <c r="N171" i="19"/>
  <c r="O171" i="19" s="1"/>
  <c r="N138" i="19"/>
  <c r="O138" i="19" s="1"/>
  <c r="N55" i="19"/>
  <c r="O55" i="19" s="1"/>
  <c r="N24" i="19"/>
  <c r="O24" i="19" s="1"/>
  <c r="N99" i="19"/>
  <c r="O99" i="19" s="1"/>
  <c r="N203" i="19"/>
  <c r="O203" i="19" s="1"/>
  <c r="N130" i="19"/>
  <c r="O130" i="19" s="1"/>
  <c r="N106" i="19"/>
  <c r="O106" i="19" s="1"/>
  <c r="N91" i="19"/>
  <c r="O91" i="19" s="1"/>
  <c r="N162" i="19"/>
  <c r="O162" i="19" s="1"/>
  <c r="N76" i="19"/>
  <c r="O76" i="19" s="1"/>
  <c r="N23" i="19"/>
  <c r="O23" i="19" s="1"/>
  <c r="N202" i="19"/>
  <c r="O202" i="19" s="1"/>
  <c r="N4" i="19"/>
  <c r="O4" i="19" s="1"/>
  <c r="N9" i="19"/>
  <c r="O9" i="19" s="1"/>
  <c r="N7" i="19"/>
  <c r="O7" i="19" s="1"/>
  <c r="N8" i="19"/>
  <c r="O8" i="19" s="1"/>
  <c r="N5" i="19"/>
  <c r="O5" i="19" s="1"/>
  <c r="N6" i="19"/>
  <c r="O6" i="19" s="1"/>
  <c r="N3" i="19"/>
  <c r="O3" i="19" s="1"/>
  <c r="D30" i="36"/>
  <c r="C30" i="36"/>
  <c r="D24" i="28"/>
  <c r="C24" i="28"/>
  <c r="G24" i="28"/>
  <c r="F24" i="28"/>
  <c r="H58" i="49"/>
  <c r="F58" i="49"/>
  <c r="G58" i="49"/>
  <c r="D58" i="49"/>
  <c r="C58" i="49"/>
  <c r="E22" i="26"/>
  <c r="B22" i="26"/>
  <c r="A23" i="26"/>
  <c r="B59" i="49"/>
  <c r="A60" i="49"/>
  <c r="E59" i="49"/>
  <c r="G28" i="35"/>
  <c r="F28" i="35"/>
  <c r="D28" i="35"/>
  <c r="C28" i="35"/>
  <c r="K62" i="51"/>
  <c r="I62" i="51"/>
  <c r="J62" i="51"/>
  <c r="D62" i="51"/>
  <c r="C62" i="51"/>
  <c r="G62" i="51"/>
  <c r="F62" i="51"/>
  <c r="D41" i="43"/>
  <c r="C41" i="43"/>
  <c r="F41" i="43"/>
  <c r="B25" i="28"/>
  <c r="E25" i="28"/>
  <c r="A26" i="28"/>
  <c r="B29" i="35"/>
  <c r="E29" i="35"/>
  <c r="A30" i="35"/>
  <c r="B25" i="40"/>
  <c r="E25" i="40"/>
  <c r="E33" i="38"/>
  <c r="B33" i="38"/>
  <c r="A34" i="38"/>
  <c r="H32" i="38"/>
  <c r="F32" i="38"/>
  <c r="G32" i="38"/>
  <c r="D15" i="34"/>
  <c r="F15" i="34"/>
  <c r="C15" i="34"/>
  <c r="B26" i="41"/>
  <c r="E26" i="41"/>
  <c r="B55" i="50"/>
  <c r="A56" i="50"/>
  <c r="H55" i="50"/>
  <c r="E55" i="50"/>
  <c r="E63" i="51"/>
  <c r="B63" i="51"/>
  <c r="A64" i="51"/>
  <c r="H63" i="51"/>
  <c r="I18" i="25"/>
  <c r="G18" i="25"/>
  <c r="F18" i="25"/>
  <c r="C18" i="25"/>
  <c r="J18" i="25"/>
  <c r="D18" i="25"/>
  <c r="B28" i="31"/>
  <c r="E28" i="31"/>
  <c r="A29" i="31"/>
  <c r="G21" i="26"/>
  <c r="F21" i="26"/>
  <c r="C21" i="26"/>
  <c r="D21" i="26"/>
  <c r="B42" i="43"/>
  <c r="E42" i="43"/>
  <c r="A43" i="43"/>
  <c r="D32" i="38"/>
  <c r="C32" i="38"/>
  <c r="A32" i="36"/>
  <c r="E31" i="36"/>
  <c r="B31" i="36"/>
  <c r="G27" i="31"/>
  <c r="D27" i="31"/>
  <c r="F27" i="31"/>
  <c r="C27" i="31"/>
  <c r="A17" i="34"/>
  <c r="E16" i="34"/>
  <c r="B16" i="34"/>
  <c r="I54" i="50"/>
  <c r="C54" i="50"/>
  <c r="G54" i="50"/>
  <c r="F54" i="50"/>
  <c r="D54" i="50"/>
  <c r="K54" i="50"/>
  <c r="J54" i="50"/>
  <c r="H19" i="25"/>
  <c r="B19" i="25"/>
  <c r="E19" i="25"/>
  <c r="A20" i="25"/>
  <c r="G30" i="36"/>
  <c r="F30" i="36"/>
  <c r="N768" i="19"/>
  <c r="O768" i="19" s="1"/>
  <c r="N704" i="19"/>
  <c r="O704" i="19" s="1"/>
  <c r="N656" i="19"/>
  <c r="O656" i="19" s="1"/>
  <c r="N624" i="19"/>
  <c r="O624" i="19" s="1"/>
  <c r="N576" i="19"/>
  <c r="O576" i="19" s="1"/>
  <c r="N544" i="19"/>
  <c r="O544" i="19" s="1"/>
  <c r="N528" i="19"/>
  <c r="O528" i="19" s="1"/>
  <c r="N496" i="19"/>
  <c r="O496" i="19" s="1"/>
  <c r="N464" i="19"/>
  <c r="O464" i="19" s="1"/>
  <c r="N432" i="19"/>
  <c r="O432" i="19" s="1"/>
  <c r="N400" i="19"/>
  <c r="O400" i="19" s="1"/>
  <c r="N352" i="19"/>
  <c r="O352" i="19" s="1"/>
  <c r="N320" i="19"/>
  <c r="O320" i="19" s="1"/>
  <c r="N288" i="19"/>
  <c r="O288" i="19" s="1"/>
  <c r="N256" i="19"/>
  <c r="O256" i="19" s="1"/>
  <c r="N224" i="19"/>
  <c r="O224" i="19" s="1"/>
  <c r="N847" i="19"/>
  <c r="O847" i="19" s="1"/>
  <c r="N799" i="19"/>
  <c r="O799" i="19" s="1"/>
  <c r="N767" i="19"/>
  <c r="O767" i="19" s="1"/>
  <c r="N703" i="19"/>
  <c r="O703" i="19" s="1"/>
  <c r="N671" i="19"/>
  <c r="O671" i="19" s="1"/>
  <c r="N639" i="19"/>
  <c r="O639" i="19" s="1"/>
  <c r="N591" i="19"/>
  <c r="O591" i="19" s="1"/>
  <c r="N543" i="19"/>
  <c r="O543" i="19" s="1"/>
  <c r="N511" i="19"/>
  <c r="O511" i="19" s="1"/>
  <c r="N463" i="19"/>
  <c r="O463" i="19" s="1"/>
  <c r="N447" i="19"/>
  <c r="O447" i="19" s="1"/>
  <c r="N415" i="19"/>
  <c r="O415" i="19" s="1"/>
  <c r="N351" i="19"/>
  <c r="O351" i="19" s="1"/>
  <c r="N319" i="19"/>
  <c r="O319" i="19" s="1"/>
  <c r="N287" i="19"/>
  <c r="O287" i="19" s="1"/>
  <c r="N239" i="19"/>
  <c r="O239" i="19" s="1"/>
  <c r="N944" i="19"/>
  <c r="O944" i="19" s="1"/>
  <c r="N928" i="19"/>
  <c r="O928" i="19" s="1"/>
  <c r="N912" i="19"/>
  <c r="O912" i="19" s="1"/>
  <c r="N896" i="19"/>
  <c r="O896" i="19" s="1"/>
  <c r="N880" i="19"/>
  <c r="O880" i="19" s="1"/>
  <c r="N864" i="19"/>
  <c r="O864" i="19" s="1"/>
  <c r="N848" i="19"/>
  <c r="O848" i="19" s="1"/>
  <c r="N832" i="19"/>
  <c r="O832" i="19" s="1"/>
  <c r="N816" i="19"/>
  <c r="O816" i="19" s="1"/>
  <c r="N800" i="19"/>
  <c r="O800" i="19" s="1"/>
  <c r="N784" i="19"/>
  <c r="O784" i="19" s="1"/>
  <c r="N752" i="19"/>
  <c r="O752" i="19" s="1"/>
  <c r="N736" i="19"/>
  <c r="O736" i="19" s="1"/>
  <c r="N720" i="19"/>
  <c r="O720" i="19" s="1"/>
  <c r="N688" i="19"/>
  <c r="O688" i="19" s="1"/>
  <c r="N672" i="19"/>
  <c r="O672" i="19" s="1"/>
  <c r="N640" i="19"/>
  <c r="O640" i="19" s="1"/>
  <c r="N608" i="19"/>
  <c r="O608" i="19" s="1"/>
  <c r="N592" i="19"/>
  <c r="O592" i="19" s="1"/>
  <c r="N560" i="19"/>
  <c r="O560" i="19" s="1"/>
  <c r="N512" i="19"/>
  <c r="O512" i="19" s="1"/>
  <c r="N480" i="19"/>
  <c r="O480" i="19" s="1"/>
  <c r="N448" i="19"/>
  <c r="O448" i="19" s="1"/>
  <c r="N416" i="19"/>
  <c r="O416" i="19" s="1"/>
  <c r="N384" i="19"/>
  <c r="O384" i="19" s="1"/>
  <c r="N368" i="19"/>
  <c r="O368" i="19" s="1"/>
  <c r="N336" i="19"/>
  <c r="O336" i="19" s="1"/>
  <c r="N304" i="19"/>
  <c r="O304" i="19" s="1"/>
  <c r="N272" i="19"/>
  <c r="O272" i="19" s="1"/>
  <c r="N240" i="19"/>
  <c r="O240" i="19" s="1"/>
  <c r="N943" i="19"/>
  <c r="O943" i="19" s="1"/>
  <c r="N927" i="19"/>
  <c r="O927" i="19" s="1"/>
  <c r="N911" i="19"/>
  <c r="O911" i="19" s="1"/>
  <c r="N895" i="19"/>
  <c r="O895" i="19" s="1"/>
  <c r="N879" i="19"/>
  <c r="O879" i="19" s="1"/>
  <c r="N863" i="19"/>
  <c r="O863" i="19" s="1"/>
  <c r="N831" i="19"/>
  <c r="O831" i="19" s="1"/>
  <c r="N815" i="19"/>
  <c r="O815" i="19" s="1"/>
  <c r="N783" i="19"/>
  <c r="O783" i="19" s="1"/>
  <c r="N751" i="19"/>
  <c r="O751" i="19" s="1"/>
  <c r="N719" i="19"/>
  <c r="O719" i="19" s="1"/>
  <c r="N687" i="19"/>
  <c r="O687" i="19" s="1"/>
  <c r="N655" i="19"/>
  <c r="O655" i="19" s="1"/>
  <c r="N623" i="19"/>
  <c r="O623" i="19" s="1"/>
  <c r="N607" i="19"/>
  <c r="O607" i="19" s="1"/>
  <c r="N575" i="19"/>
  <c r="O575" i="19" s="1"/>
  <c r="N527" i="19"/>
  <c r="O527" i="19" s="1"/>
  <c r="N479" i="19"/>
  <c r="O479" i="19" s="1"/>
  <c r="N431" i="19"/>
  <c r="O431" i="19" s="1"/>
  <c r="N399" i="19"/>
  <c r="O399" i="19" s="1"/>
  <c r="N335" i="19"/>
  <c r="O335" i="19" s="1"/>
  <c r="N303" i="19"/>
  <c r="O303" i="19" s="1"/>
  <c r="N255" i="19"/>
  <c r="O255" i="19" s="1"/>
  <c r="N559" i="19"/>
  <c r="O559" i="19" s="1"/>
  <c r="N367" i="19"/>
  <c r="O367" i="19" s="1"/>
  <c r="N223" i="19"/>
  <c r="O223" i="19" s="1"/>
  <c r="N735" i="19"/>
  <c r="O735" i="19" s="1"/>
  <c r="N495" i="19"/>
  <c r="O495" i="19" s="1"/>
  <c r="N383" i="19"/>
  <c r="O383" i="19" s="1"/>
  <c r="N271" i="19"/>
  <c r="O271" i="19" s="1"/>
  <c r="N940" i="19"/>
  <c r="O940" i="19" s="1"/>
  <c r="N924" i="19"/>
  <c r="O924" i="19" s="1"/>
  <c r="N908" i="19"/>
  <c r="O908" i="19" s="1"/>
  <c r="N892" i="19"/>
  <c r="O892" i="19" s="1"/>
  <c r="N876" i="19"/>
  <c r="O876" i="19" s="1"/>
  <c r="N860" i="19"/>
  <c r="O860" i="19" s="1"/>
  <c r="N844" i="19"/>
  <c r="O844" i="19" s="1"/>
  <c r="N828" i="19"/>
  <c r="O828" i="19" s="1"/>
  <c r="N812" i="19"/>
  <c r="O812" i="19" s="1"/>
  <c r="N796" i="19"/>
  <c r="O796" i="19" s="1"/>
  <c r="N780" i="19"/>
  <c r="O780" i="19" s="1"/>
  <c r="N764" i="19"/>
  <c r="O764" i="19" s="1"/>
  <c r="N748" i="19"/>
  <c r="O748" i="19" s="1"/>
  <c r="N732" i="19"/>
  <c r="O732" i="19" s="1"/>
  <c r="N716" i="19"/>
  <c r="O716" i="19" s="1"/>
  <c r="N700" i="19"/>
  <c r="O700" i="19" s="1"/>
  <c r="N684" i="19"/>
  <c r="O684" i="19" s="1"/>
  <c r="N668" i="19"/>
  <c r="O668" i="19" s="1"/>
  <c r="N652" i="19"/>
  <c r="O652" i="19" s="1"/>
  <c r="N636" i="19"/>
  <c r="O636" i="19" s="1"/>
  <c r="N620" i="19"/>
  <c r="O620" i="19" s="1"/>
  <c r="N604" i="19"/>
  <c r="O604" i="19" s="1"/>
  <c r="N588" i="19"/>
  <c r="O588" i="19" s="1"/>
  <c r="N572" i="19"/>
  <c r="O572" i="19" s="1"/>
  <c r="N556" i="19"/>
  <c r="O556" i="19" s="1"/>
  <c r="N540" i="19"/>
  <c r="O540" i="19" s="1"/>
  <c r="N524" i="19"/>
  <c r="O524" i="19" s="1"/>
  <c r="N508" i="19"/>
  <c r="O508" i="19" s="1"/>
  <c r="N492" i="19"/>
  <c r="O492" i="19" s="1"/>
  <c r="N476" i="19"/>
  <c r="O476" i="19" s="1"/>
  <c r="N460" i="19"/>
  <c r="O460" i="19" s="1"/>
  <c r="N444" i="19"/>
  <c r="O444" i="19" s="1"/>
  <c r="N428" i="19"/>
  <c r="O428" i="19" s="1"/>
  <c r="N412" i="19"/>
  <c r="O412" i="19" s="1"/>
  <c r="N396" i="19"/>
  <c r="O396" i="19" s="1"/>
  <c r="N380" i="19"/>
  <c r="O380" i="19" s="1"/>
  <c r="N364" i="19"/>
  <c r="O364" i="19" s="1"/>
  <c r="N348" i="19"/>
  <c r="O348" i="19" s="1"/>
  <c r="N332" i="19"/>
  <c r="O332" i="19" s="1"/>
  <c r="N316" i="19"/>
  <c r="O316" i="19" s="1"/>
  <c r="N300" i="19"/>
  <c r="O300" i="19" s="1"/>
  <c r="N284" i="19"/>
  <c r="O284" i="19" s="1"/>
  <c r="N268" i="19"/>
  <c r="O268" i="19" s="1"/>
  <c r="N252" i="19"/>
  <c r="O252" i="19" s="1"/>
  <c r="N236" i="19"/>
  <c r="O236" i="19" s="1"/>
  <c r="N220" i="19"/>
  <c r="O220" i="19" s="1"/>
  <c r="N889" i="19"/>
  <c r="O889" i="19" s="1"/>
  <c r="N809" i="19"/>
  <c r="O809" i="19" s="1"/>
  <c r="N777" i="19"/>
  <c r="O777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85" i="19"/>
  <c r="O585" i="19" s="1"/>
  <c r="N553" i="19"/>
  <c r="O553" i="19" s="1"/>
  <c r="N521" i="19"/>
  <c r="O521" i="19" s="1"/>
  <c r="N489" i="19"/>
  <c r="O489" i="19" s="1"/>
  <c r="N457" i="19"/>
  <c r="O457" i="19" s="1"/>
  <c r="N425" i="19"/>
  <c r="O425" i="19" s="1"/>
  <c r="N393" i="19"/>
  <c r="O393" i="19" s="1"/>
  <c r="N361" i="19"/>
  <c r="O361" i="19" s="1"/>
  <c r="N329" i="19"/>
  <c r="O329" i="19" s="1"/>
  <c r="N297" i="19"/>
  <c r="O297" i="19" s="1"/>
  <c r="N281" i="19"/>
  <c r="O281" i="19" s="1"/>
  <c r="N233" i="19"/>
  <c r="O233" i="19" s="1"/>
  <c r="N936" i="19"/>
  <c r="O936" i="19" s="1"/>
  <c r="N904" i="19"/>
  <c r="O904" i="19" s="1"/>
  <c r="N872" i="19"/>
  <c r="O872" i="19" s="1"/>
  <c r="N808" i="19"/>
  <c r="O808" i="19" s="1"/>
  <c r="N776" i="19"/>
  <c r="O776" i="19" s="1"/>
  <c r="N728" i="19"/>
  <c r="O728" i="19" s="1"/>
  <c r="N680" i="19"/>
  <c r="O680" i="19" s="1"/>
  <c r="N648" i="19"/>
  <c r="O648" i="19" s="1"/>
  <c r="N600" i="19"/>
  <c r="O600" i="19" s="1"/>
  <c r="N536" i="19"/>
  <c r="O536" i="19" s="1"/>
  <c r="N488" i="19"/>
  <c r="O488" i="19" s="1"/>
  <c r="N440" i="19"/>
  <c r="O440" i="19" s="1"/>
  <c r="N376" i="19"/>
  <c r="O376" i="19" s="1"/>
  <c r="N328" i="19"/>
  <c r="O328" i="19" s="1"/>
  <c r="N280" i="19"/>
  <c r="O280" i="19" s="1"/>
  <c r="N248" i="19"/>
  <c r="O248" i="19" s="1"/>
  <c r="N931" i="19"/>
  <c r="O931" i="19" s="1"/>
  <c r="N787" i="19"/>
  <c r="O787" i="19" s="1"/>
  <c r="N937" i="19"/>
  <c r="O937" i="19" s="1"/>
  <c r="N921" i="19"/>
  <c r="O921" i="19" s="1"/>
  <c r="N905" i="19"/>
  <c r="O905" i="19" s="1"/>
  <c r="N873" i="19"/>
  <c r="O873" i="19" s="1"/>
  <c r="N857" i="19"/>
  <c r="O857" i="19" s="1"/>
  <c r="N841" i="19"/>
  <c r="O841" i="19" s="1"/>
  <c r="N825" i="19"/>
  <c r="O825" i="19" s="1"/>
  <c r="N793" i="19"/>
  <c r="O793" i="19" s="1"/>
  <c r="N761" i="19"/>
  <c r="O761" i="19" s="1"/>
  <c r="N745" i="19"/>
  <c r="O745" i="19" s="1"/>
  <c r="N713" i="19"/>
  <c r="O713" i="19" s="1"/>
  <c r="N681" i="19"/>
  <c r="O681" i="19" s="1"/>
  <c r="N649" i="19"/>
  <c r="O649" i="19" s="1"/>
  <c r="N617" i="19"/>
  <c r="O617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45" i="19"/>
  <c r="O345" i="19" s="1"/>
  <c r="N313" i="19"/>
  <c r="O313" i="19" s="1"/>
  <c r="N265" i="19"/>
  <c r="O265" i="19" s="1"/>
  <c r="N249" i="19"/>
  <c r="O249" i="19" s="1"/>
  <c r="N217" i="19"/>
  <c r="O217" i="19" s="1"/>
  <c r="N920" i="19"/>
  <c r="O920" i="19" s="1"/>
  <c r="N888" i="19"/>
  <c r="O888" i="19" s="1"/>
  <c r="N824" i="19"/>
  <c r="O824" i="19" s="1"/>
  <c r="N792" i="19"/>
  <c r="O792" i="19" s="1"/>
  <c r="N760" i="19"/>
  <c r="O760" i="19" s="1"/>
  <c r="N712" i="19"/>
  <c r="O712" i="19" s="1"/>
  <c r="N664" i="19"/>
  <c r="O664" i="19" s="1"/>
  <c r="N616" i="19"/>
  <c r="O616" i="19" s="1"/>
  <c r="N552" i="19"/>
  <c r="O552" i="19" s="1"/>
  <c r="N520" i="19"/>
  <c r="O520" i="19" s="1"/>
  <c r="N472" i="19"/>
  <c r="O472" i="19" s="1"/>
  <c r="N424" i="19"/>
  <c r="O424" i="19" s="1"/>
  <c r="N360" i="19"/>
  <c r="O360" i="19" s="1"/>
  <c r="N312" i="19"/>
  <c r="O312" i="19" s="1"/>
  <c r="N264" i="19"/>
  <c r="O264" i="19" s="1"/>
  <c r="N856" i="19"/>
  <c r="O856" i="19" s="1"/>
  <c r="N744" i="19"/>
  <c r="O744" i="19" s="1"/>
  <c r="N696" i="19"/>
  <c r="O696" i="19" s="1"/>
  <c r="N632" i="19"/>
  <c r="O632" i="19" s="1"/>
  <c r="N568" i="19"/>
  <c r="O568" i="19" s="1"/>
  <c r="N504" i="19"/>
  <c r="O504" i="19" s="1"/>
  <c r="N456" i="19"/>
  <c r="O456" i="19" s="1"/>
  <c r="N408" i="19"/>
  <c r="O408" i="19" s="1"/>
  <c r="N344" i="19"/>
  <c r="O344" i="19" s="1"/>
  <c r="N296" i="19"/>
  <c r="O296" i="19" s="1"/>
  <c r="N216" i="19"/>
  <c r="O216" i="19" s="1"/>
  <c r="N840" i="19"/>
  <c r="O840" i="19" s="1"/>
  <c r="N584" i="19"/>
  <c r="O584" i="19" s="1"/>
  <c r="N392" i="19"/>
  <c r="O392" i="19" s="1"/>
  <c r="N232" i="19"/>
  <c r="O232" i="19" s="1"/>
  <c r="N567" i="19"/>
  <c r="O567" i="19" s="1"/>
  <c r="N487" i="19"/>
  <c r="O487" i="19" s="1"/>
  <c r="N455" i="19"/>
  <c r="O455" i="19" s="1"/>
  <c r="N407" i="19"/>
  <c r="O407" i="19" s="1"/>
  <c r="N375" i="19"/>
  <c r="O375" i="19" s="1"/>
  <c r="N343" i="19"/>
  <c r="O343" i="19" s="1"/>
  <c r="N311" i="19"/>
  <c r="O311" i="19" s="1"/>
  <c r="N295" i="19"/>
  <c r="O295" i="19" s="1"/>
  <c r="N263" i="19"/>
  <c r="O263" i="19" s="1"/>
  <c r="N231" i="19"/>
  <c r="O231" i="19" s="1"/>
  <c r="N935" i="19"/>
  <c r="O935" i="19" s="1"/>
  <c r="N919" i="19"/>
  <c r="O919" i="19" s="1"/>
  <c r="N903" i="19"/>
  <c r="O903" i="19" s="1"/>
  <c r="N887" i="19"/>
  <c r="O887" i="19" s="1"/>
  <c r="N871" i="19"/>
  <c r="O871" i="19" s="1"/>
  <c r="N855" i="19"/>
  <c r="O855" i="19" s="1"/>
  <c r="N839" i="19"/>
  <c r="O839" i="19" s="1"/>
  <c r="N823" i="19"/>
  <c r="O823" i="19" s="1"/>
  <c r="N807" i="19"/>
  <c r="O807" i="19" s="1"/>
  <c r="N791" i="19"/>
  <c r="O791" i="19" s="1"/>
  <c r="N775" i="19"/>
  <c r="O775" i="19" s="1"/>
  <c r="N759" i="19"/>
  <c r="O759" i="19" s="1"/>
  <c r="N743" i="19"/>
  <c r="O743" i="19" s="1"/>
  <c r="N727" i="19"/>
  <c r="O727" i="19" s="1"/>
  <c r="N711" i="19"/>
  <c r="O711" i="19" s="1"/>
  <c r="N695" i="19"/>
  <c r="O695" i="19" s="1"/>
  <c r="N679" i="19"/>
  <c r="O679" i="19" s="1"/>
  <c r="N663" i="19"/>
  <c r="O663" i="19" s="1"/>
  <c r="N647" i="19"/>
  <c r="O647" i="19" s="1"/>
  <c r="N631" i="19"/>
  <c r="O631" i="19" s="1"/>
  <c r="N615" i="19"/>
  <c r="O615" i="19" s="1"/>
  <c r="N599" i="19"/>
  <c r="O599" i="19" s="1"/>
  <c r="N583" i="19"/>
  <c r="O583" i="19" s="1"/>
  <c r="N551" i="19"/>
  <c r="O551" i="19" s="1"/>
  <c r="N535" i="19"/>
  <c r="O535" i="19" s="1"/>
  <c r="N519" i="19"/>
  <c r="O519" i="19" s="1"/>
  <c r="N503" i="19"/>
  <c r="O503" i="19" s="1"/>
  <c r="N471" i="19"/>
  <c r="O471" i="19" s="1"/>
  <c r="N439" i="19"/>
  <c r="O439" i="19" s="1"/>
  <c r="N423" i="19"/>
  <c r="O423" i="19" s="1"/>
  <c r="N391" i="19"/>
  <c r="O391" i="19" s="1"/>
  <c r="N359" i="19"/>
  <c r="O359" i="19" s="1"/>
  <c r="N327" i="19"/>
  <c r="O327" i="19" s="1"/>
  <c r="N279" i="19"/>
  <c r="O279" i="19" s="1"/>
  <c r="N247" i="19"/>
  <c r="O247" i="19" s="1"/>
  <c r="N215" i="19"/>
  <c r="O215" i="19" s="1"/>
  <c r="N758" i="19"/>
  <c r="O758" i="19" s="1"/>
  <c r="N710" i="19"/>
  <c r="O710" i="19" s="1"/>
  <c r="N678" i="19"/>
  <c r="O678" i="19" s="1"/>
  <c r="N646" i="19"/>
  <c r="O646" i="19" s="1"/>
  <c r="N598" i="19"/>
  <c r="O598" i="19" s="1"/>
  <c r="N566" i="19"/>
  <c r="O566" i="19" s="1"/>
  <c r="N534" i="19"/>
  <c r="O534" i="19" s="1"/>
  <c r="N518" i="19"/>
  <c r="O518" i="19" s="1"/>
  <c r="N486" i="19"/>
  <c r="O486" i="19" s="1"/>
  <c r="N454" i="19"/>
  <c r="O454" i="19" s="1"/>
  <c r="N422" i="19"/>
  <c r="O422" i="19" s="1"/>
  <c r="N390" i="19"/>
  <c r="O390" i="19" s="1"/>
  <c r="N358" i="19"/>
  <c r="O358" i="19" s="1"/>
  <c r="N326" i="19"/>
  <c r="O326" i="19" s="1"/>
  <c r="N310" i="19"/>
  <c r="O310" i="19" s="1"/>
  <c r="N278" i="19"/>
  <c r="O278" i="19" s="1"/>
  <c r="N246" i="19"/>
  <c r="O246" i="19" s="1"/>
  <c r="N214" i="19"/>
  <c r="O214" i="19" s="1"/>
  <c r="N934" i="19"/>
  <c r="O934" i="19" s="1"/>
  <c r="N918" i="19"/>
  <c r="O918" i="19" s="1"/>
  <c r="N902" i="19"/>
  <c r="O902" i="19" s="1"/>
  <c r="N886" i="19"/>
  <c r="O886" i="19" s="1"/>
  <c r="N870" i="19"/>
  <c r="O870" i="19" s="1"/>
  <c r="N854" i="19"/>
  <c r="O854" i="19" s="1"/>
  <c r="N838" i="19"/>
  <c r="O838" i="19" s="1"/>
  <c r="N822" i="19"/>
  <c r="O822" i="19" s="1"/>
  <c r="N806" i="19"/>
  <c r="O806" i="19" s="1"/>
  <c r="N790" i="19"/>
  <c r="O790" i="19" s="1"/>
  <c r="N774" i="19"/>
  <c r="O774" i="19" s="1"/>
  <c r="N742" i="19"/>
  <c r="O742" i="19" s="1"/>
  <c r="N726" i="19"/>
  <c r="O726" i="19" s="1"/>
  <c r="N694" i="19"/>
  <c r="O694" i="19" s="1"/>
  <c r="N662" i="19"/>
  <c r="O662" i="19" s="1"/>
  <c r="N630" i="19"/>
  <c r="O630" i="19" s="1"/>
  <c r="N614" i="19"/>
  <c r="O614" i="19" s="1"/>
  <c r="N582" i="19"/>
  <c r="O582" i="19" s="1"/>
  <c r="N550" i="19"/>
  <c r="O550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42" i="19"/>
  <c r="O342" i="19" s="1"/>
  <c r="N294" i="19"/>
  <c r="O294" i="19" s="1"/>
  <c r="N262" i="19"/>
  <c r="O262" i="19" s="1"/>
  <c r="N230" i="19"/>
  <c r="O230" i="19" s="1"/>
  <c r="N915" i="19"/>
  <c r="O915" i="19" s="1"/>
  <c r="N867" i="19"/>
  <c r="O867" i="19" s="1"/>
  <c r="N533" i="19"/>
  <c r="O533" i="19" s="1"/>
  <c r="N485" i="19"/>
  <c r="O485" i="19" s="1"/>
  <c r="N453" i="19"/>
  <c r="O453" i="19" s="1"/>
  <c r="N405" i="19"/>
  <c r="O405" i="19" s="1"/>
  <c r="N373" i="19"/>
  <c r="O373" i="19" s="1"/>
  <c r="N325" i="19"/>
  <c r="O325" i="19" s="1"/>
  <c r="N293" i="19"/>
  <c r="O293" i="19" s="1"/>
  <c r="N261" i="19"/>
  <c r="O261" i="19" s="1"/>
  <c r="N245" i="19"/>
  <c r="O245" i="19" s="1"/>
  <c r="N933" i="19"/>
  <c r="O933" i="19" s="1"/>
  <c r="N917" i="19"/>
  <c r="O917" i="19" s="1"/>
  <c r="N901" i="19"/>
  <c r="O901" i="19" s="1"/>
  <c r="N885" i="19"/>
  <c r="O885" i="19" s="1"/>
  <c r="N869" i="19"/>
  <c r="O869" i="19" s="1"/>
  <c r="N853" i="19"/>
  <c r="O853" i="19" s="1"/>
  <c r="N837" i="19"/>
  <c r="O837" i="19" s="1"/>
  <c r="N821" i="19"/>
  <c r="O821" i="19" s="1"/>
  <c r="N805" i="19"/>
  <c r="O805" i="19" s="1"/>
  <c r="N789" i="19"/>
  <c r="O789" i="19" s="1"/>
  <c r="N773" i="19"/>
  <c r="O773" i="19" s="1"/>
  <c r="N757" i="19"/>
  <c r="O757" i="19" s="1"/>
  <c r="N741" i="19"/>
  <c r="O741" i="19" s="1"/>
  <c r="N725" i="19"/>
  <c r="O725" i="19" s="1"/>
  <c r="N709" i="19"/>
  <c r="O709" i="19" s="1"/>
  <c r="N693" i="19"/>
  <c r="O693" i="19" s="1"/>
  <c r="N677" i="19"/>
  <c r="O677" i="19" s="1"/>
  <c r="N661" i="19"/>
  <c r="O661" i="19" s="1"/>
  <c r="N645" i="19"/>
  <c r="O645" i="19" s="1"/>
  <c r="N629" i="19"/>
  <c r="O629" i="19" s="1"/>
  <c r="N613" i="19"/>
  <c r="O613" i="19" s="1"/>
  <c r="N597" i="19"/>
  <c r="O597" i="19" s="1"/>
  <c r="N581" i="19"/>
  <c r="O581" i="19" s="1"/>
  <c r="N565" i="19"/>
  <c r="O565" i="19" s="1"/>
  <c r="N549" i="19"/>
  <c r="O549" i="19" s="1"/>
  <c r="N517" i="19"/>
  <c r="O517" i="19" s="1"/>
  <c r="N501" i="19"/>
  <c r="O501" i="19" s="1"/>
  <c r="N469" i="19"/>
  <c r="O469" i="19" s="1"/>
  <c r="N437" i="19"/>
  <c r="O437" i="19" s="1"/>
  <c r="N421" i="19"/>
  <c r="O421" i="19" s="1"/>
  <c r="N389" i="19"/>
  <c r="O389" i="19" s="1"/>
  <c r="N357" i="19"/>
  <c r="O357" i="19" s="1"/>
  <c r="N341" i="19"/>
  <c r="O341" i="19" s="1"/>
  <c r="N309" i="19"/>
  <c r="O309" i="19" s="1"/>
  <c r="N277" i="19"/>
  <c r="O277" i="19" s="1"/>
  <c r="N229" i="19"/>
  <c r="O229" i="19" s="1"/>
  <c r="N213" i="19"/>
  <c r="O213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356" i="19"/>
  <c r="O356" i="19" s="1"/>
  <c r="N340" i="19"/>
  <c r="O340" i="19" s="1"/>
  <c r="N324" i="19"/>
  <c r="O324" i="19" s="1"/>
  <c r="N308" i="19"/>
  <c r="O308" i="19" s="1"/>
  <c r="N292" i="19"/>
  <c r="O292" i="19" s="1"/>
  <c r="N276" i="19"/>
  <c r="O276" i="19" s="1"/>
  <c r="N260" i="19"/>
  <c r="O260" i="19" s="1"/>
  <c r="N244" i="19"/>
  <c r="O244" i="19" s="1"/>
  <c r="N228" i="19"/>
  <c r="O228" i="19" s="1"/>
  <c r="N212" i="19"/>
  <c r="O212" i="19" s="1"/>
  <c r="N899" i="19"/>
  <c r="O899" i="19" s="1"/>
  <c r="N819" i="19"/>
  <c r="O819" i="19" s="1"/>
  <c r="N714" i="19"/>
  <c r="O714" i="19" s="1"/>
  <c r="N603" i="19"/>
  <c r="O603" i="19" s="1"/>
  <c r="N458" i="19"/>
  <c r="O458" i="19" s="1"/>
  <c r="N347" i="19"/>
  <c r="O347" i="19" s="1"/>
  <c r="N938" i="19"/>
  <c r="O938" i="19" s="1"/>
  <c r="N894" i="19"/>
  <c r="O894" i="19" s="1"/>
  <c r="N859" i="19"/>
  <c r="O859" i="19" s="1"/>
  <c r="N782" i="19"/>
  <c r="O782" i="19" s="1"/>
  <c r="N707" i="19"/>
  <c r="O707" i="19" s="1"/>
  <c r="N673" i="19"/>
  <c r="O673" i="19" s="1"/>
  <c r="N637" i="19"/>
  <c r="O637" i="19" s="1"/>
  <c r="N562" i="19"/>
  <c r="O562" i="19" s="1"/>
  <c r="N526" i="19"/>
  <c r="O526" i="19" s="1"/>
  <c r="N451" i="19"/>
  <c r="O451" i="19" s="1"/>
  <c r="N417" i="19"/>
  <c r="O417" i="19" s="1"/>
  <c r="N381" i="19"/>
  <c r="O381" i="19" s="1"/>
  <c r="N306" i="19"/>
  <c r="O306" i="19" s="1"/>
  <c r="N270" i="19"/>
  <c r="O270" i="19" s="1"/>
  <c r="N865" i="19"/>
  <c r="O865" i="19" s="1"/>
  <c r="N906" i="19"/>
  <c r="O906" i="19" s="1"/>
  <c r="N818" i="19"/>
  <c r="O818" i="19" s="1"/>
  <c r="N747" i="19"/>
  <c r="O747" i="19" s="1"/>
  <c r="N602" i="19"/>
  <c r="O602" i="19" s="1"/>
  <c r="N491" i="19"/>
  <c r="O491" i="19" s="1"/>
  <c r="N346" i="19"/>
  <c r="O346" i="19" s="1"/>
  <c r="N235" i="19"/>
  <c r="O235" i="19" s="1"/>
  <c r="N414" i="19"/>
  <c r="O414" i="19" s="1"/>
  <c r="N305" i="19"/>
  <c r="O305" i="19" s="1"/>
  <c r="N635" i="19"/>
  <c r="O635" i="19" s="1"/>
  <c r="N379" i="19"/>
  <c r="O379" i="19" s="1"/>
  <c r="N282" i="19"/>
  <c r="O282" i="19" s="1"/>
  <c r="N942" i="19"/>
  <c r="O942" i="19" s="1"/>
  <c r="N350" i="19"/>
  <c r="O350" i="19" s="1"/>
  <c r="N930" i="19"/>
  <c r="O930" i="19" s="1"/>
  <c r="N893" i="19"/>
  <c r="O893" i="19" s="1"/>
  <c r="N858" i="19"/>
  <c r="O858" i="19" s="1"/>
  <c r="N781" i="19"/>
  <c r="O781" i="19" s="1"/>
  <c r="N706" i="19"/>
  <c r="O706" i="19" s="1"/>
  <c r="N670" i="19"/>
  <c r="O670" i="19" s="1"/>
  <c r="N595" i="19"/>
  <c r="O595" i="19" s="1"/>
  <c r="N561" i="19"/>
  <c r="O561" i="19" s="1"/>
  <c r="N525" i="19"/>
  <c r="O525" i="19" s="1"/>
  <c r="N450" i="19"/>
  <c r="O450" i="19" s="1"/>
  <c r="N339" i="19"/>
  <c r="O339" i="19" s="1"/>
  <c r="N269" i="19"/>
  <c r="O269" i="19" s="1"/>
  <c r="N490" i="19"/>
  <c r="O490" i="19" s="1"/>
  <c r="N234" i="19"/>
  <c r="O234" i="19" s="1"/>
  <c r="N606" i="19"/>
  <c r="O606" i="19" s="1"/>
  <c r="N426" i="19"/>
  <c r="O426" i="19" s="1"/>
  <c r="N851" i="19"/>
  <c r="O851" i="19" s="1"/>
  <c r="N817" i="19"/>
  <c r="O817" i="19" s="1"/>
  <c r="N746" i="19"/>
  <c r="O746" i="19" s="1"/>
  <c r="N241" i="19"/>
  <c r="O241" i="19" s="1"/>
  <c r="N929" i="19"/>
  <c r="O929" i="19" s="1"/>
  <c r="N739" i="19"/>
  <c r="O739" i="19" s="1"/>
  <c r="N705" i="19"/>
  <c r="O705" i="19" s="1"/>
  <c r="N669" i="19"/>
  <c r="O669" i="19" s="1"/>
  <c r="N594" i="19"/>
  <c r="O594" i="19" s="1"/>
  <c r="N558" i="19"/>
  <c r="O558" i="19" s="1"/>
  <c r="N483" i="19"/>
  <c r="O483" i="19" s="1"/>
  <c r="N449" i="19"/>
  <c r="O449" i="19" s="1"/>
  <c r="N413" i="19"/>
  <c r="O413" i="19" s="1"/>
  <c r="N338" i="19"/>
  <c r="O338" i="19" s="1"/>
  <c r="N302" i="19"/>
  <c r="O302" i="19" s="1"/>
  <c r="N227" i="19"/>
  <c r="O227" i="19" s="1"/>
  <c r="N538" i="19"/>
  <c r="O538" i="19" s="1"/>
  <c r="N891" i="19"/>
  <c r="O891" i="19" s="1"/>
  <c r="N850" i="19"/>
  <c r="O850" i="19" s="1"/>
  <c r="N814" i="19"/>
  <c r="O814" i="19" s="1"/>
  <c r="N779" i="19"/>
  <c r="O779" i="19" s="1"/>
  <c r="N634" i="19"/>
  <c r="O634" i="19" s="1"/>
  <c r="N523" i="19"/>
  <c r="O523" i="19" s="1"/>
  <c r="N378" i="19"/>
  <c r="O378" i="19" s="1"/>
  <c r="N267" i="19"/>
  <c r="O267" i="19" s="1"/>
  <c r="N258" i="19"/>
  <c r="O258" i="19" s="1"/>
  <c r="N926" i="19"/>
  <c r="O926" i="19" s="1"/>
  <c r="N738" i="19"/>
  <c r="O738" i="19" s="1"/>
  <c r="N702" i="19"/>
  <c r="O702" i="19" s="1"/>
  <c r="N627" i="19"/>
  <c r="O627" i="19" s="1"/>
  <c r="N593" i="19"/>
  <c r="O593" i="19" s="1"/>
  <c r="N557" i="19"/>
  <c r="O557" i="19" s="1"/>
  <c r="N482" i="19"/>
  <c r="O482" i="19" s="1"/>
  <c r="N446" i="19"/>
  <c r="O446" i="19" s="1"/>
  <c r="N371" i="19"/>
  <c r="O371" i="19" s="1"/>
  <c r="N337" i="19"/>
  <c r="O337" i="19" s="1"/>
  <c r="N301" i="19"/>
  <c r="O301" i="19" s="1"/>
  <c r="N226" i="19"/>
  <c r="O226" i="19" s="1"/>
  <c r="N266" i="19"/>
  <c r="O266" i="19" s="1"/>
  <c r="N222" i="19"/>
  <c r="O222" i="19" s="1"/>
  <c r="N497" i="19"/>
  <c r="O497" i="19" s="1"/>
  <c r="N890" i="19"/>
  <c r="O890" i="19" s="1"/>
  <c r="N849" i="19"/>
  <c r="O849" i="19" s="1"/>
  <c r="N813" i="19"/>
  <c r="O813" i="19" s="1"/>
  <c r="N778" i="19"/>
  <c r="O778" i="19" s="1"/>
  <c r="N667" i="19"/>
  <c r="O667" i="19" s="1"/>
  <c r="N522" i="19"/>
  <c r="O522" i="19" s="1"/>
  <c r="N411" i="19"/>
  <c r="O411" i="19" s="1"/>
  <c r="N333" i="19"/>
  <c r="O333" i="19" s="1"/>
  <c r="N794" i="19"/>
  <c r="O794" i="19" s="1"/>
  <c r="N925" i="19"/>
  <c r="O925" i="19" s="1"/>
  <c r="N883" i="19"/>
  <c r="O883" i="19" s="1"/>
  <c r="N771" i="19"/>
  <c r="O771" i="19" s="1"/>
  <c r="N737" i="19"/>
  <c r="O737" i="19" s="1"/>
  <c r="N701" i="19"/>
  <c r="O701" i="19" s="1"/>
  <c r="N626" i="19"/>
  <c r="O626" i="19" s="1"/>
  <c r="N590" i="19"/>
  <c r="O590" i="19" s="1"/>
  <c r="N515" i="19"/>
  <c r="O515" i="19" s="1"/>
  <c r="N481" i="19"/>
  <c r="O481" i="19" s="1"/>
  <c r="N445" i="19"/>
  <c r="O445" i="19" s="1"/>
  <c r="N370" i="19"/>
  <c r="O370" i="19" s="1"/>
  <c r="N334" i="19"/>
  <c r="O334" i="19" s="1"/>
  <c r="N259" i="19"/>
  <c r="O259" i="19" s="1"/>
  <c r="N225" i="19"/>
  <c r="O225" i="19" s="1"/>
  <c r="N369" i="19"/>
  <c r="O369" i="19" s="1"/>
  <c r="N683" i="19"/>
  <c r="O683" i="19" s="1"/>
  <c r="N238" i="19"/>
  <c r="O238" i="19" s="1"/>
  <c r="N846" i="19"/>
  <c r="O846" i="19" s="1"/>
  <c r="N666" i="19"/>
  <c r="O666" i="19" s="1"/>
  <c r="N555" i="19"/>
  <c r="O555" i="19" s="1"/>
  <c r="N410" i="19"/>
  <c r="O410" i="19" s="1"/>
  <c r="N299" i="19"/>
  <c r="O299" i="19" s="1"/>
  <c r="N531" i="19"/>
  <c r="O531" i="19" s="1"/>
  <c r="N882" i="19"/>
  <c r="O882" i="19" s="1"/>
  <c r="N811" i="19"/>
  <c r="O811" i="19" s="1"/>
  <c r="N770" i="19"/>
  <c r="O770" i="19" s="1"/>
  <c r="N734" i="19"/>
  <c r="O734" i="19" s="1"/>
  <c r="N659" i="19"/>
  <c r="O659" i="19" s="1"/>
  <c r="N625" i="19"/>
  <c r="O625" i="19" s="1"/>
  <c r="N589" i="19"/>
  <c r="O589" i="19" s="1"/>
  <c r="N514" i="19"/>
  <c r="O514" i="19" s="1"/>
  <c r="N478" i="19"/>
  <c r="O478" i="19" s="1"/>
  <c r="N403" i="19"/>
  <c r="O403" i="19" s="1"/>
  <c r="N275" i="19"/>
  <c r="O275" i="19" s="1"/>
  <c r="N923" i="19"/>
  <c r="O923" i="19" s="1"/>
  <c r="N845" i="19"/>
  <c r="O845" i="19" s="1"/>
  <c r="N699" i="19"/>
  <c r="O699" i="19" s="1"/>
  <c r="N554" i="19"/>
  <c r="O554" i="19" s="1"/>
  <c r="N443" i="19"/>
  <c r="O443" i="19" s="1"/>
  <c r="N298" i="19"/>
  <c r="O298" i="19" s="1"/>
  <c r="N769" i="19"/>
  <c r="O769" i="19" s="1"/>
  <c r="N658" i="19"/>
  <c r="O658" i="19" s="1"/>
  <c r="N547" i="19"/>
  <c r="O547" i="19" s="1"/>
  <c r="N291" i="19"/>
  <c r="O291" i="19" s="1"/>
  <c r="N221" i="19"/>
  <c r="O221" i="19" s="1"/>
  <c r="N717" i="19"/>
  <c r="O717" i="19" s="1"/>
  <c r="N881" i="19"/>
  <c r="O881" i="19" s="1"/>
  <c r="N810" i="19"/>
  <c r="O810" i="19" s="1"/>
  <c r="N733" i="19"/>
  <c r="O733" i="19" s="1"/>
  <c r="N622" i="19"/>
  <c r="O622" i="19" s="1"/>
  <c r="N513" i="19"/>
  <c r="O513" i="19" s="1"/>
  <c r="N477" i="19"/>
  <c r="O477" i="19" s="1"/>
  <c r="N402" i="19"/>
  <c r="O402" i="19" s="1"/>
  <c r="N366" i="19"/>
  <c r="O366" i="19" s="1"/>
  <c r="N257" i="19"/>
  <c r="O257" i="19" s="1"/>
  <c r="N385" i="19"/>
  <c r="O385" i="19" s="1"/>
  <c r="N922" i="19"/>
  <c r="O922" i="19" s="1"/>
  <c r="N803" i="19"/>
  <c r="O803" i="19" s="1"/>
  <c r="N698" i="19"/>
  <c r="O698" i="19" s="1"/>
  <c r="N587" i="19"/>
  <c r="O587" i="19" s="1"/>
  <c r="N442" i="19"/>
  <c r="O442" i="19" s="1"/>
  <c r="N331" i="19"/>
  <c r="O331" i="19" s="1"/>
  <c r="N843" i="19"/>
  <c r="O843" i="19" s="1"/>
  <c r="N657" i="19"/>
  <c r="O657" i="19" s="1"/>
  <c r="N510" i="19"/>
  <c r="O510" i="19" s="1"/>
  <c r="N401" i="19"/>
  <c r="O401" i="19" s="1"/>
  <c r="N290" i="19"/>
  <c r="O290" i="19" s="1"/>
  <c r="N878" i="19"/>
  <c r="O878" i="19" s="1"/>
  <c r="N766" i="19"/>
  <c r="O766" i="19" s="1"/>
  <c r="N691" i="19"/>
  <c r="O691" i="19" s="1"/>
  <c r="N621" i="19"/>
  <c r="O621" i="19" s="1"/>
  <c r="N546" i="19"/>
  <c r="O546" i="19" s="1"/>
  <c r="N435" i="19"/>
  <c r="O435" i="19" s="1"/>
  <c r="N365" i="19"/>
  <c r="O365" i="19" s="1"/>
  <c r="N254" i="19"/>
  <c r="O254" i="19" s="1"/>
  <c r="N461" i="19"/>
  <c r="O461" i="19" s="1"/>
  <c r="N571" i="19"/>
  <c r="O571" i="19" s="1"/>
  <c r="N914" i="19"/>
  <c r="O914" i="19" s="1"/>
  <c r="N802" i="19"/>
  <c r="O802" i="19" s="1"/>
  <c r="N731" i="19"/>
  <c r="O731" i="19" s="1"/>
  <c r="N586" i="19"/>
  <c r="O586" i="19" s="1"/>
  <c r="N475" i="19"/>
  <c r="O475" i="19" s="1"/>
  <c r="N330" i="19"/>
  <c r="O330" i="19" s="1"/>
  <c r="N219" i="19"/>
  <c r="O219" i="19" s="1"/>
  <c r="N545" i="19"/>
  <c r="O545" i="19" s="1"/>
  <c r="N434" i="19"/>
  <c r="O434" i="19" s="1"/>
  <c r="N323" i="19"/>
  <c r="O323" i="19" s="1"/>
  <c r="N253" i="19"/>
  <c r="O253" i="19" s="1"/>
  <c r="N242" i="19"/>
  <c r="O242" i="19" s="1"/>
  <c r="N753" i="19"/>
  <c r="O753" i="19" s="1"/>
  <c r="N877" i="19"/>
  <c r="O877" i="19" s="1"/>
  <c r="N842" i="19"/>
  <c r="O842" i="19" s="1"/>
  <c r="N765" i="19"/>
  <c r="O765" i="19" s="1"/>
  <c r="N690" i="19"/>
  <c r="O690" i="19" s="1"/>
  <c r="N654" i="19"/>
  <c r="O654" i="19" s="1"/>
  <c r="N579" i="19"/>
  <c r="O579" i="19" s="1"/>
  <c r="N509" i="19"/>
  <c r="O509" i="19" s="1"/>
  <c r="N398" i="19"/>
  <c r="O398" i="19" s="1"/>
  <c r="N289" i="19"/>
  <c r="O289" i="19" s="1"/>
  <c r="N913" i="19"/>
  <c r="O913" i="19" s="1"/>
  <c r="N835" i="19"/>
  <c r="O835" i="19" s="1"/>
  <c r="N801" i="19"/>
  <c r="O801" i="19" s="1"/>
  <c r="N730" i="19"/>
  <c r="O730" i="19" s="1"/>
  <c r="N619" i="19"/>
  <c r="O619" i="19" s="1"/>
  <c r="N474" i="19"/>
  <c r="O474" i="19" s="1"/>
  <c r="N363" i="19"/>
  <c r="O363" i="19" s="1"/>
  <c r="N218" i="19"/>
  <c r="O218" i="19" s="1"/>
  <c r="N833" i="19"/>
  <c r="O833" i="19" s="1"/>
  <c r="N506" i="19"/>
  <c r="O506" i="19" s="1"/>
  <c r="N754" i="19"/>
  <c r="O754" i="19" s="1"/>
  <c r="N462" i="19"/>
  <c r="O462" i="19" s="1"/>
  <c r="N723" i="19"/>
  <c r="O723" i="19" s="1"/>
  <c r="N689" i="19"/>
  <c r="O689" i="19" s="1"/>
  <c r="N653" i="19"/>
  <c r="O653" i="19" s="1"/>
  <c r="N578" i="19"/>
  <c r="O578" i="19" s="1"/>
  <c r="N542" i="19"/>
  <c r="O542" i="19" s="1"/>
  <c r="N467" i="19"/>
  <c r="O467" i="19" s="1"/>
  <c r="N433" i="19"/>
  <c r="O433" i="19" s="1"/>
  <c r="N397" i="19"/>
  <c r="O397" i="19" s="1"/>
  <c r="N322" i="19"/>
  <c r="O322" i="19" s="1"/>
  <c r="N286" i="19"/>
  <c r="O286" i="19" s="1"/>
  <c r="N211" i="19"/>
  <c r="O211" i="19" s="1"/>
  <c r="N797" i="19"/>
  <c r="O797" i="19" s="1"/>
  <c r="N395" i="19"/>
  <c r="O395" i="19" s="1"/>
  <c r="N643" i="19"/>
  <c r="O643" i="19" s="1"/>
  <c r="N498" i="19"/>
  <c r="O498" i="19" s="1"/>
  <c r="N910" i="19"/>
  <c r="O910" i="19" s="1"/>
  <c r="N875" i="19"/>
  <c r="O875" i="19" s="1"/>
  <c r="N834" i="19"/>
  <c r="O834" i="19" s="1"/>
  <c r="N798" i="19"/>
  <c r="O798" i="19" s="1"/>
  <c r="N763" i="19"/>
  <c r="O763" i="19" s="1"/>
  <c r="N618" i="19"/>
  <c r="O618" i="19" s="1"/>
  <c r="N507" i="19"/>
  <c r="O507" i="19" s="1"/>
  <c r="N362" i="19"/>
  <c r="O362" i="19" s="1"/>
  <c r="N251" i="19"/>
  <c r="O251" i="19" s="1"/>
  <c r="N909" i="19"/>
  <c r="O909" i="19" s="1"/>
  <c r="N651" i="19"/>
  <c r="O651" i="19" s="1"/>
  <c r="N718" i="19"/>
  <c r="O718" i="19" s="1"/>
  <c r="N387" i="19"/>
  <c r="O387" i="19" s="1"/>
  <c r="N829" i="19"/>
  <c r="O829" i="19" s="1"/>
  <c r="N722" i="19"/>
  <c r="O722" i="19" s="1"/>
  <c r="N686" i="19"/>
  <c r="O686" i="19" s="1"/>
  <c r="N611" i="19"/>
  <c r="O611" i="19" s="1"/>
  <c r="N577" i="19"/>
  <c r="O577" i="19" s="1"/>
  <c r="N541" i="19"/>
  <c r="O541" i="19" s="1"/>
  <c r="N466" i="19"/>
  <c r="O466" i="19" s="1"/>
  <c r="N430" i="19"/>
  <c r="O430" i="19" s="1"/>
  <c r="N355" i="19"/>
  <c r="O355" i="19" s="1"/>
  <c r="N321" i="19"/>
  <c r="O321" i="19" s="1"/>
  <c r="N285" i="19"/>
  <c r="O285" i="19" s="1"/>
  <c r="N210" i="19"/>
  <c r="O210" i="19" s="1"/>
  <c r="N874" i="19"/>
  <c r="O874" i="19" s="1"/>
  <c r="N762" i="19"/>
  <c r="O762" i="19" s="1"/>
  <c r="N250" i="19"/>
  <c r="O250" i="19" s="1"/>
  <c r="N755" i="19"/>
  <c r="O755" i="19" s="1"/>
  <c r="N721" i="19"/>
  <c r="O721" i="19" s="1"/>
  <c r="N685" i="19"/>
  <c r="O685" i="19" s="1"/>
  <c r="N610" i="19"/>
  <c r="O610" i="19" s="1"/>
  <c r="N574" i="19"/>
  <c r="O574" i="19" s="1"/>
  <c r="N499" i="19"/>
  <c r="O499" i="19" s="1"/>
  <c r="N465" i="19"/>
  <c r="O465" i="19" s="1"/>
  <c r="N429" i="19"/>
  <c r="O429" i="19" s="1"/>
  <c r="N354" i="19"/>
  <c r="O354" i="19" s="1"/>
  <c r="N318" i="19"/>
  <c r="O318" i="19" s="1"/>
  <c r="N243" i="19"/>
  <c r="O243" i="19" s="1"/>
  <c r="N209" i="19"/>
  <c r="O209" i="19" s="1"/>
  <c r="N609" i="19"/>
  <c r="O609" i="19" s="1"/>
  <c r="N317" i="19"/>
  <c r="O317" i="19" s="1"/>
  <c r="N866" i="19"/>
  <c r="O866" i="19" s="1"/>
  <c r="N830" i="19"/>
  <c r="O830" i="19" s="1"/>
  <c r="N650" i="19"/>
  <c r="O650" i="19" s="1"/>
  <c r="N539" i="19"/>
  <c r="O539" i="19" s="1"/>
  <c r="N394" i="19"/>
  <c r="O394" i="19" s="1"/>
  <c r="N283" i="19"/>
  <c r="O283" i="19" s="1"/>
  <c r="N907" i="19"/>
  <c r="O907" i="19" s="1"/>
  <c r="N945" i="19"/>
  <c r="O945" i="19" s="1"/>
  <c r="N795" i="19"/>
  <c r="O795" i="19" s="1"/>
  <c r="N573" i="19"/>
  <c r="O573" i="19" s="1"/>
  <c r="N353" i="19"/>
  <c r="O353" i="19" s="1"/>
  <c r="N642" i="19"/>
  <c r="O642" i="19" s="1"/>
  <c r="N427" i="19"/>
  <c r="O427" i="19" s="1"/>
  <c r="N386" i="19"/>
  <c r="O386" i="19" s="1"/>
  <c r="N349" i="19"/>
  <c r="O349" i="19" s="1"/>
  <c r="N862" i="19"/>
  <c r="O862" i="19" s="1"/>
  <c r="N682" i="19"/>
  <c r="O682" i="19" s="1"/>
  <c r="N941" i="19"/>
  <c r="O941" i="19" s="1"/>
  <c r="N898" i="19"/>
  <c r="O898" i="19" s="1"/>
  <c r="N827" i="19"/>
  <c r="O827" i="19" s="1"/>
  <c r="N786" i="19"/>
  <c r="O786" i="19" s="1"/>
  <c r="N750" i="19"/>
  <c r="O750" i="19" s="1"/>
  <c r="N675" i="19"/>
  <c r="O675" i="19" s="1"/>
  <c r="N641" i="19"/>
  <c r="O641" i="19" s="1"/>
  <c r="N605" i="19"/>
  <c r="O605" i="19" s="1"/>
  <c r="N530" i="19"/>
  <c r="O530" i="19" s="1"/>
  <c r="N494" i="19"/>
  <c r="O494" i="19" s="1"/>
  <c r="N419" i="19"/>
  <c r="O419" i="19" s="1"/>
  <c r="N274" i="19"/>
  <c r="O274" i="19" s="1"/>
  <c r="N861" i="19"/>
  <c r="O861" i="19" s="1"/>
  <c r="N715" i="19"/>
  <c r="O715" i="19" s="1"/>
  <c r="N570" i="19"/>
  <c r="O570" i="19" s="1"/>
  <c r="N459" i="19"/>
  <c r="O459" i="19" s="1"/>
  <c r="N314" i="19"/>
  <c r="O314" i="19" s="1"/>
  <c r="N638" i="19"/>
  <c r="O638" i="19" s="1"/>
  <c r="N529" i="19"/>
  <c r="O529" i="19" s="1"/>
  <c r="N493" i="19"/>
  <c r="O493" i="19" s="1"/>
  <c r="N418" i="19"/>
  <c r="O418" i="19" s="1"/>
  <c r="N382" i="19"/>
  <c r="O382" i="19" s="1"/>
  <c r="N307" i="19"/>
  <c r="O307" i="19" s="1"/>
  <c r="N237" i="19"/>
  <c r="O237" i="19" s="1"/>
  <c r="N939" i="19"/>
  <c r="O939" i="19" s="1"/>
  <c r="N897" i="19"/>
  <c r="O897" i="19" s="1"/>
  <c r="N826" i="19"/>
  <c r="O826" i="19" s="1"/>
  <c r="N785" i="19"/>
  <c r="O785" i="19" s="1"/>
  <c r="N749" i="19"/>
  <c r="O749" i="19" s="1"/>
  <c r="N674" i="19"/>
  <c r="O674" i="19" s="1"/>
  <c r="N563" i="19"/>
  <c r="O563" i="19" s="1"/>
  <c r="N273" i="19"/>
  <c r="O273" i="19" s="1"/>
  <c r="N315" i="19"/>
  <c r="O31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D5" i="17"/>
  <c r="C5" i="17"/>
  <c r="B5" i="17"/>
  <c r="G87" i="53" l="1"/>
  <c r="F87" i="53"/>
  <c r="D87" i="53"/>
  <c r="C87" i="53"/>
  <c r="A88" i="53" s="1"/>
  <c r="H24" i="28"/>
  <c r="K18" i="25"/>
  <c r="H28" i="35"/>
  <c r="H21" i="26"/>
  <c r="H30" i="36"/>
  <c r="H27" i="31"/>
  <c r="G15" i="34"/>
  <c r="D44" i="45"/>
  <c r="B44" i="45"/>
  <c r="E42" i="44"/>
  <c r="B42" i="44"/>
  <c r="G41" i="43"/>
  <c r="H14" i="17"/>
  <c r="D25" i="40"/>
  <c r="C25" i="40"/>
  <c r="A26" i="40" s="1"/>
  <c r="D22" i="26"/>
  <c r="C22" i="26"/>
  <c r="F22" i="26"/>
  <c r="G22" i="26"/>
  <c r="B29" i="31"/>
  <c r="E29" i="31"/>
  <c r="A30" i="31"/>
  <c r="P2" i="19" a="1"/>
  <c r="C34" i="17"/>
  <c r="C26" i="17"/>
  <c r="C18" i="17"/>
  <c r="C23" i="17"/>
  <c r="C15" i="17"/>
  <c r="C33" i="17"/>
  <c r="C31" i="17"/>
  <c r="C36" i="17"/>
  <c r="C28" i="17"/>
  <c r="C17" i="17"/>
  <c r="C20" i="17"/>
  <c r="C25" i="17"/>
  <c r="C38" i="17"/>
  <c r="C30" i="17"/>
  <c r="C22" i="17"/>
  <c r="C27" i="17"/>
  <c r="C19" i="17"/>
  <c r="C16" i="17"/>
  <c r="C35" i="17"/>
  <c r="C32" i="17"/>
  <c r="C24" i="17"/>
  <c r="C37" i="17"/>
  <c r="C21" i="17"/>
  <c r="C29" i="17"/>
  <c r="C28" i="31"/>
  <c r="G28" i="31"/>
  <c r="F28" i="31"/>
  <c r="D28" i="31"/>
  <c r="B30" i="35"/>
  <c r="A31" i="35"/>
  <c r="E30" i="35"/>
  <c r="E17" i="34"/>
  <c r="B17" i="34"/>
  <c r="A18" i="34"/>
  <c r="A27" i="28"/>
  <c r="E26" i="28"/>
  <c r="B26" i="28"/>
  <c r="F16" i="34"/>
  <c r="D16" i="34"/>
  <c r="C16" i="34"/>
  <c r="A65" i="51"/>
  <c r="E64" i="51"/>
  <c r="H64" i="51"/>
  <c r="B64" i="51"/>
  <c r="D25" i="28"/>
  <c r="C25" i="28"/>
  <c r="G25" i="28"/>
  <c r="F25" i="28"/>
  <c r="G29" i="35"/>
  <c r="F29" i="35"/>
  <c r="D29" i="35"/>
  <c r="C29" i="35"/>
  <c r="J63" i="51"/>
  <c r="K63" i="51"/>
  <c r="G63" i="51"/>
  <c r="C63" i="51"/>
  <c r="I63" i="51"/>
  <c r="D63" i="51"/>
  <c r="F63" i="51"/>
  <c r="H31" i="36"/>
  <c r="D31" i="36"/>
  <c r="C31" i="36"/>
  <c r="B32" i="36"/>
  <c r="A33" i="36"/>
  <c r="E32" i="36"/>
  <c r="C55" i="50"/>
  <c r="I55" i="50"/>
  <c r="G55" i="50"/>
  <c r="J55" i="50"/>
  <c r="F55" i="50"/>
  <c r="K55" i="50"/>
  <c r="D55" i="50"/>
  <c r="G26" i="41"/>
  <c r="F26" i="41"/>
  <c r="D26" i="41"/>
  <c r="C26" i="41"/>
  <c r="A27" i="41" s="1"/>
  <c r="E56" i="50"/>
  <c r="B56" i="50"/>
  <c r="A57" i="50"/>
  <c r="H56" i="50"/>
  <c r="E43" i="43"/>
  <c r="B43" i="43"/>
  <c r="C42" i="43"/>
  <c r="F42" i="43"/>
  <c r="D42" i="43"/>
  <c r="G31" i="36"/>
  <c r="F31" i="36"/>
  <c r="H20" i="25"/>
  <c r="E20" i="25"/>
  <c r="B20" i="25"/>
  <c r="A21" i="25"/>
  <c r="E34" i="38"/>
  <c r="B34" i="38"/>
  <c r="A35" i="38"/>
  <c r="D33" i="38"/>
  <c r="C33" i="38"/>
  <c r="A61" i="49"/>
  <c r="B60" i="49"/>
  <c r="E60" i="49"/>
  <c r="J19" i="25"/>
  <c r="I19" i="25"/>
  <c r="G19" i="25"/>
  <c r="D19" i="25"/>
  <c r="C19" i="25"/>
  <c r="F19" i="25"/>
  <c r="H33" i="38"/>
  <c r="G33" i="38"/>
  <c r="F33" i="38"/>
  <c r="F59" i="49"/>
  <c r="D59" i="49"/>
  <c r="H59" i="49"/>
  <c r="C59" i="49"/>
  <c r="G59" i="49"/>
  <c r="H25" i="40"/>
  <c r="G25" i="40"/>
  <c r="F25" i="40"/>
  <c r="B23" i="26"/>
  <c r="E23" i="26"/>
  <c r="A24" i="26"/>
  <c r="B88" i="53" l="1"/>
  <c r="E88" i="53"/>
  <c r="H28" i="31"/>
  <c r="H22" i="26"/>
  <c r="H25" i="28"/>
  <c r="H26" i="41"/>
  <c r="K19" i="25"/>
  <c r="H29" i="35"/>
  <c r="G42" i="44"/>
  <c r="F42" i="44"/>
  <c r="C42" i="44"/>
  <c r="A43" i="44" s="1"/>
  <c r="D42" i="44"/>
  <c r="C44" i="45"/>
  <c r="A45" i="45" s="1"/>
  <c r="F44" i="45"/>
  <c r="E44" i="45"/>
  <c r="G42" i="43"/>
  <c r="G16" i="34"/>
  <c r="S124" i="17"/>
  <c r="T124" i="17" s="1"/>
  <c r="S116" i="17"/>
  <c r="T116" i="17" s="1"/>
  <c r="S108" i="17"/>
  <c r="T108" i="17" s="1"/>
  <c r="S100" i="17"/>
  <c r="T100" i="17" s="1"/>
  <c r="S92" i="17"/>
  <c r="T92" i="17" s="1"/>
  <c r="S84" i="17"/>
  <c r="T84" i="17" s="1"/>
  <c r="S76" i="17"/>
  <c r="T76" i="17" s="1"/>
  <c r="S68" i="17"/>
  <c r="T68" i="17" s="1"/>
  <c r="S60" i="17"/>
  <c r="T60" i="17" s="1"/>
  <c r="S52" i="17"/>
  <c r="T52" i="17" s="1"/>
  <c r="S44" i="17"/>
  <c r="T44" i="17" s="1"/>
  <c r="S36" i="17"/>
  <c r="T36" i="17" s="1"/>
  <c r="S28" i="17"/>
  <c r="T28" i="17" s="1"/>
  <c r="S20" i="17"/>
  <c r="T20" i="17" s="1"/>
  <c r="S94" i="17"/>
  <c r="T94" i="17" s="1"/>
  <c r="S38" i="17"/>
  <c r="T38" i="17" s="1"/>
  <c r="S30" i="17"/>
  <c r="T30" i="17" s="1"/>
  <c r="S4" i="17"/>
  <c r="T4" i="17" s="1"/>
  <c r="S121" i="17"/>
  <c r="T121" i="17" s="1"/>
  <c r="S105" i="17"/>
  <c r="T105" i="17" s="1"/>
  <c r="S89" i="17"/>
  <c r="T89" i="17" s="1"/>
  <c r="S57" i="17"/>
  <c r="T57" i="17" s="1"/>
  <c r="S49" i="17"/>
  <c r="T49" i="17" s="1"/>
  <c r="S41" i="17"/>
  <c r="T41" i="17" s="1"/>
  <c r="E14" i="17"/>
  <c r="S67" i="17"/>
  <c r="T67" i="17" s="1"/>
  <c r="S27" i="17"/>
  <c r="T27" i="17" s="1"/>
  <c r="S19" i="17"/>
  <c r="T19" i="17" s="1"/>
  <c r="S113" i="17"/>
  <c r="T113" i="17" s="1"/>
  <c r="S97" i="17"/>
  <c r="T97" i="17" s="1"/>
  <c r="S81" i="17"/>
  <c r="T81" i="17" s="1"/>
  <c r="S73" i="17"/>
  <c r="T73" i="17" s="1"/>
  <c r="S65" i="17"/>
  <c r="T65" i="17" s="1"/>
  <c r="S33" i="17"/>
  <c r="T33" i="17" s="1"/>
  <c r="S25" i="17"/>
  <c r="T25" i="17" s="1"/>
  <c r="S17" i="17"/>
  <c r="T17" i="17" s="1"/>
  <c r="S126" i="17"/>
  <c r="T126" i="17" s="1"/>
  <c r="S118" i="17"/>
  <c r="T118" i="17" s="1"/>
  <c r="S110" i="17"/>
  <c r="T110" i="17" s="1"/>
  <c r="S102" i="17"/>
  <c r="T102" i="17" s="1"/>
  <c r="S86" i="17"/>
  <c r="T86" i="17" s="1"/>
  <c r="S78" i="17"/>
  <c r="T78" i="17" s="1"/>
  <c r="S70" i="17"/>
  <c r="T70" i="17" s="1"/>
  <c r="S62" i="17"/>
  <c r="T62" i="17" s="1"/>
  <c r="S54" i="17"/>
  <c r="T54" i="17" s="1"/>
  <c r="S46" i="17"/>
  <c r="T46" i="17" s="1"/>
  <c r="S22" i="17"/>
  <c r="T22" i="17" s="1"/>
  <c r="S14" i="17"/>
  <c r="T14" i="17" s="1"/>
  <c r="S83" i="17"/>
  <c r="T83" i="17" s="1"/>
  <c r="S43" i="17"/>
  <c r="T43" i="17" s="1"/>
  <c r="S91" i="17"/>
  <c r="T91" i="17" s="1"/>
  <c r="S123" i="17"/>
  <c r="T123" i="17" s="1"/>
  <c r="S107" i="17"/>
  <c r="T107" i="17" s="1"/>
  <c r="S75" i="17"/>
  <c r="T75" i="17" s="1"/>
  <c r="S13" i="17"/>
  <c r="T13" i="17" s="1"/>
  <c r="S59" i="17"/>
  <c r="T59" i="17" s="1"/>
  <c r="S51" i="17"/>
  <c r="T51" i="17" s="1"/>
  <c r="S99" i="17"/>
  <c r="T99" i="17" s="1"/>
  <c r="S35" i="17"/>
  <c r="T35" i="17" s="1"/>
  <c r="S115" i="17"/>
  <c r="T115" i="17" s="1"/>
  <c r="S12" i="17"/>
  <c r="T12" i="17" s="1"/>
  <c r="S10" i="17"/>
  <c r="T10" i="17" s="1"/>
  <c r="S98" i="17"/>
  <c r="T98" i="17" s="1"/>
  <c r="S34" i="17"/>
  <c r="T34" i="17" s="1"/>
  <c r="S66" i="17"/>
  <c r="T66" i="17" s="1"/>
  <c r="S50" i="17"/>
  <c r="T50" i="17" s="1"/>
  <c r="S42" i="17"/>
  <c r="T42" i="17" s="1"/>
  <c r="S18" i="17"/>
  <c r="T18" i="17" s="1"/>
  <c r="S6" i="17"/>
  <c r="T6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21" i="17"/>
  <c r="T21" i="17" s="1"/>
  <c r="S9" i="17"/>
  <c r="T9" i="17" s="1"/>
  <c r="S8" i="17"/>
  <c r="T8" i="17" s="1"/>
  <c r="S122" i="17"/>
  <c r="T122" i="17" s="1"/>
  <c r="S114" i="17"/>
  <c r="T114" i="17" s="1"/>
  <c r="S90" i="17"/>
  <c r="T90" i="17" s="1"/>
  <c r="S82" i="17"/>
  <c r="T82" i="17" s="1"/>
  <c r="S74" i="17"/>
  <c r="T74" i="17" s="1"/>
  <c r="S26" i="17"/>
  <c r="T26" i="17" s="1"/>
  <c r="S7" i="17"/>
  <c r="T7" i="17" s="1"/>
  <c r="S58" i="17"/>
  <c r="T58" i="17" s="1"/>
  <c r="S106" i="17"/>
  <c r="T106" i="17" s="1"/>
  <c r="S119" i="17"/>
  <c r="T119" i="17" s="1"/>
  <c r="S111" i="17"/>
  <c r="T111" i="17" s="1"/>
  <c r="S103" i="17"/>
  <c r="T103" i="17" s="1"/>
  <c r="S95" i="17"/>
  <c r="T95" i="17" s="1"/>
  <c r="S87" i="17"/>
  <c r="T87" i="17" s="1"/>
  <c r="S79" i="17"/>
  <c r="T79" i="17" s="1"/>
  <c r="S71" i="17"/>
  <c r="T71" i="17" s="1"/>
  <c r="S63" i="17"/>
  <c r="T63" i="17" s="1"/>
  <c r="S55" i="17"/>
  <c r="T55" i="17" s="1"/>
  <c r="S47" i="17"/>
  <c r="T47" i="17" s="1"/>
  <c r="S39" i="17"/>
  <c r="T39" i="17" s="1"/>
  <c r="S31" i="17"/>
  <c r="T31" i="17" s="1"/>
  <c r="S23" i="17"/>
  <c r="T23" i="17" s="1"/>
  <c r="S15" i="17"/>
  <c r="T15" i="17" s="1"/>
  <c r="S5" i="17"/>
  <c r="T5" i="17" s="1"/>
  <c r="S104" i="17"/>
  <c r="T104" i="17" s="1"/>
  <c r="S80" i="17"/>
  <c r="T80" i="17" s="1"/>
  <c r="S16" i="17"/>
  <c r="T16" i="17" s="1"/>
  <c r="S96" i="17"/>
  <c r="T96" i="17" s="1"/>
  <c r="S56" i="17"/>
  <c r="T56" i="17" s="1"/>
  <c r="S11" i="17"/>
  <c r="T11" i="17" s="1"/>
  <c r="S120" i="17"/>
  <c r="T120" i="17" s="1"/>
  <c r="S48" i="17"/>
  <c r="T48" i="17" s="1"/>
  <c r="S64" i="17"/>
  <c r="T64" i="17" s="1"/>
  <c r="S32" i="17"/>
  <c r="T32" i="17" s="1"/>
  <c r="S40" i="17"/>
  <c r="T40" i="17" s="1"/>
  <c r="S112" i="17"/>
  <c r="T112" i="17" s="1"/>
  <c r="S88" i="17"/>
  <c r="T88" i="17" s="1"/>
  <c r="S72" i="17"/>
  <c r="T72" i="17" s="1"/>
  <c r="S24" i="17"/>
  <c r="T24" i="17" s="1"/>
  <c r="S3" i="17"/>
  <c r="T3" i="17" s="1"/>
  <c r="P2" i="19"/>
  <c r="P1" i="19" a="1"/>
  <c r="P1" i="19" s="1"/>
  <c r="A15" i="19" s="1"/>
  <c r="H34" i="38"/>
  <c r="G34" i="38"/>
  <c r="F34" i="38"/>
  <c r="G64" i="51"/>
  <c r="K64" i="51"/>
  <c r="J64" i="51"/>
  <c r="I64" i="51"/>
  <c r="F64" i="51"/>
  <c r="D64" i="51"/>
  <c r="C64" i="51"/>
  <c r="B35" i="38"/>
  <c r="E35" i="38"/>
  <c r="A36" i="38"/>
  <c r="H21" i="25"/>
  <c r="B21" i="25"/>
  <c r="E21" i="25"/>
  <c r="A22" i="25"/>
  <c r="G23" i="26"/>
  <c r="C23" i="26"/>
  <c r="F23" i="26"/>
  <c r="D23" i="26"/>
  <c r="E61" i="49"/>
  <c r="B61" i="49"/>
  <c r="A62" i="49"/>
  <c r="B65" i="51"/>
  <c r="A66" i="51"/>
  <c r="H65" i="51"/>
  <c r="E65" i="51"/>
  <c r="D30" i="35"/>
  <c r="C30" i="35"/>
  <c r="H32" i="36"/>
  <c r="D32" i="36"/>
  <c r="C32" i="36"/>
  <c r="H57" i="50"/>
  <c r="B57" i="50"/>
  <c r="A58" i="50"/>
  <c r="E57" i="50"/>
  <c r="G32" i="36"/>
  <c r="F32" i="36"/>
  <c r="A34" i="36"/>
  <c r="E33" i="36"/>
  <c r="B33" i="36"/>
  <c r="D17" i="34"/>
  <c r="C17" i="34"/>
  <c r="F17" i="34"/>
  <c r="E30" i="31"/>
  <c r="B30" i="31"/>
  <c r="A31" i="31"/>
  <c r="H60" i="49"/>
  <c r="C60" i="49"/>
  <c r="D60" i="49"/>
  <c r="F60" i="49"/>
  <c r="G60" i="49"/>
  <c r="G26" i="28"/>
  <c r="F26" i="28"/>
  <c r="D26" i="28"/>
  <c r="C26" i="28"/>
  <c r="E24" i="26"/>
  <c r="B24" i="26"/>
  <c r="A25" i="26"/>
  <c r="A28" i="28"/>
  <c r="E27" i="28"/>
  <c r="B27" i="28"/>
  <c r="A19" i="34"/>
  <c r="E18" i="34"/>
  <c r="B18" i="34"/>
  <c r="B31" i="35"/>
  <c r="E31" i="35"/>
  <c r="A32" i="35"/>
  <c r="F43" i="43"/>
  <c r="C43" i="43"/>
  <c r="A44" i="43" s="1"/>
  <c r="E44" i="43" s="1"/>
  <c r="D43" i="43"/>
  <c r="F29" i="31"/>
  <c r="D29" i="31"/>
  <c r="C29" i="31"/>
  <c r="G29" i="31"/>
  <c r="I56" i="50"/>
  <c r="C56" i="50"/>
  <c r="F56" i="50"/>
  <c r="D56" i="50"/>
  <c r="J56" i="50"/>
  <c r="G56" i="50"/>
  <c r="K56" i="50"/>
  <c r="C34" i="38"/>
  <c r="D34" i="38"/>
  <c r="C20" i="25"/>
  <c r="I20" i="25"/>
  <c r="G20" i="25"/>
  <c r="J20" i="25"/>
  <c r="F20" i="25"/>
  <c r="D20" i="25"/>
  <c r="F30" i="35"/>
  <c r="G30" i="35"/>
  <c r="B26" i="40"/>
  <c r="E26" i="40"/>
  <c r="B27" i="41"/>
  <c r="E27" i="41"/>
  <c r="S447" i="17"/>
  <c r="T447" i="17" s="1"/>
  <c r="S431" i="17"/>
  <c r="T431" i="17" s="1"/>
  <c r="S415" i="17"/>
  <c r="T415" i="17" s="1"/>
  <c r="S399" i="17"/>
  <c r="T399" i="17" s="1"/>
  <c r="S383" i="17"/>
  <c r="T383" i="17" s="1"/>
  <c r="S367" i="17"/>
  <c r="T367" i="17" s="1"/>
  <c r="S351" i="17"/>
  <c r="T351" i="17" s="1"/>
  <c r="S335" i="17"/>
  <c r="T335" i="17" s="1"/>
  <c r="S319" i="17"/>
  <c r="T319" i="17" s="1"/>
  <c r="S303" i="17"/>
  <c r="T303" i="17" s="1"/>
  <c r="S287" i="17"/>
  <c r="T287" i="17" s="1"/>
  <c r="S271" i="17"/>
  <c r="T271" i="17" s="1"/>
  <c r="S255" i="17"/>
  <c r="T255" i="17" s="1"/>
  <c r="S239" i="17"/>
  <c r="T239" i="17" s="1"/>
  <c r="S223" i="17"/>
  <c r="T223" i="17" s="1"/>
  <c r="S207" i="17"/>
  <c r="T207" i="17" s="1"/>
  <c r="S191" i="17"/>
  <c r="T191" i="17" s="1"/>
  <c r="S175" i="17"/>
  <c r="T175" i="17" s="1"/>
  <c r="S159" i="17"/>
  <c r="T159" i="17" s="1"/>
  <c r="S143" i="17"/>
  <c r="T143" i="17" s="1"/>
  <c r="S132" i="17"/>
  <c r="T132" i="17" s="1"/>
  <c r="S411" i="17"/>
  <c r="T411" i="17" s="1"/>
  <c r="S299" i="17"/>
  <c r="T299" i="17" s="1"/>
  <c r="S219" i="17"/>
  <c r="T219" i="17" s="1"/>
  <c r="S155" i="17"/>
  <c r="T155" i="17" s="1"/>
  <c r="S428" i="17"/>
  <c r="T428" i="17" s="1"/>
  <c r="S380" i="17"/>
  <c r="T380" i="17" s="1"/>
  <c r="S348" i="17"/>
  <c r="T348" i="17" s="1"/>
  <c r="S316" i="17"/>
  <c r="T316" i="17" s="1"/>
  <c r="S268" i="17"/>
  <c r="T268" i="17" s="1"/>
  <c r="S236" i="17"/>
  <c r="T236" i="17" s="1"/>
  <c r="S204" i="17"/>
  <c r="T204" i="17" s="1"/>
  <c r="S172" i="17"/>
  <c r="T172" i="17" s="1"/>
  <c r="S446" i="17"/>
  <c r="T446" i="17" s="1"/>
  <c r="S430" i="17"/>
  <c r="T430" i="17" s="1"/>
  <c r="S414" i="17"/>
  <c r="T414" i="17" s="1"/>
  <c r="S398" i="17"/>
  <c r="T398" i="17" s="1"/>
  <c r="S382" i="17"/>
  <c r="T382" i="17" s="1"/>
  <c r="S366" i="17"/>
  <c r="T366" i="17" s="1"/>
  <c r="S350" i="17"/>
  <c r="T350" i="17" s="1"/>
  <c r="S334" i="17"/>
  <c r="T334" i="17" s="1"/>
  <c r="S318" i="17"/>
  <c r="T318" i="17" s="1"/>
  <c r="S302" i="17"/>
  <c r="T302" i="17" s="1"/>
  <c r="S286" i="17"/>
  <c r="T286" i="17" s="1"/>
  <c r="S270" i="17"/>
  <c r="T270" i="17" s="1"/>
  <c r="S254" i="17"/>
  <c r="T254" i="17" s="1"/>
  <c r="S238" i="17"/>
  <c r="T238" i="17" s="1"/>
  <c r="S222" i="17"/>
  <c r="T222" i="17" s="1"/>
  <c r="S206" i="17"/>
  <c r="T206" i="17" s="1"/>
  <c r="S190" i="17"/>
  <c r="T190" i="17" s="1"/>
  <c r="S174" i="17"/>
  <c r="T174" i="17" s="1"/>
  <c r="S158" i="17"/>
  <c r="T158" i="17" s="1"/>
  <c r="S142" i="17"/>
  <c r="T142" i="17" s="1"/>
  <c r="S301" i="17"/>
  <c r="T301" i="17" s="1"/>
  <c r="S173" i="17"/>
  <c r="T173" i="17" s="1"/>
  <c r="S378" i="17"/>
  <c r="T378" i="17" s="1"/>
  <c r="S330" i="17"/>
  <c r="T330" i="17" s="1"/>
  <c r="S298" i="17"/>
  <c r="T298" i="17" s="1"/>
  <c r="S234" i="17"/>
  <c r="T234" i="17" s="1"/>
  <c r="S202" i="17"/>
  <c r="T202" i="17" s="1"/>
  <c r="S186" i="17"/>
  <c r="T186" i="17" s="1"/>
  <c r="S154" i="17"/>
  <c r="T154" i="17" s="1"/>
  <c r="S131" i="17"/>
  <c r="T131" i="17" s="1"/>
  <c r="S445" i="17"/>
  <c r="T445" i="17" s="1"/>
  <c r="S429" i="17"/>
  <c r="T429" i="17" s="1"/>
  <c r="S413" i="17"/>
  <c r="T413" i="17" s="1"/>
  <c r="S397" i="17"/>
  <c r="T397" i="17" s="1"/>
  <c r="S381" i="17"/>
  <c r="T381" i="17" s="1"/>
  <c r="S365" i="17"/>
  <c r="T365" i="17" s="1"/>
  <c r="S349" i="17"/>
  <c r="T349" i="17" s="1"/>
  <c r="S333" i="17"/>
  <c r="T333" i="17" s="1"/>
  <c r="S317" i="17"/>
  <c r="T317" i="17" s="1"/>
  <c r="S285" i="17"/>
  <c r="T285" i="17" s="1"/>
  <c r="S269" i="17"/>
  <c r="T269" i="17" s="1"/>
  <c r="S253" i="17"/>
  <c r="T253" i="17" s="1"/>
  <c r="S237" i="17"/>
  <c r="T237" i="17" s="1"/>
  <c r="S221" i="17"/>
  <c r="T221" i="17" s="1"/>
  <c r="S205" i="17"/>
  <c r="T205" i="17" s="1"/>
  <c r="S189" i="17"/>
  <c r="T189" i="17" s="1"/>
  <c r="S157" i="17"/>
  <c r="T157" i="17" s="1"/>
  <c r="S141" i="17"/>
  <c r="T141" i="17" s="1"/>
  <c r="S129" i="17"/>
  <c r="T129" i="17" s="1"/>
  <c r="S412" i="17"/>
  <c r="T412" i="17" s="1"/>
  <c r="S364" i="17"/>
  <c r="T364" i="17" s="1"/>
  <c r="S332" i="17"/>
  <c r="T332" i="17" s="1"/>
  <c r="S300" i="17"/>
  <c r="T300" i="17" s="1"/>
  <c r="S284" i="17"/>
  <c r="T284" i="17" s="1"/>
  <c r="S252" i="17"/>
  <c r="T252" i="17" s="1"/>
  <c r="S220" i="17"/>
  <c r="T220" i="17" s="1"/>
  <c r="S188" i="17"/>
  <c r="T188" i="17" s="1"/>
  <c r="S140" i="17"/>
  <c r="T140" i="17" s="1"/>
  <c r="S443" i="17"/>
  <c r="T443" i="17" s="1"/>
  <c r="S427" i="17"/>
  <c r="T427" i="17" s="1"/>
  <c r="S395" i="17"/>
  <c r="T395" i="17" s="1"/>
  <c r="S379" i="17"/>
  <c r="T379" i="17" s="1"/>
  <c r="S363" i="17"/>
  <c r="T363" i="17" s="1"/>
  <c r="S347" i="17"/>
  <c r="T347" i="17" s="1"/>
  <c r="S331" i="17"/>
  <c r="T331" i="17" s="1"/>
  <c r="S315" i="17"/>
  <c r="T315" i="17" s="1"/>
  <c r="S283" i="17"/>
  <c r="T283" i="17" s="1"/>
  <c r="S267" i="17"/>
  <c r="T267" i="17" s="1"/>
  <c r="S251" i="17"/>
  <c r="T251" i="17" s="1"/>
  <c r="S235" i="17"/>
  <c r="T235" i="17" s="1"/>
  <c r="S203" i="17"/>
  <c r="T203" i="17" s="1"/>
  <c r="S187" i="17"/>
  <c r="T187" i="17" s="1"/>
  <c r="S171" i="17"/>
  <c r="T171" i="17" s="1"/>
  <c r="S139" i="17"/>
  <c r="T139" i="17" s="1"/>
  <c r="S233" i="17"/>
  <c r="T233" i="17" s="1"/>
  <c r="S410" i="17"/>
  <c r="T410" i="17" s="1"/>
  <c r="S250" i="17"/>
  <c r="T250" i="17" s="1"/>
  <c r="S457" i="17"/>
  <c r="T457" i="17" s="1"/>
  <c r="S425" i="17"/>
  <c r="T425" i="17" s="1"/>
  <c r="S409" i="17"/>
  <c r="T409" i="17" s="1"/>
  <c r="S377" i="17"/>
  <c r="T377" i="17" s="1"/>
  <c r="S345" i="17"/>
  <c r="T345" i="17" s="1"/>
  <c r="S297" i="17"/>
  <c r="T297" i="17" s="1"/>
  <c r="S265" i="17"/>
  <c r="T265" i="17" s="1"/>
  <c r="S201" i="17"/>
  <c r="T201" i="17" s="1"/>
  <c r="S169" i="17"/>
  <c r="T169" i="17" s="1"/>
  <c r="S444" i="17"/>
  <c r="T444" i="17" s="1"/>
  <c r="S156" i="17"/>
  <c r="T156" i="17" s="1"/>
  <c r="S442" i="17"/>
  <c r="T442" i="17" s="1"/>
  <c r="S362" i="17"/>
  <c r="T362" i="17" s="1"/>
  <c r="S346" i="17"/>
  <c r="T346" i="17" s="1"/>
  <c r="S314" i="17"/>
  <c r="T314" i="17" s="1"/>
  <c r="S218" i="17"/>
  <c r="T218" i="17" s="1"/>
  <c r="S138" i="17"/>
  <c r="T138" i="17" s="1"/>
  <c r="S441" i="17"/>
  <c r="T441" i="17" s="1"/>
  <c r="S393" i="17"/>
  <c r="T393" i="17" s="1"/>
  <c r="S361" i="17"/>
  <c r="T361" i="17" s="1"/>
  <c r="S313" i="17"/>
  <c r="T313" i="17" s="1"/>
  <c r="S281" i="17"/>
  <c r="T281" i="17" s="1"/>
  <c r="S217" i="17"/>
  <c r="T217" i="17" s="1"/>
  <c r="S185" i="17"/>
  <c r="T185" i="17" s="1"/>
  <c r="S153" i="17"/>
  <c r="T153" i="17" s="1"/>
  <c r="S396" i="17"/>
  <c r="T396" i="17" s="1"/>
  <c r="S137" i="17"/>
  <c r="T137" i="17" s="1"/>
  <c r="S394" i="17"/>
  <c r="T394" i="17" s="1"/>
  <c r="S266" i="17"/>
  <c r="T266" i="17" s="1"/>
  <c r="S426" i="17"/>
  <c r="T426" i="17" s="1"/>
  <c r="S282" i="17"/>
  <c r="T282" i="17" s="1"/>
  <c r="S170" i="17"/>
  <c r="T170" i="17" s="1"/>
  <c r="S249" i="17"/>
  <c r="T249" i="17" s="1"/>
  <c r="S329" i="17"/>
  <c r="T329" i="17" s="1"/>
  <c r="S456" i="17"/>
  <c r="T456" i="17" s="1"/>
  <c r="S440" i="17"/>
  <c r="T440" i="17" s="1"/>
  <c r="S424" i="17"/>
  <c r="T424" i="17" s="1"/>
  <c r="S408" i="17"/>
  <c r="T408" i="17" s="1"/>
  <c r="S392" i="17"/>
  <c r="T392" i="17" s="1"/>
  <c r="S376" i="17"/>
  <c r="T376" i="17" s="1"/>
  <c r="S360" i="17"/>
  <c r="T360" i="17" s="1"/>
  <c r="S344" i="17"/>
  <c r="T344" i="17" s="1"/>
  <c r="S328" i="17"/>
  <c r="T328" i="17" s="1"/>
  <c r="S312" i="17"/>
  <c r="T312" i="17" s="1"/>
  <c r="S296" i="17"/>
  <c r="T296" i="17" s="1"/>
  <c r="S280" i="17"/>
  <c r="T280" i="17" s="1"/>
  <c r="S264" i="17"/>
  <c r="T264" i="17" s="1"/>
  <c r="S248" i="17"/>
  <c r="T248" i="17" s="1"/>
  <c r="S232" i="17"/>
  <c r="T232" i="17" s="1"/>
  <c r="S216" i="17"/>
  <c r="T216" i="17" s="1"/>
  <c r="S200" i="17"/>
  <c r="T200" i="17" s="1"/>
  <c r="S184" i="17"/>
  <c r="T184" i="17" s="1"/>
  <c r="S168" i="17"/>
  <c r="T168" i="17" s="1"/>
  <c r="S152" i="17"/>
  <c r="T152" i="17" s="1"/>
  <c r="S136" i="17"/>
  <c r="T136" i="17" s="1"/>
  <c r="S454" i="17"/>
  <c r="T454" i="17" s="1"/>
  <c r="S438" i="17"/>
  <c r="T438" i="17" s="1"/>
  <c r="S422" i="17"/>
  <c r="T422" i="17" s="1"/>
  <c r="S406" i="17"/>
  <c r="T406" i="17" s="1"/>
  <c r="S390" i="17"/>
  <c r="T390" i="17" s="1"/>
  <c r="S374" i="17"/>
  <c r="T374" i="17" s="1"/>
  <c r="S358" i="17"/>
  <c r="T358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62" i="17"/>
  <c r="T262" i="17" s="1"/>
  <c r="S246" i="17"/>
  <c r="T246" i="17" s="1"/>
  <c r="S230" i="17"/>
  <c r="T230" i="17" s="1"/>
  <c r="S214" i="17"/>
  <c r="T214" i="17" s="1"/>
  <c r="S198" i="17"/>
  <c r="T198" i="17" s="1"/>
  <c r="S182" i="17"/>
  <c r="T182" i="17" s="1"/>
  <c r="S166" i="17"/>
  <c r="T166" i="17" s="1"/>
  <c r="S150" i="17"/>
  <c r="T150" i="17" s="1"/>
  <c r="S134" i="17"/>
  <c r="T134" i="17" s="1"/>
  <c r="S451" i="17"/>
  <c r="T451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386" i="17"/>
  <c r="T386" i="17" s="1"/>
  <c r="S274" i="17"/>
  <c r="T274" i="17" s="1"/>
  <c r="S210" i="17"/>
  <c r="T210" i="17" s="1"/>
  <c r="S162" i="17"/>
  <c r="T162" i="17" s="1"/>
  <c r="S432" i="17"/>
  <c r="T432" i="17" s="1"/>
  <c r="S452" i="17"/>
  <c r="T452" i="17" s="1"/>
  <c r="S420" i="17"/>
  <c r="T420" i="17" s="1"/>
  <c r="S404" i="17"/>
  <c r="T404" i="17" s="1"/>
  <c r="S356" i="17"/>
  <c r="T356" i="17" s="1"/>
  <c r="S292" i="17"/>
  <c r="T292" i="17" s="1"/>
  <c r="S244" i="17"/>
  <c r="T244" i="17" s="1"/>
  <c r="S180" i="17"/>
  <c r="T180" i="17" s="1"/>
  <c r="S194" i="17"/>
  <c r="T194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436" i="17"/>
  <c r="T436" i="17" s="1"/>
  <c r="S388" i="17"/>
  <c r="T388" i="17" s="1"/>
  <c r="S372" i="17"/>
  <c r="T372" i="17" s="1"/>
  <c r="S340" i="17"/>
  <c r="T340" i="17" s="1"/>
  <c r="S324" i="17"/>
  <c r="T324" i="17" s="1"/>
  <c r="S308" i="17"/>
  <c r="T308" i="17" s="1"/>
  <c r="S276" i="17"/>
  <c r="T276" i="17" s="1"/>
  <c r="S260" i="17"/>
  <c r="T260" i="17" s="1"/>
  <c r="S228" i="17"/>
  <c r="T228" i="17" s="1"/>
  <c r="S212" i="17"/>
  <c r="T212" i="17" s="1"/>
  <c r="S196" i="17"/>
  <c r="T196" i="17" s="1"/>
  <c r="S164" i="17"/>
  <c r="T164" i="17" s="1"/>
  <c r="S275" i="17"/>
  <c r="T275" i="17" s="1"/>
  <c r="S450" i="17"/>
  <c r="T450" i="17" s="1"/>
  <c r="S434" i="17"/>
  <c r="T434" i="17" s="1"/>
  <c r="S418" i="17"/>
  <c r="T418" i="17" s="1"/>
  <c r="S402" i="17"/>
  <c r="T402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58" i="17"/>
  <c r="T258" i="17" s="1"/>
  <c r="S242" i="17"/>
  <c r="T242" i="17" s="1"/>
  <c r="S178" i="17"/>
  <c r="T178" i="17" s="1"/>
  <c r="S146" i="17"/>
  <c r="T146" i="17" s="1"/>
  <c r="S448" i="17"/>
  <c r="T448" i="17" s="1"/>
  <c r="S416" i="17"/>
  <c r="T416" i="17" s="1"/>
  <c r="S400" i="17"/>
  <c r="T400" i="17" s="1"/>
  <c r="S384" i="17"/>
  <c r="T384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435" i="17"/>
  <c r="T435" i="17" s="1"/>
  <c r="S243" i="17"/>
  <c r="T243" i="17" s="1"/>
  <c r="S148" i="17"/>
  <c r="T148" i="17" s="1"/>
  <c r="S226" i="17"/>
  <c r="T226" i="17" s="1"/>
  <c r="S368" i="17"/>
  <c r="T368" i="17" s="1"/>
  <c r="S449" i="17"/>
  <c r="T449" i="17" s="1"/>
  <c r="S433" i="17"/>
  <c r="T433" i="17" s="1"/>
  <c r="S417" i="17"/>
  <c r="T417" i="17" s="1"/>
  <c r="S401" i="17"/>
  <c r="T401" i="17" s="1"/>
  <c r="S385" i="17"/>
  <c r="T385" i="17" s="1"/>
  <c r="S369" i="17"/>
  <c r="T369" i="17" s="1"/>
  <c r="S353" i="17"/>
  <c r="T353" i="17" s="1"/>
  <c r="S337" i="17"/>
  <c r="T337" i="17" s="1"/>
  <c r="S321" i="17"/>
  <c r="T321" i="17" s="1"/>
  <c r="S305" i="17"/>
  <c r="T305" i="17" s="1"/>
  <c r="S289" i="17"/>
  <c r="T289" i="17" s="1"/>
  <c r="S273" i="17"/>
  <c r="T273" i="17" s="1"/>
  <c r="S257" i="17"/>
  <c r="T257" i="17" s="1"/>
  <c r="S241" i="17"/>
  <c r="T241" i="17" s="1"/>
  <c r="S225" i="17"/>
  <c r="T225" i="17" s="1"/>
  <c r="S209" i="17"/>
  <c r="T209" i="17" s="1"/>
  <c r="S193" i="17"/>
  <c r="T193" i="17" s="1"/>
  <c r="S177" i="17"/>
  <c r="T177" i="17" s="1"/>
  <c r="S161" i="17"/>
  <c r="T161" i="17" s="1"/>
  <c r="S145" i="17"/>
  <c r="T145" i="17" s="1"/>
  <c r="S127" i="17"/>
  <c r="T127" i="17" s="1"/>
  <c r="S231" i="17"/>
  <c r="T231" i="17" s="1"/>
  <c r="S128" i="17"/>
  <c r="T128" i="17" s="1"/>
  <c r="S407" i="17"/>
  <c r="T407" i="17" s="1"/>
  <c r="S455" i="17"/>
  <c r="T455" i="17" s="1"/>
  <c r="S215" i="17"/>
  <c r="T215" i="17" s="1"/>
  <c r="S199" i="17"/>
  <c r="T199" i="17" s="1"/>
  <c r="S192" i="17"/>
  <c r="T192" i="17" s="1"/>
  <c r="S439" i="17"/>
  <c r="T439" i="17" s="1"/>
  <c r="S183" i="17"/>
  <c r="T183" i="17" s="1"/>
  <c r="S423" i="17"/>
  <c r="T423" i="17" s="1"/>
  <c r="S167" i="17"/>
  <c r="T167" i="17" s="1"/>
  <c r="S391" i="17"/>
  <c r="T391" i="17" s="1"/>
  <c r="S151" i="17"/>
  <c r="T151" i="17" s="1"/>
  <c r="S176" i="17"/>
  <c r="T176" i="17" s="1"/>
  <c r="S160" i="17"/>
  <c r="T160" i="17" s="1"/>
  <c r="S375" i="17"/>
  <c r="T375" i="17" s="1"/>
  <c r="S144" i="17"/>
  <c r="T144" i="17" s="1"/>
  <c r="S359" i="17"/>
  <c r="T359" i="17" s="1"/>
  <c r="S135" i="17"/>
  <c r="T135" i="17" s="1"/>
  <c r="S343" i="17"/>
  <c r="T343" i="17" s="1"/>
  <c r="S263" i="17"/>
  <c r="T263" i="17" s="1"/>
  <c r="S327" i="17"/>
  <c r="T327" i="17" s="1"/>
  <c r="S311" i="17"/>
  <c r="T311" i="17" s="1"/>
  <c r="S295" i="17"/>
  <c r="T295" i="17" s="1"/>
  <c r="S247" i="17"/>
  <c r="T247" i="17" s="1"/>
  <c r="S279" i="17"/>
  <c r="T279" i="17" s="1"/>
  <c r="F88" i="53" l="1"/>
  <c r="D88" i="53"/>
  <c r="G88" i="53"/>
  <c r="C88" i="53"/>
  <c r="A89" i="53" s="1"/>
  <c r="H29" i="31"/>
  <c r="H23" i="26"/>
  <c r="H30" i="35"/>
  <c r="H26" i="28"/>
  <c r="K20" i="25"/>
  <c r="B44" i="43"/>
  <c r="F44" i="43" s="1"/>
  <c r="D45" i="45"/>
  <c r="B45" i="45"/>
  <c r="E43" i="44"/>
  <c r="B43" i="44"/>
  <c r="G43" i="43"/>
  <c r="G17" i="34"/>
  <c r="E15" i="19"/>
  <c r="B15" i="19"/>
  <c r="A16" i="19"/>
  <c r="E25" i="26"/>
  <c r="B25" i="26"/>
  <c r="A26" i="26"/>
  <c r="F33" i="36"/>
  <c r="G33" i="36"/>
  <c r="E28" i="28"/>
  <c r="B28" i="28"/>
  <c r="A29" i="28"/>
  <c r="B62" i="49"/>
  <c r="A63" i="49"/>
  <c r="E62" i="49"/>
  <c r="H58" i="50"/>
  <c r="E58" i="50"/>
  <c r="B58" i="50"/>
  <c r="A59" i="50"/>
  <c r="I57" i="50"/>
  <c r="F57" i="50"/>
  <c r="G57" i="50"/>
  <c r="K57" i="50"/>
  <c r="D57" i="50"/>
  <c r="J57" i="50"/>
  <c r="C57" i="50"/>
  <c r="E22" i="25"/>
  <c r="B22" i="25"/>
  <c r="H22" i="25"/>
  <c r="A23" i="25"/>
  <c r="F65" i="51"/>
  <c r="D65" i="51"/>
  <c r="G65" i="51"/>
  <c r="K65" i="51"/>
  <c r="J65" i="51"/>
  <c r="I65" i="51"/>
  <c r="C65" i="51"/>
  <c r="J21" i="25"/>
  <c r="I21" i="25"/>
  <c r="F21" i="25"/>
  <c r="D21" i="25"/>
  <c r="C21" i="25"/>
  <c r="G21" i="25"/>
  <c r="B34" i="36"/>
  <c r="A35" i="36"/>
  <c r="E34" i="36"/>
  <c r="G27" i="41"/>
  <c r="F27" i="41"/>
  <c r="B36" i="38"/>
  <c r="E36" i="38"/>
  <c r="A37" i="38"/>
  <c r="D27" i="41"/>
  <c r="C27" i="41"/>
  <c r="A28" i="41" s="1"/>
  <c r="D35" i="38"/>
  <c r="C35" i="38"/>
  <c r="F26" i="40"/>
  <c r="G26" i="40"/>
  <c r="H26" i="40"/>
  <c r="E31" i="31"/>
  <c r="B31" i="31"/>
  <c r="A32" i="31"/>
  <c r="D30" i="31"/>
  <c r="G30" i="31"/>
  <c r="F30" i="31"/>
  <c r="C30" i="31"/>
  <c r="H33" i="36"/>
  <c r="D33" i="36"/>
  <c r="C33" i="36"/>
  <c r="D61" i="49"/>
  <c r="C61" i="49"/>
  <c r="G61" i="49"/>
  <c r="F61" i="49"/>
  <c r="H61" i="49"/>
  <c r="G24" i="26"/>
  <c r="D24" i="26"/>
  <c r="F24" i="26"/>
  <c r="C24" i="26"/>
  <c r="A33" i="35"/>
  <c r="B32" i="35"/>
  <c r="E32" i="35"/>
  <c r="G31" i="35"/>
  <c r="F31" i="35"/>
  <c r="D31" i="35"/>
  <c r="C31" i="35"/>
  <c r="F18" i="34"/>
  <c r="C18" i="34"/>
  <c r="D18" i="34"/>
  <c r="C26" i="40"/>
  <c r="A27" i="40" s="1"/>
  <c r="D26" i="40"/>
  <c r="A20" i="34"/>
  <c r="E19" i="34"/>
  <c r="B19" i="34"/>
  <c r="F27" i="28"/>
  <c r="G27" i="28"/>
  <c r="D27" i="28"/>
  <c r="C27" i="28"/>
  <c r="G35" i="38"/>
  <c r="F35" i="38"/>
  <c r="H35" i="38"/>
  <c r="H66" i="51"/>
  <c r="E66" i="51"/>
  <c r="B66" i="51"/>
  <c r="A67" i="51"/>
  <c r="U2" i="17" a="1"/>
  <c r="U1" i="17" s="1" a="1"/>
  <c r="U1" i="17" s="1"/>
  <c r="Q14" i="14"/>
  <c r="K14" i="14"/>
  <c r="H14" i="14"/>
  <c r="E14" i="14"/>
  <c r="B89" i="53" l="1"/>
  <c r="E89" i="53"/>
  <c r="K21" i="25"/>
  <c r="D44" i="43"/>
  <c r="H31" i="35"/>
  <c r="H24" i="26"/>
  <c r="H30" i="31"/>
  <c r="H27" i="28"/>
  <c r="H27" i="41"/>
  <c r="C44" i="43"/>
  <c r="A45" i="43" s="1"/>
  <c r="B45" i="43" s="1"/>
  <c r="G43" i="44"/>
  <c r="D43" i="44"/>
  <c r="F43" i="44"/>
  <c r="C43" i="44"/>
  <c r="A44" i="44" s="1"/>
  <c r="C45" i="45"/>
  <c r="A46" i="45" s="1"/>
  <c r="F45" i="45"/>
  <c r="E45" i="45"/>
  <c r="G18" i="34"/>
  <c r="H32" i="35"/>
  <c r="D32" i="35"/>
  <c r="C32" i="35"/>
  <c r="E33" i="35"/>
  <c r="B33" i="35"/>
  <c r="A34" i="35"/>
  <c r="A15" i="17"/>
  <c r="U2" i="17"/>
  <c r="E32" i="31"/>
  <c r="B32" i="31"/>
  <c r="A33" i="31"/>
  <c r="D31" i="31"/>
  <c r="F31" i="31"/>
  <c r="C31" i="31"/>
  <c r="G31" i="31"/>
  <c r="B27" i="40"/>
  <c r="E27" i="40"/>
  <c r="E37" i="38"/>
  <c r="B37" i="38"/>
  <c r="A38" i="38"/>
  <c r="F36" i="38"/>
  <c r="H36" i="38"/>
  <c r="G36" i="38"/>
  <c r="D36" i="38"/>
  <c r="C36" i="38"/>
  <c r="H67" i="51"/>
  <c r="A68" i="51"/>
  <c r="B67" i="51"/>
  <c r="E67" i="51"/>
  <c r="I66" i="51"/>
  <c r="F66" i="51"/>
  <c r="G66" i="51"/>
  <c r="K66" i="51"/>
  <c r="J66" i="51"/>
  <c r="D66" i="51"/>
  <c r="C66" i="51"/>
  <c r="G34" i="36"/>
  <c r="F34" i="36"/>
  <c r="A60" i="50"/>
  <c r="H59" i="50"/>
  <c r="B59" i="50"/>
  <c r="E59" i="50"/>
  <c r="E35" i="36"/>
  <c r="A36" i="36"/>
  <c r="B35" i="36"/>
  <c r="I58" i="50"/>
  <c r="J58" i="50"/>
  <c r="G58" i="50"/>
  <c r="K58" i="50"/>
  <c r="C58" i="50"/>
  <c r="F58" i="50"/>
  <c r="D58" i="50"/>
  <c r="C34" i="36"/>
  <c r="H34" i="36"/>
  <c r="D34" i="36"/>
  <c r="A64" i="49"/>
  <c r="B63" i="49"/>
  <c r="E63" i="49"/>
  <c r="H62" i="49"/>
  <c r="F62" i="49"/>
  <c r="D62" i="49"/>
  <c r="C62" i="49"/>
  <c r="G62" i="49"/>
  <c r="A30" i="28"/>
  <c r="E29" i="28"/>
  <c r="B29" i="28"/>
  <c r="F28" i="28"/>
  <c r="D28" i="28"/>
  <c r="C28" i="28"/>
  <c r="G28" i="28"/>
  <c r="F19" i="34"/>
  <c r="D19" i="34"/>
  <c r="C19" i="34"/>
  <c r="A21" i="34"/>
  <c r="B20" i="34"/>
  <c r="E20" i="34"/>
  <c r="E26" i="26"/>
  <c r="B26" i="26"/>
  <c r="A27" i="26"/>
  <c r="G25" i="26"/>
  <c r="F25" i="26"/>
  <c r="D25" i="26"/>
  <c r="C25" i="26"/>
  <c r="H23" i="25"/>
  <c r="E23" i="25"/>
  <c r="B23" i="25"/>
  <c r="A24" i="25"/>
  <c r="E16" i="19"/>
  <c r="B16" i="19"/>
  <c r="A17" i="19"/>
  <c r="F15" i="19"/>
  <c r="D15" i="19"/>
  <c r="C15" i="19"/>
  <c r="I22" i="25"/>
  <c r="G22" i="25"/>
  <c r="D22" i="25"/>
  <c r="C22" i="25"/>
  <c r="J22" i="25"/>
  <c r="F22" i="25"/>
  <c r="F32" i="35"/>
  <c r="G32" i="35"/>
  <c r="E28" i="41"/>
  <c r="B28" i="41"/>
  <c r="G89" i="53" l="1"/>
  <c r="D89" i="53"/>
  <c r="C89" i="53"/>
  <c r="A90" i="53" s="1"/>
  <c r="F89" i="53"/>
  <c r="G44" i="43"/>
  <c r="H28" i="28"/>
  <c r="E45" i="43"/>
  <c r="K22" i="25"/>
  <c r="H31" i="31"/>
  <c r="G15" i="19"/>
  <c r="H25" i="26"/>
  <c r="D46" i="45"/>
  <c r="B46" i="45"/>
  <c r="E44" i="44"/>
  <c r="B44" i="44"/>
  <c r="G19" i="34"/>
  <c r="J67" i="51"/>
  <c r="G67" i="51"/>
  <c r="K67" i="51"/>
  <c r="F67" i="51"/>
  <c r="D67" i="51"/>
  <c r="I67" i="51"/>
  <c r="C67" i="51"/>
  <c r="C28" i="41"/>
  <c r="A29" i="41" s="1"/>
  <c r="D28" i="41"/>
  <c r="E27" i="26"/>
  <c r="B27" i="26"/>
  <c r="A28" i="26"/>
  <c r="A69" i="51"/>
  <c r="H68" i="51"/>
  <c r="E68" i="51"/>
  <c r="B68" i="51"/>
  <c r="H63" i="49"/>
  <c r="C63" i="49"/>
  <c r="G63" i="49"/>
  <c r="F63" i="49"/>
  <c r="D63" i="49"/>
  <c r="G28" i="41"/>
  <c r="F28" i="41"/>
  <c r="D26" i="26"/>
  <c r="G26" i="26"/>
  <c r="F26" i="26"/>
  <c r="C26" i="26"/>
  <c r="B38" i="38"/>
  <c r="E38" i="38"/>
  <c r="A39" i="38"/>
  <c r="H37" i="38"/>
  <c r="G37" i="38"/>
  <c r="F37" i="38"/>
  <c r="F27" i="40"/>
  <c r="H27" i="40"/>
  <c r="G27" i="40"/>
  <c r="C37" i="38"/>
  <c r="D37" i="38"/>
  <c r="H35" i="36"/>
  <c r="C35" i="36"/>
  <c r="D35" i="36"/>
  <c r="A37" i="36"/>
  <c r="B36" i="36"/>
  <c r="E36" i="36"/>
  <c r="F35" i="36"/>
  <c r="G35" i="36"/>
  <c r="E64" i="49"/>
  <c r="A65" i="49"/>
  <c r="B64" i="49"/>
  <c r="F20" i="34"/>
  <c r="D20" i="34"/>
  <c r="C20" i="34"/>
  <c r="E21" i="34"/>
  <c r="B21" i="34"/>
  <c r="A22" i="34"/>
  <c r="G45" i="43"/>
  <c r="F45" i="43"/>
  <c r="D45" i="43"/>
  <c r="C45" i="43"/>
  <c r="A46" i="43" s="1"/>
  <c r="F16" i="19"/>
  <c r="D16" i="19"/>
  <c r="C16" i="19"/>
  <c r="H15" i="17"/>
  <c r="I15" i="17" s="1"/>
  <c r="G15" i="17"/>
  <c r="D15" i="17"/>
  <c r="E15" i="17"/>
  <c r="F15" i="17" s="1"/>
  <c r="A16" i="17"/>
  <c r="J15" i="17"/>
  <c r="J23" i="25"/>
  <c r="F23" i="25"/>
  <c r="D23" i="25"/>
  <c r="I23" i="25"/>
  <c r="G23" i="25"/>
  <c r="C23" i="25"/>
  <c r="D27" i="40"/>
  <c r="C27" i="40"/>
  <c r="A28" i="40" s="1"/>
  <c r="G59" i="50"/>
  <c r="D59" i="50"/>
  <c r="F59" i="50"/>
  <c r="C59" i="50"/>
  <c r="K59" i="50"/>
  <c r="J59" i="50"/>
  <c r="I59" i="50"/>
  <c r="B33" i="31"/>
  <c r="E33" i="31"/>
  <c r="A34" i="31"/>
  <c r="F32" i="31"/>
  <c r="D32" i="31"/>
  <c r="C32" i="31"/>
  <c r="G32" i="31"/>
  <c r="E17" i="19"/>
  <c r="A18" i="19"/>
  <c r="B17" i="19"/>
  <c r="H33" i="35"/>
  <c r="D33" i="35"/>
  <c r="C33" i="35"/>
  <c r="D29" i="28"/>
  <c r="F29" i="28"/>
  <c r="G29" i="28"/>
  <c r="C29" i="28"/>
  <c r="B30" i="28"/>
  <c r="A31" i="28"/>
  <c r="E30" i="28"/>
  <c r="B60" i="50"/>
  <c r="A61" i="50"/>
  <c r="H60" i="50"/>
  <c r="E60" i="50"/>
  <c r="F33" i="35"/>
  <c r="G33" i="35"/>
  <c r="H24" i="25"/>
  <c r="B24" i="25"/>
  <c r="E24" i="25"/>
  <c r="A25" i="25"/>
  <c r="B34" i="35"/>
  <c r="A35" i="35"/>
  <c r="E34" i="35"/>
  <c r="E90" i="53" l="1"/>
  <c r="B90" i="53"/>
  <c r="H29" i="28"/>
  <c r="H32" i="31"/>
  <c r="H26" i="26"/>
  <c r="K23" i="25"/>
  <c r="H28" i="41"/>
  <c r="C44" i="44"/>
  <c r="A45" i="44" s="1"/>
  <c r="D44" i="44"/>
  <c r="G44" i="44"/>
  <c r="F44" i="44"/>
  <c r="E46" i="45"/>
  <c r="F46" i="45"/>
  <c r="C46" i="45"/>
  <c r="A47" i="45" s="1"/>
  <c r="G20" i="34"/>
  <c r="G16" i="19"/>
  <c r="J60" i="50"/>
  <c r="I60" i="50"/>
  <c r="F60" i="50"/>
  <c r="G60" i="50"/>
  <c r="D60" i="50"/>
  <c r="K60" i="50"/>
  <c r="C60" i="50"/>
  <c r="E65" i="49"/>
  <c r="B65" i="49"/>
  <c r="A66" i="49"/>
  <c r="E28" i="40"/>
  <c r="B28" i="40"/>
  <c r="E31" i="28"/>
  <c r="B31" i="28"/>
  <c r="A32" i="28"/>
  <c r="B37" i="36"/>
  <c r="E37" i="36"/>
  <c r="A38" i="36"/>
  <c r="C21" i="34"/>
  <c r="D21" i="34"/>
  <c r="F21" i="34"/>
  <c r="C30" i="28"/>
  <c r="G30" i="28"/>
  <c r="F30" i="28"/>
  <c r="D30" i="28"/>
  <c r="H36" i="36"/>
  <c r="D36" i="36"/>
  <c r="C36" i="36"/>
  <c r="G68" i="51"/>
  <c r="F68" i="51"/>
  <c r="J68" i="51"/>
  <c r="I68" i="51"/>
  <c r="K68" i="51"/>
  <c r="D68" i="51"/>
  <c r="C68" i="51"/>
  <c r="F24" i="25"/>
  <c r="J24" i="25"/>
  <c r="I24" i="25"/>
  <c r="G24" i="25"/>
  <c r="C24" i="25"/>
  <c r="D24" i="25"/>
  <c r="A62" i="50"/>
  <c r="H61" i="50"/>
  <c r="B61" i="50"/>
  <c r="E61" i="50"/>
  <c r="G36" i="36"/>
  <c r="F36" i="36"/>
  <c r="A70" i="51"/>
  <c r="E69" i="51"/>
  <c r="B69" i="51"/>
  <c r="H69" i="51"/>
  <c r="F64" i="49"/>
  <c r="H64" i="49"/>
  <c r="G64" i="49"/>
  <c r="D64" i="49"/>
  <c r="C64" i="49"/>
  <c r="A17" i="17"/>
  <c r="J16" i="17"/>
  <c r="D16" i="17"/>
  <c r="H16" i="17"/>
  <c r="I16" i="17" s="1"/>
  <c r="G16" i="17"/>
  <c r="E16" i="17"/>
  <c r="F16" i="17" s="1"/>
  <c r="B28" i="26"/>
  <c r="E28" i="26"/>
  <c r="A29" i="26"/>
  <c r="K15" i="17"/>
  <c r="F34" i="35"/>
  <c r="G34" i="35"/>
  <c r="E34" i="31"/>
  <c r="B34" i="31"/>
  <c r="A35" i="31"/>
  <c r="B46" i="43"/>
  <c r="E46" i="43"/>
  <c r="D38" i="38"/>
  <c r="C38" i="38"/>
  <c r="A36" i="35"/>
  <c r="B35" i="35"/>
  <c r="E35" i="35"/>
  <c r="C27" i="26"/>
  <c r="G27" i="26"/>
  <c r="F27" i="26"/>
  <c r="D27" i="26"/>
  <c r="B39" i="38"/>
  <c r="E39" i="38"/>
  <c r="A40" i="38"/>
  <c r="D17" i="19"/>
  <c r="C17" i="19"/>
  <c r="F17" i="19"/>
  <c r="A19" i="19"/>
  <c r="E18" i="19"/>
  <c r="B18" i="19"/>
  <c r="E29" i="41"/>
  <c r="B29" i="41"/>
  <c r="F38" i="38"/>
  <c r="H38" i="38"/>
  <c r="G38" i="38"/>
  <c r="H34" i="35"/>
  <c r="D34" i="35"/>
  <c r="C34" i="35"/>
  <c r="D33" i="31"/>
  <c r="G33" i="31"/>
  <c r="F33" i="31"/>
  <c r="C33" i="31"/>
  <c r="B25" i="25"/>
  <c r="H25" i="25"/>
  <c r="E25" i="25"/>
  <c r="A26" i="25"/>
  <c r="A23" i="34"/>
  <c r="E22" i="34"/>
  <c r="B22" i="34"/>
  <c r="D90" i="53" l="1"/>
  <c r="C90" i="53"/>
  <c r="A91" i="53" s="1"/>
  <c r="G90" i="53"/>
  <c r="F90" i="53"/>
  <c r="H33" i="31"/>
  <c r="H27" i="26"/>
  <c r="K24" i="25"/>
  <c r="H30" i="28"/>
  <c r="G17" i="19"/>
  <c r="D47" i="45"/>
  <c r="B47" i="45"/>
  <c r="B45" i="44"/>
  <c r="E45" i="44"/>
  <c r="G21" i="34"/>
  <c r="H35" i="35"/>
  <c r="D35" i="35"/>
  <c r="C35" i="35"/>
  <c r="D69" i="51"/>
  <c r="C69" i="51"/>
  <c r="F69" i="51"/>
  <c r="I69" i="51"/>
  <c r="K69" i="51"/>
  <c r="J69" i="51"/>
  <c r="G69" i="51"/>
  <c r="J25" i="25"/>
  <c r="F25" i="25"/>
  <c r="D25" i="25"/>
  <c r="I25" i="25"/>
  <c r="G25" i="25"/>
  <c r="C25" i="25"/>
  <c r="E70" i="51"/>
  <c r="A71" i="51"/>
  <c r="H70" i="51"/>
  <c r="B70" i="51"/>
  <c r="K61" i="50"/>
  <c r="I61" i="50"/>
  <c r="J61" i="50"/>
  <c r="D61" i="50"/>
  <c r="G61" i="50"/>
  <c r="F61" i="50"/>
  <c r="C61" i="50"/>
  <c r="D37" i="36"/>
  <c r="C37" i="36"/>
  <c r="H37" i="36"/>
  <c r="C29" i="41"/>
  <c r="A30" i="41" s="1"/>
  <c r="D29" i="41"/>
  <c r="H29" i="41"/>
  <c r="A33" i="28"/>
  <c r="E32" i="28"/>
  <c r="B32" i="28"/>
  <c r="G34" i="31"/>
  <c r="F34" i="31"/>
  <c r="C34" i="31"/>
  <c r="D34" i="31"/>
  <c r="G29" i="41"/>
  <c r="F29" i="41"/>
  <c r="G31" i="28"/>
  <c r="F31" i="28"/>
  <c r="D31" i="28"/>
  <c r="C31" i="28"/>
  <c r="F35" i="35"/>
  <c r="G35" i="35"/>
  <c r="E36" i="35"/>
  <c r="B36" i="35"/>
  <c r="A37" i="35"/>
  <c r="G37" i="36"/>
  <c r="F37" i="36"/>
  <c r="H28" i="40"/>
  <c r="G28" i="40"/>
  <c r="F28" i="40"/>
  <c r="H65" i="49"/>
  <c r="F65" i="49"/>
  <c r="D65" i="49"/>
  <c r="G65" i="49"/>
  <c r="C65" i="49"/>
  <c r="D39" i="38"/>
  <c r="C39" i="38"/>
  <c r="K16" i="17"/>
  <c r="F46" i="43"/>
  <c r="G46" i="43"/>
  <c r="D46" i="43"/>
  <c r="C46" i="43"/>
  <c r="A47" i="43" s="1"/>
  <c r="B35" i="31"/>
  <c r="E35" i="31"/>
  <c r="A36" i="31"/>
  <c r="B38" i="36"/>
  <c r="A39" i="36"/>
  <c r="E38" i="36"/>
  <c r="H62" i="50"/>
  <c r="E62" i="50"/>
  <c r="A63" i="50"/>
  <c r="B62" i="50"/>
  <c r="D28" i="40"/>
  <c r="C28" i="40"/>
  <c r="A29" i="40" s="1"/>
  <c r="A20" i="19"/>
  <c r="E19" i="19"/>
  <c r="B19" i="19"/>
  <c r="E29" i="26"/>
  <c r="B29" i="26"/>
  <c r="A30" i="26"/>
  <c r="C22" i="34"/>
  <c r="F22" i="34"/>
  <c r="D22" i="34"/>
  <c r="H26" i="25"/>
  <c r="E26" i="25"/>
  <c r="B26" i="25"/>
  <c r="A27" i="25"/>
  <c r="D18" i="19"/>
  <c r="F18" i="19"/>
  <c r="C18" i="19"/>
  <c r="B66" i="49"/>
  <c r="A67" i="49"/>
  <c r="E66" i="49"/>
  <c r="H39" i="38"/>
  <c r="F39" i="38"/>
  <c r="G39" i="38"/>
  <c r="A18" i="17"/>
  <c r="H17" i="17"/>
  <c r="I17" i="17" s="1"/>
  <c r="J17" i="17"/>
  <c r="E17" i="17"/>
  <c r="F17" i="17" s="1"/>
  <c r="D17" i="17"/>
  <c r="G17" i="17"/>
  <c r="C28" i="26"/>
  <c r="G28" i="26"/>
  <c r="F28" i="26"/>
  <c r="D28" i="26"/>
  <c r="B40" i="38"/>
  <c r="E40" i="38"/>
  <c r="A41" i="38"/>
  <c r="E23" i="34"/>
  <c r="B23" i="34"/>
  <c r="A24" i="34"/>
  <c r="E91" i="53" l="1"/>
  <c r="B91" i="53"/>
  <c r="G18" i="19"/>
  <c r="H28" i="26"/>
  <c r="H31" i="28"/>
  <c r="K25" i="25"/>
  <c r="H34" i="31"/>
  <c r="C45" i="44"/>
  <c r="A46" i="44" s="1"/>
  <c r="G45" i="44"/>
  <c r="F45" i="44"/>
  <c r="D45" i="44"/>
  <c r="C47" i="45"/>
  <c r="A48" i="45" s="1"/>
  <c r="F47" i="45"/>
  <c r="E47" i="45"/>
  <c r="G22" i="34"/>
  <c r="A38" i="35"/>
  <c r="B37" i="35"/>
  <c r="E37" i="35"/>
  <c r="A21" i="19"/>
  <c r="E20" i="19"/>
  <c r="B20" i="19"/>
  <c r="B29" i="40"/>
  <c r="E29" i="40"/>
  <c r="C70" i="51"/>
  <c r="J70" i="51"/>
  <c r="I70" i="51"/>
  <c r="K70" i="51"/>
  <c r="D70" i="51"/>
  <c r="F70" i="51"/>
  <c r="G70" i="51"/>
  <c r="H36" i="35"/>
  <c r="C36" i="35"/>
  <c r="D36" i="35"/>
  <c r="K17" i="17"/>
  <c r="A64" i="50"/>
  <c r="H63" i="50"/>
  <c r="B63" i="50"/>
  <c r="E63" i="50"/>
  <c r="D19" i="19"/>
  <c r="C19" i="19"/>
  <c r="F19" i="19"/>
  <c r="A72" i="51"/>
  <c r="E71" i="51"/>
  <c r="B71" i="51"/>
  <c r="H71" i="51"/>
  <c r="D18" i="17"/>
  <c r="A19" i="17"/>
  <c r="J18" i="17"/>
  <c r="H18" i="17"/>
  <c r="I18" i="17" s="1"/>
  <c r="G18" i="17"/>
  <c r="E18" i="17"/>
  <c r="F18" i="17" s="1"/>
  <c r="D38" i="36"/>
  <c r="C38" i="36"/>
  <c r="H38" i="36"/>
  <c r="A68" i="49"/>
  <c r="B67" i="49"/>
  <c r="E67" i="49"/>
  <c r="B36" i="31"/>
  <c r="E36" i="31"/>
  <c r="A37" i="31"/>
  <c r="D40" i="38"/>
  <c r="C40" i="38"/>
  <c r="G29" i="26"/>
  <c r="F29" i="26"/>
  <c r="D29" i="26"/>
  <c r="C29" i="26"/>
  <c r="G36" i="35"/>
  <c r="F36" i="35"/>
  <c r="G62" i="50"/>
  <c r="F62" i="50"/>
  <c r="K62" i="50"/>
  <c r="I62" i="50"/>
  <c r="J62" i="50"/>
  <c r="D62" i="50"/>
  <c r="C62" i="50"/>
  <c r="G38" i="36"/>
  <c r="F38" i="36"/>
  <c r="B39" i="36"/>
  <c r="A40" i="36"/>
  <c r="E39" i="36"/>
  <c r="D66" i="49"/>
  <c r="C66" i="49"/>
  <c r="H66" i="49"/>
  <c r="G66" i="49"/>
  <c r="F66" i="49"/>
  <c r="B41" i="38"/>
  <c r="E41" i="38"/>
  <c r="A42" i="38"/>
  <c r="B47" i="43"/>
  <c r="E47" i="43"/>
  <c r="I26" i="25"/>
  <c r="G26" i="25"/>
  <c r="C26" i="25"/>
  <c r="J26" i="25"/>
  <c r="F26" i="25"/>
  <c r="D26" i="25"/>
  <c r="E33" i="28"/>
  <c r="A34" i="28"/>
  <c r="B33" i="28"/>
  <c r="H40" i="38"/>
  <c r="G40" i="38"/>
  <c r="F40" i="38"/>
  <c r="E30" i="26"/>
  <c r="B30" i="26"/>
  <c r="A31" i="26"/>
  <c r="F23" i="34"/>
  <c r="D23" i="34"/>
  <c r="C23" i="34"/>
  <c r="H27" i="25"/>
  <c r="B27" i="25"/>
  <c r="E27" i="25"/>
  <c r="A28" i="25"/>
  <c r="G35" i="31"/>
  <c r="F35" i="31"/>
  <c r="D35" i="31"/>
  <c r="C35" i="31"/>
  <c r="A25" i="34"/>
  <c r="B24" i="34"/>
  <c r="E24" i="34"/>
  <c r="G32" i="28"/>
  <c r="F32" i="28"/>
  <c r="D32" i="28"/>
  <c r="C32" i="28"/>
  <c r="E30" i="41"/>
  <c r="B30" i="41"/>
  <c r="G91" i="53" l="1"/>
  <c r="C91" i="53"/>
  <c r="A92" i="53" s="1"/>
  <c r="F91" i="53"/>
  <c r="D91" i="53"/>
  <c r="G23" i="34"/>
  <c r="H35" i="31"/>
  <c r="H32" i="28"/>
  <c r="K26" i="25"/>
  <c r="H29" i="26"/>
  <c r="E46" i="44"/>
  <c r="B46" i="44"/>
  <c r="D48" i="45"/>
  <c r="B48" i="45"/>
  <c r="G19" i="19"/>
  <c r="E34" i="28"/>
  <c r="A35" i="28"/>
  <c r="B34" i="28"/>
  <c r="E72" i="51"/>
  <c r="H72" i="51"/>
  <c r="A73" i="51"/>
  <c r="B72" i="51"/>
  <c r="A26" i="34"/>
  <c r="B25" i="34"/>
  <c r="E25" i="34"/>
  <c r="A65" i="50"/>
  <c r="B64" i="50"/>
  <c r="H64" i="50"/>
  <c r="E64" i="50"/>
  <c r="K71" i="51"/>
  <c r="G71" i="51"/>
  <c r="J71" i="51"/>
  <c r="I71" i="51"/>
  <c r="D71" i="51"/>
  <c r="C71" i="51"/>
  <c r="F71" i="51"/>
  <c r="E37" i="31"/>
  <c r="B37" i="31"/>
  <c r="A38" i="31"/>
  <c r="H29" i="40"/>
  <c r="F29" i="40"/>
  <c r="G29" i="40"/>
  <c r="H67" i="49"/>
  <c r="G67" i="49"/>
  <c r="F67" i="49"/>
  <c r="D67" i="49"/>
  <c r="C67" i="49"/>
  <c r="C47" i="43"/>
  <c r="A48" i="43" s="1"/>
  <c r="G47" i="43"/>
  <c r="F47" i="43"/>
  <c r="D47" i="43"/>
  <c r="H41" i="38"/>
  <c r="F41" i="38"/>
  <c r="G41" i="38"/>
  <c r="A22" i="19"/>
  <c r="B21" i="19"/>
  <c r="E21" i="19"/>
  <c r="B31" i="26"/>
  <c r="E31" i="26"/>
  <c r="A32" i="26"/>
  <c r="A41" i="36"/>
  <c r="E40" i="36"/>
  <c r="B40" i="36"/>
  <c r="F37" i="35"/>
  <c r="G37" i="35"/>
  <c r="F20" i="19"/>
  <c r="D20" i="19"/>
  <c r="C20" i="19"/>
  <c r="H39" i="36"/>
  <c r="C39" i="36"/>
  <c r="D39" i="36"/>
  <c r="A20" i="17"/>
  <c r="J19" i="17"/>
  <c r="G19" i="17"/>
  <c r="E19" i="17"/>
  <c r="F19" i="17" s="1"/>
  <c r="D19" i="17"/>
  <c r="H19" i="17"/>
  <c r="I19" i="17" s="1"/>
  <c r="H37" i="35"/>
  <c r="D37" i="35"/>
  <c r="C37" i="35"/>
  <c r="F24" i="34"/>
  <c r="D24" i="34"/>
  <c r="C24" i="34"/>
  <c r="G36" i="31"/>
  <c r="D36" i="31"/>
  <c r="C36" i="31"/>
  <c r="F36" i="31"/>
  <c r="E42" i="38"/>
  <c r="B42" i="38"/>
  <c r="A43" i="38"/>
  <c r="D41" i="38"/>
  <c r="C41" i="38"/>
  <c r="C29" i="40"/>
  <c r="A30" i="40" s="1"/>
  <c r="D29" i="40"/>
  <c r="D30" i="41"/>
  <c r="C30" i="41"/>
  <c r="A31" i="41" s="1"/>
  <c r="H30" i="41"/>
  <c r="K18" i="17"/>
  <c r="A39" i="35"/>
  <c r="E38" i="35"/>
  <c r="B38" i="35"/>
  <c r="D33" i="28"/>
  <c r="G33" i="28"/>
  <c r="C33" i="28"/>
  <c r="F33" i="28"/>
  <c r="D63" i="50"/>
  <c r="C63" i="50"/>
  <c r="G63" i="50"/>
  <c r="F63" i="50"/>
  <c r="J63" i="50"/>
  <c r="I63" i="50"/>
  <c r="K63" i="50"/>
  <c r="E28" i="25"/>
  <c r="B28" i="25"/>
  <c r="H28" i="25"/>
  <c r="A29" i="25"/>
  <c r="A69" i="49"/>
  <c r="E68" i="49"/>
  <c r="B68" i="49"/>
  <c r="F27" i="25"/>
  <c r="D27" i="25"/>
  <c r="C27" i="25"/>
  <c r="G27" i="25"/>
  <c r="J27" i="25"/>
  <c r="I27" i="25"/>
  <c r="F39" i="36"/>
  <c r="G39" i="36"/>
  <c r="G30" i="26"/>
  <c r="F30" i="26"/>
  <c r="D30" i="26"/>
  <c r="C30" i="26"/>
  <c r="F30" i="41"/>
  <c r="G30" i="41"/>
  <c r="G6" i="14"/>
  <c r="C6" i="14"/>
  <c r="G5" i="14"/>
  <c r="F5" i="14"/>
  <c r="K4" i="14" s="1"/>
  <c r="E5" i="14"/>
  <c r="D5" i="14"/>
  <c r="C5" i="14"/>
  <c r="B5" i="14"/>
  <c r="J4" i="14"/>
  <c r="Q14" i="12"/>
  <c r="N14" i="12"/>
  <c r="K14" i="12"/>
  <c r="E14" i="12"/>
  <c r="B92" i="53" l="1"/>
  <c r="E92" i="53"/>
  <c r="H33" i="28"/>
  <c r="H30" i="26"/>
  <c r="K27" i="25"/>
  <c r="H36" i="31"/>
  <c r="G24" i="34"/>
  <c r="F48" i="45"/>
  <c r="E48" i="45"/>
  <c r="C48" i="45"/>
  <c r="A49" i="45" s="1"/>
  <c r="G46" i="44"/>
  <c r="C46" i="44"/>
  <c r="A47" i="44" s="1"/>
  <c r="D46" i="44"/>
  <c r="F46" i="44"/>
  <c r="G20" i="19"/>
  <c r="AH130" i="14"/>
  <c r="AI130" i="14" s="1"/>
  <c r="AH20" i="14"/>
  <c r="AI20" i="14" s="1"/>
  <c r="AH16" i="14"/>
  <c r="AI16" i="14" s="1"/>
  <c r="AH12" i="14"/>
  <c r="AI12" i="14" s="1"/>
  <c r="AH55" i="14"/>
  <c r="AI55" i="14" s="1"/>
  <c r="AH23" i="14"/>
  <c r="AI23" i="14" s="1"/>
  <c r="AH46" i="14"/>
  <c r="AI46" i="14" s="1"/>
  <c r="AH44" i="14"/>
  <c r="AI44" i="14" s="1"/>
  <c r="AH113" i="14"/>
  <c r="AI113" i="14" s="1"/>
  <c r="AH7" i="14"/>
  <c r="AI7" i="14" s="1"/>
  <c r="AH65" i="14"/>
  <c r="AI65" i="14" s="1"/>
  <c r="D20" i="17"/>
  <c r="J20" i="17"/>
  <c r="H20" i="17"/>
  <c r="I20" i="17" s="1"/>
  <c r="E20" i="17"/>
  <c r="F20" i="17" s="1"/>
  <c r="G20" i="17"/>
  <c r="A21" i="17"/>
  <c r="H38" i="35"/>
  <c r="D38" i="35"/>
  <c r="C38" i="35"/>
  <c r="F38" i="35"/>
  <c r="G38" i="35"/>
  <c r="E39" i="35"/>
  <c r="B39" i="35"/>
  <c r="A40" i="35"/>
  <c r="E31" i="41"/>
  <c r="B31" i="41"/>
  <c r="E38" i="31"/>
  <c r="B38" i="31"/>
  <c r="A39" i="31"/>
  <c r="F37" i="31"/>
  <c r="G37" i="31"/>
  <c r="D37" i="31"/>
  <c r="C37" i="31"/>
  <c r="B30" i="40"/>
  <c r="E30" i="40"/>
  <c r="N9" i="14"/>
  <c r="J9" i="14"/>
  <c r="H68" i="49"/>
  <c r="F68" i="49"/>
  <c r="G68" i="49"/>
  <c r="C68" i="49"/>
  <c r="D68" i="49"/>
  <c r="B43" i="38"/>
  <c r="E43" i="38"/>
  <c r="A44" i="38"/>
  <c r="B69" i="49"/>
  <c r="E69" i="49"/>
  <c r="A70" i="49"/>
  <c r="D42" i="38"/>
  <c r="C42" i="38"/>
  <c r="D40" i="36"/>
  <c r="H40" i="36"/>
  <c r="C40" i="36"/>
  <c r="H29" i="25"/>
  <c r="E29" i="25"/>
  <c r="B29" i="25"/>
  <c r="A30" i="25"/>
  <c r="F42" i="38"/>
  <c r="H42" i="38"/>
  <c r="G42" i="38"/>
  <c r="G40" i="36"/>
  <c r="F40" i="36"/>
  <c r="A42" i="36"/>
  <c r="B41" i="36"/>
  <c r="E41" i="36"/>
  <c r="I28" i="25"/>
  <c r="G28" i="25"/>
  <c r="D28" i="25"/>
  <c r="C28" i="25"/>
  <c r="J28" i="25"/>
  <c r="F28" i="25"/>
  <c r="E32" i="26"/>
  <c r="B32" i="26"/>
  <c r="A33" i="26"/>
  <c r="F31" i="26"/>
  <c r="G31" i="26"/>
  <c r="D31" i="26"/>
  <c r="C31" i="26"/>
  <c r="F21" i="19"/>
  <c r="C21" i="19"/>
  <c r="D21" i="19"/>
  <c r="K64" i="50"/>
  <c r="G64" i="50"/>
  <c r="J64" i="50"/>
  <c r="I64" i="50"/>
  <c r="D64" i="50"/>
  <c r="F64" i="50"/>
  <c r="C64" i="50"/>
  <c r="A23" i="19"/>
  <c r="E22" i="19"/>
  <c r="B22" i="19"/>
  <c r="A66" i="50"/>
  <c r="H65" i="50"/>
  <c r="E65" i="50"/>
  <c r="B65" i="50"/>
  <c r="F25" i="34"/>
  <c r="D25" i="34"/>
  <c r="C25" i="34"/>
  <c r="A27" i="34"/>
  <c r="E26" i="34"/>
  <c r="B26" i="34"/>
  <c r="K72" i="51"/>
  <c r="I72" i="51"/>
  <c r="G72" i="51"/>
  <c r="D72" i="51"/>
  <c r="C72" i="51"/>
  <c r="F72" i="51"/>
  <c r="J72" i="51"/>
  <c r="B73" i="51"/>
  <c r="H73" i="51"/>
  <c r="A74" i="51"/>
  <c r="E73" i="51"/>
  <c r="B48" i="43"/>
  <c r="E48" i="43"/>
  <c r="G34" i="28"/>
  <c r="F34" i="28"/>
  <c r="D34" i="28"/>
  <c r="C34" i="28"/>
  <c r="B35" i="28"/>
  <c r="A36" i="28"/>
  <c r="E35" i="28"/>
  <c r="K19" i="17"/>
  <c r="G92" i="53" l="1"/>
  <c r="F92" i="53"/>
  <c r="D92" i="53"/>
  <c r="C92" i="53"/>
  <c r="A93" i="53" s="1"/>
  <c r="H37" i="31"/>
  <c r="H31" i="26"/>
  <c r="K28" i="25"/>
  <c r="H34" i="28"/>
  <c r="E47" i="44"/>
  <c r="B47" i="44"/>
  <c r="D49" i="45"/>
  <c r="B49" i="45"/>
  <c r="G25" i="34"/>
  <c r="G21" i="19"/>
  <c r="AH22" i="14"/>
  <c r="AI22" i="14" s="1"/>
  <c r="AH68" i="14"/>
  <c r="AI68" i="14" s="1"/>
  <c r="AH82" i="14"/>
  <c r="AI82" i="14" s="1"/>
  <c r="AH45" i="14"/>
  <c r="AI45" i="14" s="1"/>
  <c r="AH26" i="14"/>
  <c r="AI26" i="14" s="1"/>
  <c r="AH72" i="14"/>
  <c r="AI72" i="14" s="1"/>
  <c r="AH54" i="14"/>
  <c r="AI54" i="14" s="1"/>
  <c r="AH75" i="14"/>
  <c r="AI75" i="14" s="1"/>
  <c r="AH110" i="14"/>
  <c r="AI110" i="14" s="1"/>
  <c r="AH74" i="14"/>
  <c r="AI74" i="14" s="1"/>
  <c r="AH129" i="14"/>
  <c r="AI129" i="14" s="1"/>
  <c r="AH77" i="14"/>
  <c r="AI77" i="14" s="1"/>
  <c r="B40" i="35"/>
  <c r="A41" i="35"/>
  <c r="E40" i="35"/>
  <c r="AH120" i="14"/>
  <c r="AI120" i="14" s="1"/>
  <c r="AH87" i="14"/>
  <c r="AI87" i="14" s="1"/>
  <c r="AH10" i="14"/>
  <c r="AI10" i="14" s="1"/>
  <c r="AH88" i="14"/>
  <c r="AI88" i="14" s="1"/>
  <c r="H39" i="35"/>
  <c r="D39" i="35"/>
  <c r="C39" i="35"/>
  <c r="AH51" i="14"/>
  <c r="AI51" i="14" s="1"/>
  <c r="AH101" i="14"/>
  <c r="AI101" i="14" s="1"/>
  <c r="AH25" i="14"/>
  <c r="AI25" i="14" s="1"/>
  <c r="AH95" i="14"/>
  <c r="AI95" i="14" s="1"/>
  <c r="G39" i="35"/>
  <c r="F39" i="35"/>
  <c r="AH24" i="14"/>
  <c r="AI24" i="14" s="1"/>
  <c r="AH139" i="14"/>
  <c r="AI139" i="14" s="1"/>
  <c r="AH27" i="14"/>
  <c r="AI27" i="14" s="1"/>
  <c r="AH14" i="14"/>
  <c r="AI14" i="14" s="1"/>
  <c r="A71" i="49"/>
  <c r="E70" i="49"/>
  <c r="B70" i="49"/>
  <c r="E27" i="34"/>
  <c r="B27" i="34"/>
  <c r="A28" i="34"/>
  <c r="AH28" i="14"/>
  <c r="AI28" i="14" s="1"/>
  <c r="AH86" i="14"/>
  <c r="AI86" i="14" s="1"/>
  <c r="AH92" i="14"/>
  <c r="AI92" i="14" s="1"/>
  <c r="AH47" i="14"/>
  <c r="AI47" i="14" s="1"/>
  <c r="F26" i="34"/>
  <c r="D26" i="34"/>
  <c r="C26" i="34"/>
  <c r="G69" i="49"/>
  <c r="F69" i="49"/>
  <c r="D69" i="49"/>
  <c r="C69" i="49"/>
  <c r="H69" i="49"/>
  <c r="AH84" i="14"/>
  <c r="AI84" i="14" s="1"/>
  <c r="AH78" i="14"/>
  <c r="AI78" i="14" s="1"/>
  <c r="AH85" i="14"/>
  <c r="AI85" i="14" s="1"/>
  <c r="AH49" i="14"/>
  <c r="AI49" i="14" s="1"/>
  <c r="B44" i="38"/>
  <c r="E44" i="38"/>
  <c r="A45" i="38"/>
  <c r="AH133" i="14"/>
  <c r="AI133" i="14" s="1"/>
  <c r="AH96" i="14"/>
  <c r="AI96" i="14" s="1"/>
  <c r="AH99" i="14"/>
  <c r="AI99" i="14" s="1"/>
  <c r="AH71" i="14"/>
  <c r="AI71" i="14" s="1"/>
  <c r="H43" i="38"/>
  <c r="G43" i="38"/>
  <c r="F43" i="38"/>
  <c r="AH115" i="14"/>
  <c r="AI115" i="14" s="1"/>
  <c r="AH48" i="14"/>
  <c r="AI48" i="14" s="1"/>
  <c r="AH124" i="14"/>
  <c r="AI124" i="14" s="1"/>
  <c r="AH73" i="14"/>
  <c r="AI73" i="14" s="1"/>
  <c r="AH112" i="14"/>
  <c r="AI112" i="14" s="1"/>
  <c r="D43" i="38"/>
  <c r="C43" i="38"/>
  <c r="AH30" i="14"/>
  <c r="AI30" i="14" s="1"/>
  <c r="AH70" i="14"/>
  <c r="AI70" i="14" s="1"/>
  <c r="AH29" i="14"/>
  <c r="AI29" i="14" s="1"/>
  <c r="G32" i="26"/>
  <c r="F32" i="26"/>
  <c r="C32" i="26"/>
  <c r="D32" i="26"/>
  <c r="A22" i="17"/>
  <c r="G21" i="17"/>
  <c r="J21" i="17"/>
  <c r="H21" i="17"/>
  <c r="I21" i="17" s="1"/>
  <c r="E21" i="17"/>
  <c r="F21" i="17" s="1"/>
  <c r="D21" i="17"/>
  <c r="AH91" i="14"/>
  <c r="AI91" i="14" s="1"/>
  <c r="AH121" i="14"/>
  <c r="AI121" i="14" s="1"/>
  <c r="AH104" i="14"/>
  <c r="AI104" i="14" s="1"/>
  <c r="AH117" i="14"/>
  <c r="AI117" i="14" s="1"/>
  <c r="E33" i="26"/>
  <c r="B33" i="26"/>
  <c r="A34" i="26"/>
  <c r="AH128" i="14"/>
  <c r="AI128" i="14" s="1"/>
  <c r="AH123" i="14"/>
  <c r="AI123" i="14" s="1"/>
  <c r="AH137" i="14"/>
  <c r="AI137" i="14" s="1"/>
  <c r="AH103" i="14"/>
  <c r="AI103" i="14" s="1"/>
  <c r="AH36" i="14"/>
  <c r="AI36" i="14" s="1"/>
  <c r="AH119" i="14"/>
  <c r="AI119" i="14" s="1"/>
  <c r="AH11" i="14"/>
  <c r="AI11" i="14" s="1"/>
  <c r="AH34" i="14"/>
  <c r="AI34" i="14" s="1"/>
  <c r="AH106" i="14"/>
  <c r="AI106" i="14" s="1"/>
  <c r="AH83" i="14"/>
  <c r="AI83" i="14" s="1"/>
  <c r="AH33" i="14"/>
  <c r="AI33" i="14" s="1"/>
  <c r="AH109" i="14"/>
  <c r="AI109" i="14" s="1"/>
  <c r="C35" i="28"/>
  <c r="G35" i="28"/>
  <c r="F35" i="28"/>
  <c r="D35" i="28"/>
  <c r="K20" i="17"/>
  <c r="AH136" i="14"/>
  <c r="AI136" i="14" s="1"/>
  <c r="AH60" i="14"/>
  <c r="AI60" i="14" s="1"/>
  <c r="AH132" i="14"/>
  <c r="AI132" i="14" s="1"/>
  <c r="AH97" i="14"/>
  <c r="AI97" i="14" s="1"/>
  <c r="A37" i="28"/>
  <c r="B36" i="28"/>
  <c r="E36" i="28"/>
  <c r="AH108" i="14"/>
  <c r="AI108" i="14" s="1"/>
  <c r="AH50" i="14"/>
  <c r="AI50" i="14" s="1"/>
  <c r="AH38" i="14"/>
  <c r="AI38" i="14" s="1"/>
  <c r="AH52" i="14"/>
  <c r="AI52" i="14" s="1"/>
  <c r="K65" i="50"/>
  <c r="I65" i="50"/>
  <c r="J65" i="50"/>
  <c r="C65" i="50"/>
  <c r="G65" i="50"/>
  <c r="D65" i="50"/>
  <c r="F65" i="50"/>
  <c r="AH62" i="14"/>
  <c r="AI62" i="14" s="1"/>
  <c r="AH138" i="14"/>
  <c r="AI138" i="14" s="1"/>
  <c r="AH35" i="14"/>
  <c r="AI35" i="14" s="1"/>
  <c r="A67" i="50"/>
  <c r="E66" i="50"/>
  <c r="H66" i="50"/>
  <c r="B66" i="50"/>
  <c r="AH40" i="14"/>
  <c r="AI40" i="14" s="1"/>
  <c r="AH66" i="14"/>
  <c r="AI66" i="14" s="1"/>
  <c r="AH31" i="14"/>
  <c r="AI31" i="14" s="1"/>
  <c r="AH41" i="14"/>
  <c r="AI41" i="14" s="1"/>
  <c r="F22" i="19"/>
  <c r="D22" i="19"/>
  <c r="C22" i="19"/>
  <c r="F30" i="40"/>
  <c r="H30" i="40"/>
  <c r="G30" i="40"/>
  <c r="AH80" i="14"/>
  <c r="AI80" i="14" s="1"/>
  <c r="AH134" i="14"/>
  <c r="AI134" i="14" s="1"/>
  <c r="AH39" i="14"/>
  <c r="AI39" i="14" s="1"/>
  <c r="AH107" i="14"/>
  <c r="AI107" i="14" s="1"/>
  <c r="G41" i="36"/>
  <c r="F41" i="36"/>
  <c r="D30" i="40"/>
  <c r="C30" i="40"/>
  <c r="A31" i="40" s="1"/>
  <c r="AH89" i="14"/>
  <c r="AI89" i="14" s="1"/>
  <c r="AH61" i="14"/>
  <c r="AI61" i="14" s="1"/>
  <c r="AH43" i="14"/>
  <c r="AI43" i="14" s="1"/>
  <c r="AH135" i="14"/>
  <c r="AI135" i="14" s="1"/>
  <c r="E23" i="19"/>
  <c r="A24" i="19"/>
  <c r="B23" i="19"/>
  <c r="E42" i="36"/>
  <c r="B42" i="36"/>
  <c r="A43" i="36"/>
  <c r="AH4" i="14"/>
  <c r="AI4" i="14" s="1"/>
  <c r="AH118" i="14"/>
  <c r="AI118" i="14" s="1"/>
  <c r="AH125" i="14"/>
  <c r="AI125" i="14" s="1"/>
  <c r="G48" i="43"/>
  <c r="C48" i="43"/>
  <c r="A49" i="43" s="1"/>
  <c r="F48" i="43"/>
  <c r="D48" i="43"/>
  <c r="AH5" i="14"/>
  <c r="AI5" i="14" s="1"/>
  <c r="AH42" i="14"/>
  <c r="AI42" i="14" s="1"/>
  <c r="AH19" i="14"/>
  <c r="AI19" i="14" s="1"/>
  <c r="AH13" i="14"/>
  <c r="AI13" i="14" s="1"/>
  <c r="AH1016" i="14"/>
  <c r="AI1016" i="14" s="1"/>
  <c r="AH823" i="14"/>
  <c r="AI823" i="14" s="1"/>
  <c r="AH695" i="14"/>
  <c r="AI695" i="14" s="1"/>
  <c r="AH663" i="14"/>
  <c r="AI663" i="14" s="1"/>
  <c r="AH631" i="14"/>
  <c r="AI631" i="14" s="1"/>
  <c r="AH599" i="14"/>
  <c r="AI599" i="14" s="1"/>
  <c r="AH1015" i="14"/>
  <c r="AI1015" i="14" s="1"/>
  <c r="AH999" i="14"/>
  <c r="AI999" i="14" s="1"/>
  <c r="AH983" i="14"/>
  <c r="AI983" i="14" s="1"/>
  <c r="AH967" i="14"/>
  <c r="AI967" i="14" s="1"/>
  <c r="AH951" i="14"/>
  <c r="AI951" i="14" s="1"/>
  <c r="AH935" i="14"/>
  <c r="AI935" i="14" s="1"/>
  <c r="AH919" i="14"/>
  <c r="AI919" i="14" s="1"/>
  <c r="AH903" i="14"/>
  <c r="AI903" i="14" s="1"/>
  <c r="AH887" i="14"/>
  <c r="AI887" i="14" s="1"/>
  <c r="AH871" i="14"/>
  <c r="AI871" i="14" s="1"/>
  <c r="AH855" i="14"/>
  <c r="AI855" i="14" s="1"/>
  <c r="AH839" i="14"/>
  <c r="AI839" i="14" s="1"/>
  <c r="AH807" i="14"/>
  <c r="AI807" i="14" s="1"/>
  <c r="AH791" i="14"/>
  <c r="AI791" i="14" s="1"/>
  <c r="AH775" i="14"/>
  <c r="AI775" i="14" s="1"/>
  <c r="AH759" i="14"/>
  <c r="AI759" i="14" s="1"/>
  <c r="AH743" i="14"/>
  <c r="AI743" i="14" s="1"/>
  <c r="AH727" i="14"/>
  <c r="AI727" i="14" s="1"/>
  <c r="AH711" i="14"/>
  <c r="AI711" i="14" s="1"/>
  <c r="AH679" i="14"/>
  <c r="AI679" i="14" s="1"/>
  <c r="AH647" i="14"/>
  <c r="AI647" i="14" s="1"/>
  <c r="AH615" i="14"/>
  <c r="AI615" i="14" s="1"/>
  <c r="AH583" i="14"/>
  <c r="AI583" i="14" s="1"/>
  <c r="AH950" i="14"/>
  <c r="AI950" i="14" s="1"/>
  <c r="AH838" i="14"/>
  <c r="AI838" i="14" s="1"/>
  <c r="AH1014" i="14"/>
  <c r="AI1014" i="14" s="1"/>
  <c r="AH998" i="14"/>
  <c r="AI998" i="14" s="1"/>
  <c r="AH982" i="14"/>
  <c r="AI982" i="14" s="1"/>
  <c r="AH966" i="14"/>
  <c r="AI966" i="14" s="1"/>
  <c r="AH934" i="14"/>
  <c r="AI934" i="14" s="1"/>
  <c r="AH918" i="14"/>
  <c r="AI918" i="14" s="1"/>
  <c r="AH902" i="14"/>
  <c r="AI902" i="14" s="1"/>
  <c r="AH886" i="14"/>
  <c r="AI886" i="14" s="1"/>
  <c r="AH870" i="14"/>
  <c r="AI870" i="14" s="1"/>
  <c r="AH854" i="14"/>
  <c r="AI854" i="14" s="1"/>
  <c r="AH822" i="14"/>
  <c r="AI822" i="14" s="1"/>
  <c r="AH981" i="14"/>
  <c r="AI981" i="14" s="1"/>
  <c r="AH901" i="14"/>
  <c r="AI901" i="14" s="1"/>
  <c r="AH869" i="14"/>
  <c r="AI869" i="14" s="1"/>
  <c r="AH853" i="14"/>
  <c r="AI853" i="14" s="1"/>
  <c r="AH821" i="14"/>
  <c r="AI821" i="14" s="1"/>
  <c r="AH789" i="14"/>
  <c r="AI789" i="14" s="1"/>
  <c r="AH757" i="14"/>
  <c r="AI757" i="14" s="1"/>
  <c r="AH741" i="14"/>
  <c r="AI741" i="14" s="1"/>
  <c r="AH1013" i="14"/>
  <c r="AI1013" i="14" s="1"/>
  <c r="AH997" i="14"/>
  <c r="AI997" i="14" s="1"/>
  <c r="AH965" i="14"/>
  <c r="AI965" i="14" s="1"/>
  <c r="AH949" i="14"/>
  <c r="AI949" i="14" s="1"/>
  <c r="AH933" i="14"/>
  <c r="AI933" i="14" s="1"/>
  <c r="AH917" i="14"/>
  <c r="AI917" i="14" s="1"/>
  <c r="AH885" i="14"/>
  <c r="AI885" i="14" s="1"/>
  <c r="AH837" i="14"/>
  <c r="AI837" i="14" s="1"/>
  <c r="AH805" i="14"/>
  <c r="AI805" i="14" s="1"/>
  <c r="AH773" i="14"/>
  <c r="AI773" i="14" s="1"/>
  <c r="AH725" i="14"/>
  <c r="AI725" i="14" s="1"/>
  <c r="AH1012" i="14"/>
  <c r="AI1012" i="14" s="1"/>
  <c r="AH996" i="14"/>
  <c r="AI996" i="14" s="1"/>
  <c r="AH980" i="14"/>
  <c r="AI980" i="14" s="1"/>
  <c r="AH964" i="14"/>
  <c r="AI964" i="14" s="1"/>
  <c r="AH948" i="14"/>
  <c r="AI948" i="14" s="1"/>
  <c r="AH932" i="14"/>
  <c r="AI932" i="14" s="1"/>
  <c r="AH916" i="14"/>
  <c r="AI916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879" i="14"/>
  <c r="AI879" i="14" s="1"/>
  <c r="AH735" i="14"/>
  <c r="AI735" i="14" s="1"/>
  <c r="AH703" i="14"/>
  <c r="AI703" i="14" s="1"/>
  <c r="AH671" i="14"/>
  <c r="AI671" i="14" s="1"/>
  <c r="AH639" i="14"/>
  <c r="AI639" i="14" s="1"/>
  <c r="AH607" i="14"/>
  <c r="AI607" i="14" s="1"/>
  <c r="AH1007" i="14"/>
  <c r="AI1007" i="14" s="1"/>
  <c r="AH991" i="14"/>
  <c r="AI991" i="14" s="1"/>
  <c r="AH975" i="14"/>
  <c r="AI975" i="14" s="1"/>
  <c r="AH959" i="14"/>
  <c r="AI959" i="14" s="1"/>
  <c r="AH943" i="14"/>
  <c r="AI943" i="14" s="1"/>
  <c r="AH927" i="14"/>
  <c r="AI927" i="14" s="1"/>
  <c r="AH911" i="14"/>
  <c r="AI911" i="14" s="1"/>
  <c r="AH895" i="14"/>
  <c r="AI895" i="14" s="1"/>
  <c r="AH863" i="14"/>
  <c r="AI863" i="14" s="1"/>
  <c r="AH847" i="14"/>
  <c r="AI847" i="14" s="1"/>
  <c r="AH831" i="14"/>
  <c r="AI831" i="14" s="1"/>
  <c r="AH815" i="14"/>
  <c r="AI815" i="14" s="1"/>
  <c r="AH799" i="14"/>
  <c r="AI799" i="14" s="1"/>
  <c r="AH783" i="14"/>
  <c r="AI783" i="14" s="1"/>
  <c r="AH767" i="14"/>
  <c r="AI767" i="14" s="1"/>
  <c r="AH751" i="14"/>
  <c r="AI751" i="14" s="1"/>
  <c r="AH719" i="14"/>
  <c r="AI719" i="14" s="1"/>
  <c r="AH687" i="14"/>
  <c r="AI687" i="14" s="1"/>
  <c r="AH655" i="14"/>
  <c r="AI655" i="14" s="1"/>
  <c r="AH623" i="14"/>
  <c r="AI623" i="14" s="1"/>
  <c r="AH591" i="14"/>
  <c r="AI591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1006" i="14"/>
  <c r="AI1006" i="14" s="1"/>
  <c r="AH1005" i="14"/>
  <c r="AI1005" i="14" s="1"/>
  <c r="AH989" i="14"/>
  <c r="AI989" i="14" s="1"/>
  <c r="AH973" i="14"/>
  <c r="AI973" i="14" s="1"/>
  <c r="AH988" i="14"/>
  <c r="AI988" i="14" s="1"/>
  <c r="AH1004" i="14"/>
  <c r="AI1004" i="14" s="1"/>
  <c r="AH875" i="14"/>
  <c r="AI875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07" i="14"/>
  <c r="AI907" i="14" s="1"/>
  <c r="AH891" i="14"/>
  <c r="AI891" i="14" s="1"/>
  <c r="AH1002" i="14"/>
  <c r="AI1002" i="14" s="1"/>
  <c r="AH884" i="14"/>
  <c r="AI884" i="14" s="1"/>
  <c r="AH846" i="14"/>
  <c r="AI846" i="14" s="1"/>
  <c r="AH810" i="14"/>
  <c r="AI810" i="14" s="1"/>
  <c r="AH742" i="14"/>
  <c r="AI742" i="14" s="1"/>
  <c r="AH708" i="14"/>
  <c r="AI708" i="14" s="1"/>
  <c r="AH676" i="14"/>
  <c r="AI676" i="14" s="1"/>
  <c r="AH644" i="14"/>
  <c r="AI644" i="14" s="1"/>
  <c r="AH612" i="14"/>
  <c r="AI612" i="14" s="1"/>
  <c r="AH580" i="14"/>
  <c r="AI580" i="14" s="1"/>
  <c r="AH552" i="14"/>
  <c r="AI552" i="14" s="1"/>
  <c r="AH523" i="14"/>
  <c r="AI523" i="14" s="1"/>
  <c r="AH495" i="14"/>
  <c r="AI495" i="14" s="1"/>
  <c r="AH438" i="14"/>
  <c r="AI438" i="14" s="1"/>
  <c r="AH409" i="14"/>
  <c r="AI409" i="14" s="1"/>
  <c r="AH381" i="14"/>
  <c r="AI381" i="14" s="1"/>
  <c r="AH353" i="14"/>
  <c r="AI353" i="14" s="1"/>
  <c r="AH324" i="14"/>
  <c r="AI324" i="14" s="1"/>
  <c r="AH296" i="14"/>
  <c r="AI296" i="14" s="1"/>
  <c r="AH267" i="14"/>
  <c r="AI267" i="14" s="1"/>
  <c r="AH239" i="14"/>
  <c r="AI239" i="14" s="1"/>
  <c r="AH182" i="14"/>
  <c r="AI182" i="14" s="1"/>
  <c r="AH153" i="14"/>
  <c r="AI153" i="14" s="1"/>
  <c r="AH325" i="14"/>
  <c r="AI325" i="14" s="1"/>
  <c r="AH986" i="14"/>
  <c r="AI986" i="14" s="1"/>
  <c r="AH929" i="14"/>
  <c r="AI929" i="14" s="1"/>
  <c r="AH883" i="14"/>
  <c r="AI883" i="14" s="1"/>
  <c r="AH845" i="14"/>
  <c r="AI845" i="14" s="1"/>
  <c r="AH809" i="14"/>
  <c r="AI809" i="14" s="1"/>
  <c r="AH776" i="14"/>
  <c r="AI776" i="14" s="1"/>
  <c r="AH740" i="14"/>
  <c r="AI740" i="14" s="1"/>
  <c r="AH707" i="14"/>
  <c r="AI707" i="14" s="1"/>
  <c r="AH675" i="14"/>
  <c r="AI675" i="14" s="1"/>
  <c r="AH643" i="14"/>
  <c r="AI643" i="14" s="1"/>
  <c r="AH611" i="14"/>
  <c r="AI611" i="14" s="1"/>
  <c r="AH579" i="14"/>
  <c r="AI579" i="14" s="1"/>
  <c r="AH551" i="14"/>
  <c r="AI551" i="14" s="1"/>
  <c r="AH522" i="14"/>
  <c r="AI522" i="14" s="1"/>
  <c r="AH494" i="14"/>
  <c r="AI494" i="14" s="1"/>
  <c r="AH466" i="14"/>
  <c r="AI466" i="14" s="1"/>
  <c r="AH437" i="14"/>
  <c r="AI437" i="14" s="1"/>
  <c r="AH380" i="14"/>
  <c r="AI380" i="14" s="1"/>
  <c r="AH352" i="14"/>
  <c r="AI352" i="14" s="1"/>
  <c r="AH323" i="14"/>
  <c r="AI323" i="14" s="1"/>
  <c r="AH295" i="14"/>
  <c r="AI295" i="14" s="1"/>
  <c r="AH266" i="14"/>
  <c r="AI266" i="14" s="1"/>
  <c r="AH238" i="14"/>
  <c r="AI238" i="14" s="1"/>
  <c r="AH210" i="14"/>
  <c r="AI210" i="14" s="1"/>
  <c r="AH181" i="14"/>
  <c r="AI181" i="14" s="1"/>
  <c r="AH349" i="14"/>
  <c r="AI349" i="14" s="1"/>
  <c r="AH292" i="14"/>
  <c r="AI292" i="14" s="1"/>
  <c r="AH348" i="14"/>
  <c r="AI348" i="14" s="1"/>
  <c r="AH320" i="14"/>
  <c r="AI320" i="14" s="1"/>
  <c r="AH263" i="14"/>
  <c r="AI263" i="14" s="1"/>
  <c r="AH149" i="14"/>
  <c r="AI149" i="14" s="1"/>
  <c r="AH205" i="14"/>
  <c r="AI205" i="14" s="1"/>
  <c r="AH403" i="14"/>
  <c r="AI403" i="14" s="1"/>
  <c r="AH290" i="14"/>
  <c r="AI290" i="14" s="1"/>
  <c r="AH204" i="14"/>
  <c r="AI204" i="14" s="1"/>
  <c r="AH289" i="14"/>
  <c r="AI289" i="14" s="1"/>
  <c r="AH502" i="14"/>
  <c r="AI502" i="14" s="1"/>
  <c r="AH777" i="14"/>
  <c r="AI777" i="14" s="1"/>
  <c r="AH985" i="14"/>
  <c r="AI985" i="14" s="1"/>
  <c r="AH928" i="14"/>
  <c r="AI928" i="14" s="1"/>
  <c r="AH844" i="14"/>
  <c r="AI844" i="14" s="1"/>
  <c r="AH774" i="14"/>
  <c r="AI774" i="14" s="1"/>
  <c r="AH739" i="14"/>
  <c r="AI739" i="14" s="1"/>
  <c r="AH550" i="14"/>
  <c r="AI550" i="14" s="1"/>
  <c r="AH521" i="14"/>
  <c r="AI521" i="14" s="1"/>
  <c r="AH493" i="14"/>
  <c r="AI493" i="14" s="1"/>
  <c r="AH465" i="14"/>
  <c r="AI465" i="14" s="1"/>
  <c r="AH436" i="14"/>
  <c r="AI436" i="14" s="1"/>
  <c r="AH408" i="14"/>
  <c r="AI408" i="14" s="1"/>
  <c r="AH379" i="14"/>
  <c r="AI379" i="14" s="1"/>
  <c r="AH351" i="14"/>
  <c r="AI351" i="14" s="1"/>
  <c r="AH294" i="14"/>
  <c r="AI294" i="14" s="1"/>
  <c r="AH265" i="14"/>
  <c r="AI265" i="14" s="1"/>
  <c r="AH237" i="14"/>
  <c r="AI237" i="14" s="1"/>
  <c r="AH209" i="14"/>
  <c r="AI209" i="14" s="1"/>
  <c r="AH180" i="14"/>
  <c r="AI180" i="14" s="1"/>
  <c r="AH152" i="14"/>
  <c r="AI152" i="14" s="1"/>
  <c r="AH520" i="14"/>
  <c r="AI520" i="14" s="1"/>
  <c r="AH406" i="14"/>
  <c r="AI406" i="14" s="1"/>
  <c r="AH377" i="14"/>
  <c r="AI377" i="14" s="1"/>
  <c r="AH264" i="14"/>
  <c r="AI264" i="14" s="1"/>
  <c r="AH207" i="14"/>
  <c r="AI207" i="14" s="1"/>
  <c r="AH140" i="14"/>
  <c r="AI140" i="14" s="1"/>
  <c r="AH203" i="14"/>
  <c r="AI203" i="14" s="1"/>
  <c r="AH620" i="14"/>
  <c r="AI620" i="14" s="1"/>
  <c r="AH925" i="14"/>
  <c r="AI925" i="14" s="1"/>
  <c r="AH881" i="14"/>
  <c r="AI881" i="14" s="1"/>
  <c r="AH843" i="14"/>
  <c r="AI843" i="14" s="1"/>
  <c r="AH808" i="14"/>
  <c r="AI808" i="14" s="1"/>
  <c r="AH772" i="14"/>
  <c r="AI772" i="14" s="1"/>
  <c r="AH706" i="14"/>
  <c r="AI706" i="14" s="1"/>
  <c r="AH674" i="14"/>
  <c r="AI674" i="14" s="1"/>
  <c r="AH642" i="14"/>
  <c r="AI642" i="14" s="1"/>
  <c r="AH610" i="14"/>
  <c r="AI610" i="14" s="1"/>
  <c r="AH578" i="14"/>
  <c r="AI578" i="14" s="1"/>
  <c r="AH549" i="14"/>
  <c r="AI549" i="14" s="1"/>
  <c r="AH492" i="14"/>
  <c r="AI492" i="14" s="1"/>
  <c r="AH464" i="14"/>
  <c r="AI464" i="14" s="1"/>
  <c r="AH435" i="14"/>
  <c r="AI435" i="14" s="1"/>
  <c r="AH407" i="14"/>
  <c r="AI407" i="14" s="1"/>
  <c r="AH378" i="14"/>
  <c r="AI378" i="14" s="1"/>
  <c r="AH350" i="14"/>
  <c r="AI350" i="14" s="1"/>
  <c r="AH322" i="14"/>
  <c r="AI322" i="14" s="1"/>
  <c r="AH293" i="14"/>
  <c r="AI293" i="14" s="1"/>
  <c r="AH236" i="14"/>
  <c r="AI236" i="14" s="1"/>
  <c r="AH208" i="14"/>
  <c r="AI208" i="14" s="1"/>
  <c r="AH179" i="14"/>
  <c r="AI179" i="14" s="1"/>
  <c r="AH151" i="14"/>
  <c r="AI151" i="14" s="1"/>
  <c r="AH491" i="14"/>
  <c r="AI491" i="14" s="1"/>
  <c r="AH321" i="14"/>
  <c r="AI321" i="14" s="1"/>
  <c r="AH235" i="14"/>
  <c r="AI235" i="14" s="1"/>
  <c r="AH150" i="14"/>
  <c r="AI150" i="14" s="1"/>
  <c r="AH405" i="14"/>
  <c r="AI405" i="14" s="1"/>
  <c r="AH291" i="14"/>
  <c r="AI291" i="14" s="1"/>
  <c r="AH234" i="14"/>
  <c r="AI234" i="14" s="1"/>
  <c r="AH178" i="14"/>
  <c r="AI178" i="14" s="1"/>
  <c r="AH233" i="14"/>
  <c r="AI233" i="14" s="1"/>
  <c r="AH432" i="14"/>
  <c r="AI432" i="14" s="1"/>
  <c r="AH261" i="14"/>
  <c r="AI261" i="14" s="1"/>
  <c r="AH232" i="14"/>
  <c r="AI232" i="14" s="1"/>
  <c r="AH161" i="14"/>
  <c r="AI161" i="14" s="1"/>
  <c r="AH496" i="14"/>
  <c r="AI496" i="14" s="1"/>
  <c r="AH154" i="14"/>
  <c r="AI154" i="14" s="1"/>
  <c r="AH984" i="14"/>
  <c r="AI984" i="14" s="1"/>
  <c r="AH924" i="14"/>
  <c r="AI924" i="14" s="1"/>
  <c r="AH880" i="14"/>
  <c r="AI880" i="14" s="1"/>
  <c r="AH842" i="14"/>
  <c r="AI842" i="14" s="1"/>
  <c r="AH806" i="14"/>
  <c r="AI806" i="14" s="1"/>
  <c r="AH771" i="14"/>
  <c r="AI771" i="14" s="1"/>
  <c r="AH738" i="14"/>
  <c r="AI738" i="14" s="1"/>
  <c r="AH705" i="14"/>
  <c r="AI705" i="14" s="1"/>
  <c r="AH673" i="14"/>
  <c r="AI673" i="14" s="1"/>
  <c r="AH641" i="14"/>
  <c r="AI641" i="14" s="1"/>
  <c r="AH609" i="14"/>
  <c r="AI609" i="14" s="1"/>
  <c r="AH577" i="14"/>
  <c r="AI577" i="14" s="1"/>
  <c r="AH548" i="14"/>
  <c r="AI548" i="14" s="1"/>
  <c r="AH463" i="14"/>
  <c r="AI463" i="14" s="1"/>
  <c r="AH206" i="14"/>
  <c r="AI206" i="14" s="1"/>
  <c r="AH979" i="14"/>
  <c r="AI979" i="14" s="1"/>
  <c r="AH922" i="14"/>
  <c r="AI922" i="14" s="1"/>
  <c r="AH878" i="14"/>
  <c r="AI878" i="14" s="1"/>
  <c r="AH841" i="14"/>
  <c r="AI841" i="14" s="1"/>
  <c r="AH804" i="14"/>
  <c r="AI804" i="14" s="1"/>
  <c r="AH737" i="14"/>
  <c r="AI737" i="14" s="1"/>
  <c r="AH704" i="14"/>
  <c r="AI704" i="14" s="1"/>
  <c r="AH672" i="14"/>
  <c r="AI672" i="14" s="1"/>
  <c r="AH640" i="14"/>
  <c r="AI640" i="14" s="1"/>
  <c r="AH608" i="14"/>
  <c r="AI608" i="14" s="1"/>
  <c r="AH576" i="14"/>
  <c r="AI576" i="14" s="1"/>
  <c r="AH547" i="14"/>
  <c r="AI547" i="14" s="1"/>
  <c r="AH519" i="14"/>
  <c r="AI519" i="14" s="1"/>
  <c r="AH490" i="14"/>
  <c r="AI490" i="14" s="1"/>
  <c r="AH462" i="14"/>
  <c r="AI462" i="14" s="1"/>
  <c r="AH434" i="14"/>
  <c r="AI434" i="14" s="1"/>
  <c r="AH148" i="14"/>
  <c r="AI148" i="14" s="1"/>
  <c r="AH375" i="14"/>
  <c r="AI375" i="14" s="1"/>
  <c r="AH176" i="14"/>
  <c r="AI176" i="14" s="1"/>
  <c r="AH260" i="14"/>
  <c r="AI260" i="14" s="1"/>
  <c r="AH588" i="14"/>
  <c r="AI588" i="14" s="1"/>
  <c r="AH524" i="14"/>
  <c r="AI524" i="14" s="1"/>
  <c r="AH921" i="14"/>
  <c r="AI921" i="14" s="1"/>
  <c r="AH877" i="14"/>
  <c r="AI877" i="14" s="1"/>
  <c r="AH803" i="14"/>
  <c r="AI803" i="14" s="1"/>
  <c r="AH770" i="14"/>
  <c r="AI770" i="14" s="1"/>
  <c r="AH736" i="14"/>
  <c r="AI736" i="14" s="1"/>
  <c r="AH702" i="14"/>
  <c r="AI702" i="14" s="1"/>
  <c r="AH670" i="14"/>
  <c r="AI670" i="14" s="1"/>
  <c r="AH638" i="14"/>
  <c r="AI638" i="14" s="1"/>
  <c r="AH606" i="14"/>
  <c r="AI606" i="14" s="1"/>
  <c r="AH575" i="14"/>
  <c r="AI575" i="14" s="1"/>
  <c r="AH518" i="14"/>
  <c r="AI518" i="14" s="1"/>
  <c r="AH489" i="14"/>
  <c r="AI489" i="14" s="1"/>
  <c r="AH461" i="14"/>
  <c r="AI461" i="14" s="1"/>
  <c r="AH433" i="14"/>
  <c r="AI433" i="14" s="1"/>
  <c r="AH404" i="14"/>
  <c r="AI404" i="14" s="1"/>
  <c r="AH376" i="14"/>
  <c r="AI376" i="14" s="1"/>
  <c r="AH347" i="14"/>
  <c r="AI347" i="14" s="1"/>
  <c r="AH319" i="14"/>
  <c r="AI319" i="14" s="1"/>
  <c r="AH262" i="14"/>
  <c r="AI262" i="14" s="1"/>
  <c r="AH177" i="14"/>
  <c r="AI177" i="14" s="1"/>
  <c r="AH318" i="14"/>
  <c r="AI318" i="14" s="1"/>
  <c r="AH439" i="14"/>
  <c r="AI439" i="14" s="1"/>
  <c r="AH972" i="14"/>
  <c r="AI972" i="14" s="1"/>
  <c r="AH876" i="14"/>
  <c r="AI876" i="14" s="1"/>
  <c r="AH840" i="14"/>
  <c r="AI840" i="14" s="1"/>
  <c r="AH769" i="14"/>
  <c r="AI769" i="14" s="1"/>
  <c r="AH734" i="14"/>
  <c r="AI734" i="14" s="1"/>
  <c r="AH701" i="14"/>
  <c r="AI701" i="14" s="1"/>
  <c r="AH669" i="14"/>
  <c r="AI669" i="14" s="1"/>
  <c r="AH637" i="14"/>
  <c r="AI637" i="14" s="1"/>
  <c r="AH605" i="14"/>
  <c r="AI605" i="14" s="1"/>
  <c r="AH574" i="14"/>
  <c r="AI574" i="14" s="1"/>
  <c r="AH546" i="14"/>
  <c r="AI546" i="14" s="1"/>
  <c r="AH517" i="14"/>
  <c r="AI517" i="14" s="1"/>
  <c r="AH460" i="14"/>
  <c r="AI460" i="14" s="1"/>
  <c r="AH346" i="14"/>
  <c r="AI346" i="14" s="1"/>
  <c r="AH147" i="14"/>
  <c r="AI147" i="14" s="1"/>
  <c r="AH354" i="14"/>
  <c r="AI354" i="14" s="1"/>
  <c r="AH970" i="14"/>
  <c r="AI970" i="14" s="1"/>
  <c r="AH920" i="14"/>
  <c r="AI920" i="14" s="1"/>
  <c r="AH874" i="14"/>
  <c r="AI874" i="14" s="1"/>
  <c r="AH836" i="14"/>
  <c r="AI836" i="14" s="1"/>
  <c r="AH802" i="14"/>
  <c r="AI802" i="14" s="1"/>
  <c r="AH768" i="14"/>
  <c r="AI768" i="14" s="1"/>
  <c r="AH733" i="14"/>
  <c r="AI733" i="14" s="1"/>
  <c r="AH700" i="14"/>
  <c r="AI700" i="14" s="1"/>
  <c r="AH668" i="14"/>
  <c r="AI668" i="14" s="1"/>
  <c r="AH636" i="14"/>
  <c r="AI636" i="14" s="1"/>
  <c r="AH604" i="14"/>
  <c r="AI604" i="14" s="1"/>
  <c r="AH573" i="14"/>
  <c r="AI573" i="14" s="1"/>
  <c r="AH545" i="14"/>
  <c r="AI545" i="14" s="1"/>
  <c r="AH516" i="14"/>
  <c r="AI516" i="14" s="1"/>
  <c r="AH488" i="14"/>
  <c r="AI488" i="14" s="1"/>
  <c r="AH459" i="14"/>
  <c r="AI459" i="14" s="1"/>
  <c r="AH431" i="14"/>
  <c r="AI431" i="14" s="1"/>
  <c r="AH374" i="14"/>
  <c r="AI374" i="14" s="1"/>
  <c r="AH345" i="14"/>
  <c r="AI345" i="14" s="1"/>
  <c r="AH317" i="14"/>
  <c r="AI317" i="14" s="1"/>
  <c r="AH175" i="14"/>
  <c r="AI175" i="14" s="1"/>
  <c r="AH189" i="14"/>
  <c r="AI189" i="14" s="1"/>
  <c r="AH969" i="14"/>
  <c r="AI969" i="14" s="1"/>
  <c r="AH915" i="14"/>
  <c r="AI915" i="14" s="1"/>
  <c r="AH873" i="14"/>
  <c r="AI873" i="14" s="1"/>
  <c r="AH835" i="14"/>
  <c r="AI835" i="14" s="1"/>
  <c r="AH801" i="14"/>
  <c r="AI801" i="14" s="1"/>
  <c r="AH766" i="14"/>
  <c r="AI766" i="14" s="1"/>
  <c r="AH732" i="14"/>
  <c r="AI732" i="14" s="1"/>
  <c r="AH699" i="14"/>
  <c r="AI699" i="14" s="1"/>
  <c r="AH667" i="14"/>
  <c r="AI667" i="14" s="1"/>
  <c r="AH635" i="14"/>
  <c r="AI635" i="14" s="1"/>
  <c r="AH603" i="14"/>
  <c r="AI603" i="14" s="1"/>
  <c r="AH572" i="14"/>
  <c r="AI572" i="14" s="1"/>
  <c r="AH544" i="14"/>
  <c r="AI544" i="14" s="1"/>
  <c r="AH515" i="14"/>
  <c r="AI515" i="14" s="1"/>
  <c r="AH487" i="14"/>
  <c r="AI487" i="14" s="1"/>
  <c r="AH458" i="14"/>
  <c r="AI458" i="14" s="1"/>
  <c r="AH430" i="14"/>
  <c r="AI430" i="14" s="1"/>
  <c r="AH402" i="14"/>
  <c r="AI402" i="14" s="1"/>
  <c r="AH373" i="14"/>
  <c r="AI373" i="14" s="1"/>
  <c r="AH316" i="14"/>
  <c r="AI316" i="14" s="1"/>
  <c r="AH288" i="14"/>
  <c r="AI288" i="14" s="1"/>
  <c r="AH259" i="14"/>
  <c r="AI259" i="14" s="1"/>
  <c r="AH231" i="14"/>
  <c r="AI231" i="14" s="1"/>
  <c r="AH202" i="14"/>
  <c r="AI202" i="14" s="1"/>
  <c r="AH174" i="14"/>
  <c r="AI174" i="14" s="1"/>
  <c r="AH146" i="14"/>
  <c r="AI146" i="14" s="1"/>
  <c r="AH268" i="14"/>
  <c r="AI268" i="14" s="1"/>
  <c r="AH800" i="14"/>
  <c r="AI800" i="14" s="1"/>
  <c r="AH765" i="14"/>
  <c r="AI765" i="14" s="1"/>
  <c r="AH731" i="14"/>
  <c r="AI731" i="14" s="1"/>
  <c r="AH698" i="14"/>
  <c r="AI698" i="14" s="1"/>
  <c r="AH666" i="14"/>
  <c r="AI666" i="14" s="1"/>
  <c r="AH634" i="14"/>
  <c r="AI634" i="14" s="1"/>
  <c r="AH602" i="14"/>
  <c r="AI602" i="14" s="1"/>
  <c r="AH571" i="14"/>
  <c r="AI571" i="14" s="1"/>
  <c r="AH543" i="14"/>
  <c r="AI543" i="14" s="1"/>
  <c r="AH486" i="14"/>
  <c r="AI486" i="14" s="1"/>
  <c r="AH457" i="14"/>
  <c r="AI457" i="14" s="1"/>
  <c r="AH429" i="14"/>
  <c r="AI429" i="14" s="1"/>
  <c r="AH401" i="14"/>
  <c r="AI401" i="14" s="1"/>
  <c r="AH372" i="14"/>
  <c r="AI372" i="14" s="1"/>
  <c r="AH344" i="14"/>
  <c r="AI344" i="14" s="1"/>
  <c r="AH315" i="14"/>
  <c r="AI315" i="14" s="1"/>
  <c r="AH287" i="14"/>
  <c r="AI287" i="14" s="1"/>
  <c r="AH230" i="14"/>
  <c r="AI230" i="14" s="1"/>
  <c r="AH201" i="14"/>
  <c r="AI201" i="14" s="1"/>
  <c r="AH173" i="14"/>
  <c r="AI173" i="14" s="1"/>
  <c r="AH145" i="14"/>
  <c r="AI145" i="14" s="1"/>
  <c r="AH410" i="14"/>
  <c r="AI410" i="14" s="1"/>
  <c r="AH968" i="14"/>
  <c r="AI968" i="14" s="1"/>
  <c r="AH913" i="14"/>
  <c r="AI913" i="14" s="1"/>
  <c r="AH872" i="14"/>
  <c r="AI872" i="14" s="1"/>
  <c r="AH834" i="14"/>
  <c r="AI834" i="14" s="1"/>
  <c r="AH798" i="14"/>
  <c r="AI798" i="14" s="1"/>
  <c r="AH764" i="14"/>
  <c r="AI764" i="14" s="1"/>
  <c r="AH730" i="14"/>
  <c r="AI730" i="14" s="1"/>
  <c r="AH697" i="14"/>
  <c r="AI697" i="14" s="1"/>
  <c r="AH665" i="14"/>
  <c r="AI665" i="14" s="1"/>
  <c r="AH633" i="14"/>
  <c r="AI633" i="14" s="1"/>
  <c r="AH601" i="14"/>
  <c r="AI601" i="14" s="1"/>
  <c r="AH570" i="14"/>
  <c r="AI570" i="14" s="1"/>
  <c r="AH542" i="14"/>
  <c r="AI542" i="14" s="1"/>
  <c r="AH514" i="14"/>
  <c r="AI514" i="14" s="1"/>
  <c r="AH485" i="14"/>
  <c r="AI485" i="14" s="1"/>
  <c r="AH428" i="14"/>
  <c r="AI428" i="14" s="1"/>
  <c r="AH400" i="14"/>
  <c r="AI400" i="14" s="1"/>
  <c r="AH371" i="14"/>
  <c r="AI371" i="14" s="1"/>
  <c r="AH343" i="14"/>
  <c r="AI343" i="14" s="1"/>
  <c r="AH314" i="14"/>
  <c r="AI314" i="14" s="1"/>
  <c r="AH286" i="14"/>
  <c r="AI286" i="14" s="1"/>
  <c r="AH258" i="14"/>
  <c r="AI258" i="14" s="1"/>
  <c r="AH229" i="14"/>
  <c r="AI229" i="14" s="1"/>
  <c r="AH172" i="14"/>
  <c r="AI172" i="14" s="1"/>
  <c r="AH144" i="14"/>
  <c r="AI144" i="14" s="1"/>
  <c r="AH559" i="14"/>
  <c r="AI559" i="14" s="1"/>
  <c r="AH811" i="14"/>
  <c r="AI811" i="14" s="1"/>
  <c r="AH963" i="14"/>
  <c r="AI963" i="14" s="1"/>
  <c r="AH912" i="14"/>
  <c r="AI912" i="14" s="1"/>
  <c r="AH868" i="14"/>
  <c r="AI868" i="14" s="1"/>
  <c r="AH833" i="14"/>
  <c r="AI833" i="14" s="1"/>
  <c r="AH797" i="14"/>
  <c r="AI797" i="14" s="1"/>
  <c r="AH763" i="14"/>
  <c r="AI763" i="14" s="1"/>
  <c r="AH729" i="14"/>
  <c r="AI729" i="14" s="1"/>
  <c r="AH569" i="14"/>
  <c r="AI569" i="14" s="1"/>
  <c r="AH541" i="14"/>
  <c r="AI541" i="14" s="1"/>
  <c r="AH513" i="14"/>
  <c r="AI513" i="14" s="1"/>
  <c r="AH484" i="14"/>
  <c r="AI484" i="14" s="1"/>
  <c r="AH456" i="14"/>
  <c r="AI456" i="14" s="1"/>
  <c r="AH427" i="14"/>
  <c r="AI427" i="14" s="1"/>
  <c r="AH399" i="14"/>
  <c r="AI399" i="14" s="1"/>
  <c r="AH342" i="14"/>
  <c r="AI342" i="14" s="1"/>
  <c r="AH313" i="14"/>
  <c r="AI313" i="14" s="1"/>
  <c r="AH285" i="14"/>
  <c r="AI285" i="14" s="1"/>
  <c r="AH257" i="14"/>
  <c r="AI257" i="14" s="1"/>
  <c r="AH228" i="14"/>
  <c r="AI228" i="14" s="1"/>
  <c r="AH200" i="14"/>
  <c r="AI200" i="14" s="1"/>
  <c r="AH171" i="14"/>
  <c r="AI171" i="14" s="1"/>
  <c r="AH143" i="14"/>
  <c r="AI143" i="14" s="1"/>
  <c r="AH277" i="14"/>
  <c r="AI277" i="14" s="1"/>
  <c r="AH652" i="14"/>
  <c r="AI652" i="14" s="1"/>
  <c r="AH910" i="14"/>
  <c r="AI910" i="14" s="1"/>
  <c r="AH867" i="14"/>
  <c r="AI867" i="14" s="1"/>
  <c r="AH832" i="14"/>
  <c r="AI832" i="14" s="1"/>
  <c r="AH796" i="14"/>
  <c r="AI796" i="14" s="1"/>
  <c r="AH762" i="14"/>
  <c r="AI762" i="14" s="1"/>
  <c r="AH696" i="14"/>
  <c r="AI696" i="14" s="1"/>
  <c r="AH664" i="14"/>
  <c r="AI664" i="14" s="1"/>
  <c r="AH632" i="14"/>
  <c r="AI632" i="14" s="1"/>
  <c r="AH600" i="14"/>
  <c r="AI600" i="14" s="1"/>
  <c r="AH540" i="14"/>
  <c r="AI540" i="14" s="1"/>
  <c r="AH512" i="14"/>
  <c r="AI512" i="14" s="1"/>
  <c r="AH483" i="14"/>
  <c r="AI483" i="14" s="1"/>
  <c r="AH455" i="14"/>
  <c r="AI455" i="14" s="1"/>
  <c r="AH426" i="14"/>
  <c r="AI426" i="14" s="1"/>
  <c r="AH398" i="14"/>
  <c r="AI398" i="14" s="1"/>
  <c r="AH370" i="14"/>
  <c r="AI370" i="14" s="1"/>
  <c r="AH341" i="14"/>
  <c r="AI341" i="14" s="1"/>
  <c r="AH284" i="14"/>
  <c r="AI284" i="14" s="1"/>
  <c r="AH256" i="14"/>
  <c r="AI256" i="14" s="1"/>
  <c r="AH227" i="14"/>
  <c r="AI227" i="14" s="1"/>
  <c r="AH199" i="14"/>
  <c r="AI199" i="14" s="1"/>
  <c r="AH170" i="14"/>
  <c r="AI170" i="14" s="1"/>
  <c r="AH142" i="14"/>
  <c r="AI142" i="14" s="1"/>
  <c r="AH761" i="14"/>
  <c r="AI761" i="14" s="1"/>
  <c r="AH728" i="14"/>
  <c r="AI728" i="14" s="1"/>
  <c r="AH694" i="14"/>
  <c r="AI694" i="14" s="1"/>
  <c r="AH662" i="14"/>
  <c r="AI662" i="14" s="1"/>
  <c r="AH630" i="14"/>
  <c r="AI630" i="14" s="1"/>
  <c r="AH598" i="14"/>
  <c r="AI598" i="14" s="1"/>
  <c r="AH568" i="14"/>
  <c r="AI568" i="14" s="1"/>
  <c r="AH539" i="14"/>
  <c r="AI539" i="14" s="1"/>
  <c r="AH511" i="14"/>
  <c r="AI511" i="14" s="1"/>
  <c r="AH454" i="14"/>
  <c r="AI454" i="14" s="1"/>
  <c r="AH425" i="14"/>
  <c r="AI425" i="14" s="1"/>
  <c r="AH397" i="14"/>
  <c r="AI397" i="14" s="1"/>
  <c r="AH369" i="14"/>
  <c r="AI369" i="14" s="1"/>
  <c r="AH340" i="14"/>
  <c r="AI340" i="14" s="1"/>
  <c r="AH312" i="14"/>
  <c r="AI312" i="14" s="1"/>
  <c r="AH283" i="14"/>
  <c r="AI283" i="14" s="1"/>
  <c r="AH255" i="14"/>
  <c r="AI255" i="14" s="1"/>
  <c r="AH198" i="14"/>
  <c r="AI198" i="14" s="1"/>
  <c r="AH169" i="14"/>
  <c r="AI169" i="14" s="1"/>
  <c r="AH362" i="14"/>
  <c r="AI362" i="14" s="1"/>
  <c r="AH473" i="14"/>
  <c r="AI473" i="14" s="1"/>
  <c r="AH217" i="14"/>
  <c r="AI217" i="14" s="1"/>
  <c r="AH613" i="14"/>
  <c r="AI613" i="14" s="1"/>
  <c r="AH960" i="14"/>
  <c r="AI960" i="14" s="1"/>
  <c r="AH909" i="14"/>
  <c r="AI909" i="14" s="1"/>
  <c r="AH830" i="14"/>
  <c r="AI830" i="14" s="1"/>
  <c r="AH795" i="14"/>
  <c r="AI795" i="14" s="1"/>
  <c r="AH957" i="14"/>
  <c r="AI957" i="14" s="1"/>
  <c r="AH908" i="14"/>
  <c r="AI908" i="14" s="1"/>
  <c r="AH866" i="14"/>
  <c r="AI866" i="14" s="1"/>
  <c r="AH829" i="14"/>
  <c r="AI829" i="14" s="1"/>
  <c r="AH794" i="14"/>
  <c r="AI794" i="14" s="1"/>
  <c r="AH726" i="14"/>
  <c r="AI726" i="14" s="1"/>
  <c r="AH693" i="14"/>
  <c r="AI693" i="14" s="1"/>
  <c r="AH661" i="14"/>
  <c r="AI661" i="14" s="1"/>
  <c r="AH629" i="14"/>
  <c r="AI629" i="14" s="1"/>
  <c r="AH597" i="14"/>
  <c r="AI597" i="14" s="1"/>
  <c r="AH567" i="14"/>
  <c r="AI567" i="14" s="1"/>
  <c r="AH538" i="14"/>
  <c r="AI538" i="14" s="1"/>
  <c r="AH510" i="14"/>
  <c r="AI510" i="14" s="1"/>
  <c r="AH482" i="14"/>
  <c r="AI482" i="14" s="1"/>
  <c r="AH453" i="14"/>
  <c r="AI453" i="14" s="1"/>
  <c r="AH396" i="14"/>
  <c r="AI396" i="14" s="1"/>
  <c r="AH368" i="14"/>
  <c r="AI368" i="14" s="1"/>
  <c r="AH339" i="14"/>
  <c r="AI339" i="14" s="1"/>
  <c r="AH311" i="14"/>
  <c r="AI311" i="14" s="1"/>
  <c r="AH282" i="14"/>
  <c r="AI282" i="14" s="1"/>
  <c r="AH254" i="14"/>
  <c r="AI254" i="14" s="1"/>
  <c r="AH226" i="14"/>
  <c r="AI226" i="14" s="1"/>
  <c r="AH197" i="14"/>
  <c r="AI197" i="14" s="1"/>
  <c r="AH195" i="14"/>
  <c r="AI195" i="14" s="1"/>
  <c r="AH391" i="14"/>
  <c r="AI391" i="14" s="1"/>
  <c r="AH944" i="14"/>
  <c r="AI944" i="14" s="1"/>
  <c r="AH331" i="14"/>
  <c r="AI331" i="14" s="1"/>
  <c r="AH677" i="14"/>
  <c r="AI677" i="14" s="1"/>
  <c r="AH956" i="14"/>
  <c r="AI956" i="14" s="1"/>
  <c r="AH906" i="14"/>
  <c r="AI906" i="14" s="1"/>
  <c r="AH865" i="14"/>
  <c r="AI865" i="14" s="1"/>
  <c r="AH828" i="14"/>
  <c r="AI828" i="14" s="1"/>
  <c r="AH793" i="14"/>
  <c r="AI793" i="14" s="1"/>
  <c r="AH760" i="14"/>
  <c r="AI760" i="14" s="1"/>
  <c r="AH724" i="14"/>
  <c r="AI724" i="14" s="1"/>
  <c r="AH692" i="14"/>
  <c r="AI692" i="14" s="1"/>
  <c r="AH660" i="14"/>
  <c r="AI660" i="14" s="1"/>
  <c r="AH628" i="14"/>
  <c r="AI628" i="14" s="1"/>
  <c r="AH596" i="14"/>
  <c r="AI596" i="14" s="1"/>
  <c r="AH566" i="14"/>
  <c r="AI566" i="14" s="1"/>
  <c r="AH537" i="14"/>
  <c r="AI537" i="14" s="1"/>
  <c r="AH509" i="14"/>
  <c r="AI509" i="14" s="1"/>
  <c r="AH481" i="14"/>
  <c r="AI481" i="14" s="1"/>
  <c r="AH452" i="14"/>
  <c r="AI452" i="14" s="1"/>
  <c r="AH424" i="14"/>
  <c r="AI424" i="14" s="1"/>
  <c r="AH395" i="14"/>
  <c r="AI395" i="14" s="1"/>
  <c r="AH367" i="14"/>
  <c r="AI367" i="14" s="1"/>
  <c r="AH310" i="14"/>
  <c r="AI310" i="14" s="1"/>
  <c r="AH281" i="14"/>
  <c r="AI281" i="14" s="1"/>
  <c r="AH253" i="14"/>
  <c r="AI253" i="14" s="1"/>
  <c r="AH225" i="14"/>
  <c r="AI225" i="14" s="1"/>
  <c r="AH196" i="14"/>
  <c r="AI196" i="14" s="1"/>
  <c r="AH168" i="14"/>
  <c r="AI168" i="14" s="1"/>
  <c r="AH224" i="14"/>
  <c r="AI224" i="14" s="1"/>
  <c r="AH334" i="14"/>
  <c r="AI334" i="14" s="1"/>
  <c r="AH192" i="14"/>
  <c r="AI192" i="14" s="1"/>
  <c r="AH896" i="14"/>
  <c r="AI896" i="14" s="1"/>
  <c r="AH360" i="14"/>
  <c r="AI360" i="14" s="1"/>
  <c r="AH709" i="14"/>
  <c r="AI709" i="14" s="1"/>
  <c r="AH954" i="14"/>
  <c r="AI954" i="14" s="1"/>
  <c r="AH905" i="14"/>
  <c r="AI905" i="14" s="1"/>
  <c r="AH864" i="14"/>
  <c r="AI864" i="14" s="1"/>
  <c r="AH827" i="14"/>
  <c r="AI827" i="14" s="1"/>
  <c r="AH758" i="14"/>
  <c r="AI758" i="14" s="1"/>
  <c r="AH723" i="14"/>
  <c r="AI723" i="14" s="1"/>
  <c r="AH691" i="14"/>
  <c r="AI691" i="14" s="1"/>
  <c r="AH659" i="14"/>
  <c r="AI659" i="14" s="1"/>
  <c r="AH627" i="14"/>
  <c r="AI627" i="14" s="1"/>
  <c r="AH595" i="14"/>
  <c r="AI595" i="14" s="1"/>
  <c r="AH565" i="14"/>
  <c r="AI565" i="14" s="1"/>
  <c r="AH508" i="14"/>
  <c r="AI508" i="14" s="1"/>
  <c r="AH480" i="14"/>
  <c r="AI480" i="14" s="1"/>
  <c r="AH451" i="14"/>
  <c r="AI451" i="14" s="1"/>
  <c r="AH423" i="14"/>
  <c r="AI423" i="14" s="1"/>
  <c r="AH394" i="14"/>
  <c r="AI394" i="14" s="1"/>
  <c r="AH366" i="14"/>
  <c r="AI366" i="14" s="1"/>
  <c r="AH338" i="14"/>
  <c r="AI338" i="14" s="1"/>
  <c r="AH309" i="14"/>
  <c r="AI309" i="14" s="1"/>
  <c r="AH252" i="14"/>
  <c r="AI252" i="14" s="1"/>
  <c r="AH167" i="14"/>
  <c r="AI167" i="14" s="1"/>
  <c r="AH419" i="14"/>
  <c r="AI419" i="14" s="1"/>
  <c r="AH785" i="14"/>
  <c r="AI785" i="14" s="1"/>
  <c r="AH303" i="14"/>
  <c r="AI303" i="14" s="1"/>
  <c r="AH467" i="14"/>
  <c r="AI467" i="14" s="1"/>
  <c r="AH953" i="14"/>
  <c r="AI953" i="14" s="1"/>
  <c r="AH862" i="14"/>
  <c r="AI862" i="14" s="1"/>
  <c r="AH826" i="14"/>
  <c r="AI826" i="14" s="1"/>
  <c r="AH792" i="14"/>
  <c r="AI792" i="14" s="1"/>
  <c r="AH756" i="14"/>
  <c r="AI756" i="14" s="1"/>
  <c r="AH564" i="14"/>
  <c r="AI564" i="14" s="1"/>
  <c r="AH536" i="14"/>
  <c r="AI536" i="14" s="1"/>
  <c r="AH507" i="14"/>
  <c r="AI507" i="14" s="1"/>
  <c r="AH479" i="14"/>
  <c r="AI479" i="14" s="1"/>
  <c r="AH422" i="14"/>
  <c r="AI422" i="14" s="1"/>
  <c r="AH393" i="14"/>
  <c r="AI393" i="14" s="1"/>
  <c r="AH365" i="14"/>
  <c r="AI365" i="14" s="1"/>
  <c r="AH337" i="14"/>
  <c r="AI337" i="14" s="1"/>
  <c r="AH308" i="14"/>
  <c r="AI308" i="14" s="1"/>
  <c r="AH280" i="14"/>
  <c r="AI280" i="14" s="1"/>
  <c r="AH251" i="14"/>
  <c r="AI251" i="14" s="1"/>
  <c r="AH223" i="14"/>
  <c r="AI223" i="14" s="1"/>
  <c r="AH166" i="14"/>
  <c r="AI166" i="14" s="1"/>
  <c r="AH563" i="14"/>
  <c r="AI563" i="14" s="1"/>
  <c r="AH506" i="14"/>
  <c r="AI506" i="14" s="1"/>
  <c r="AH478" i="14"/>
  <c r="AI478" i="14" s="1"/>
  <c r="AH421" i="14"/>
  <c r="AI421" i="14" s="1"/>
  <c r="AH364" i="14"/>
  <c r="AI364" i="14" s="1"/>
  <c r="AH336" i="14"/>
  <c r="AI336" i="14" s="1"/>
  <c r="AH307" i="14"/>
  <c r="AI307" i="14" s="1"/>
  <c r="AH279" i="14"/>
  <c r="AI279" i="14" s="1"/>
  <c r="AH222" i="14"/>
  <c r="AI222" i="14" s="1"/>
  <c r="AH194" i="14"/>
  <c r="AI194" i="14" s="1"/>
  <c r="AH448" i="14"/>
  <c r="AI448" i="14" s="1"/>
  <c r="AH163" i="14"/>
  <c r="AI163" i="14" s="1"/>
  <c r="AH716" i="14"/>
  <c r="AI716" i="14" s="1"/>
  <c r="AH417" i="14"/>
  <c r="AI417" i="14" s="1"/>
  <c r="AH581" i="14"/>
  <c r="AI581" i="14" s="1"/>
  <c r="AH904" i="14"/>
  <c r="AI904" i="14" s="1"/>
  <c r="AH861" i="14"/>
  <c r="AI861" i="14" s="1"/>
  <c r="AH825" i="14"/>
  <c r="AI825" i="14" s="1"/>
  <c r="AH790" i="14"/>
  <c r="AI790" i="14" s="1"/>
  <c r="AH755" i="14"/>
  <c r="AI755" i="14" s="1"/>
  <c r="AH722" i="14"/>
  <c r="AI722" i="14" s="1"/>
  <c r="AH690" i="14"/>
  <c r="AI690" i="14" s="1"/>
  <c r="AH658" i="14"/>
  <c r="AI658" i="14" s="1"/>
  <c r="AH626" i="14"/>
  <c r="AI626" i="14" s="1"/>
  <c r="AH594" i="14"/>
  <c r="AI594" i="14" s="1"/>
  <c r="AH535" i="14"/>
  <c r="AI535" i="14" s="1"/>
  <c r="AH450" i="14"/>
  <c r="AI450" i="14" s="1"/>
  <c r="AH250" i="14"/>
  <c r="AI250" i="14" s="1"/>
  <c r="AH165" i="14"/>
  <c r="AI165" i="14" s="1"/>
  <c r="AH684" i="14"/>
  <c r="AI684" i="14" s="1"/>
  <c r="AH952" i="14"/>
  <c r="AI952" i="14" s="1"/>
  <c r="AH900" i="14"/>
  <c r="AI900" i="14" s="1"/>
  <c r="AH860" i="14"/>
  <c r="AI860" i="14" s="1"/>
  <c r="AH788" i="14"/>
  <c r="AI788" i="14" s="1"/>
  <c r="AH721" i="14"/>
  <c r="AI721" i="14" s="1"/>
  <c r="AH689" i="14"/>
  <c r="AI689" i="14" s="1"/>
  <c r="AH657" i="14"/>
  <c r="AI657" i="14" s="1"/>
  <c r="AH625" i="14"/>
  <c r="AI625" i="14" s="1"/>
  <c r="AH593" i="14"/>
  <c r="AI593" i="14" s="1"/>
  <c r="AH534" i="14"/>
  <c r="AI534" i="14" s="1"/>
  <c r="AH505" i="14"/>
  <c r="AI505" i="14" s="1"/>
  <c r="AH477" i="14"/>
  <c r="AI477" i="14" s="1"/>
  <c r="AH449" i="14"/>
  <c r="AI449" i="14" s="1"/>
  <c r="AH420" i="14"/>
  <c r="AI420" i="14" s="1"/>
  <c r="AH392" i="14"/>
  <c r="AI392" i="14" s="1"/>
  <c r="AH363" i="14"/>
  <c r="AI363" i="14" s="1"/>
  <c r="AH335" i="14"/>
  <c r="AI335" i="14" s="1"/>
  <c r="AH278" i="14"/>
  <c r="AI278" i="14" s="1"/>
  <c r="AH249" i="14"/>
  <c r="AI249" i="14" s="1"/>
  <c r="AH221" i="14"/>
  <c r="AI221" i="14" s="1"/>
  <c r="AH193" i="14"/>
  <c r="AI193" i="14" s="1"/>
  <c r="AH164" i="14"/>
  <c r="AI164" i="14" s="1"/>
  <c r="AH562" i="14"/>
  <c r="AI562" i="14" s="1"/>
  <c r="AH533" i="14"/>
  <c r="AI533" i="14" s="1"/>
  <c r="AH476" i="14"/>
  <c r="AI476" i="14" s="1"/>
  <c r="AH306" i="14"/>
  <c r="AI306" i="14" s="1"/>
  <c r="AH220" i="14"/>
  <c r="AI220" i="14" s="1"/>
  <c r="AH750" i="14"/>
  <c r="AI750" i="14" s="1"/>
  <c r="AH388" i="14"/>
  <c r="AI388" i="14" s="1"/>
  <c r="AH744" i="14"/>
  <c r="AI744" i="14" s="1"/>
  <c r="AH947" i="14"/>
  <c r="AI947" i="14" s="1"/>
  <c r="AH899" i="14"/>
  <c r="AI899" i="14" s="1"/>
  <c r="AH859" i="14"/>
  <c r="AI859" i="14" s="1"/>
  <c r="AH824" i="14"/>
  <c r="AI824" i="14" s="1"/>
  <c r="AH787" i="14"/>
  <c r="AI787" i="14" s="1"/>
  <c r="AH754" i="14"/>
  <c r="AI754" i="14" s="1"/>
  <c r="AH720" i="14"/>
  <c r="AI720" i="14" s="1"/>
  <c r="AH688" i="14"/>
  <c r="AI688" i="14" s="1"/>
  <c r="AH656" i="14"/>
  <c r="AI656" i="14" s="1"/>
  <c r="AH624" i="14"/>
  <c r="AI624" i="14" s="1"/>
  <c r="AH592" i="14"/>
  <c r="AI592" i="14" s="1"/>
  <c r="AH858" i="14"/>
  <c r="AI858" i="14" s="1"/>
  <c r="AH820" i="14"/>
  <c r="AI820" i="14" s="1"/>
  <c r="AH753" i="14"/>
  <c r="AI753" i="14" s="1"/>
  <c r="AH718" i="14"/>
  <c r="AI718" i="14" s="1"/>
  <c r="AH686" i="14"/>
  <c r="AI686" i="14" s="1"/>
  <c r="AH654" i="14"/>
  <c r="AI654" i="14" s="1"/>
  <c r="AH622" i="14"/>
  <c r="AI622" i="14" s="1"/>
  <c r="AH590" i="14"/>
  <c r="AI590" i="14" s="1"/>
  <c r="AH561" i="14"/>
  <c r="AI561" i="14" s="1"/>
  <c r="AH532" i="14"/>
  <c r="AI532" i="14" s="1"/>
  <c r="AH504" i="14"/>
  <c r="AI504" i="14" s="1"/>
  <c r="AH475" i="14"/>
  <c r="AI475" i="14" s="1"/>
  <c r="AH447" i="14"/>
  <c r="AI447" i="14" s="1"/>
  <c r="AH390" i="14"/>
  <c r="AI390" i="14" s="1"/>
  <c r="AH361" i="14"/>
  <c r="AI361" i="14" s="1"/>
  <c r="AH333" i="14"/>
  <c r="AI333" i="14" s="1"/>
  <c r="AH305" i="14"/>
  <c r="AI305" i="14" s="1"/>
  <c r="AH276" i="14"/>
  <c r="AI276" i="14" s="1"/>
  <c r="AH248" i="14"/>
  <c r="AI248" i="14" s="1"/>
  <c r="AH219" i="14"/>
  <c r="AI219" i="14" s="1"/>
  <c r="AH191" i="14"/>
  <c r="AI191" i="14" s="1"/>
  <c r="AH589" i="14"/>
  <c r="AI589" i="14" s="1"/>
  <c r="AH560" i="14"/>
  <c r="AI560" i="14" s="1"/>
  <c r="AH531" i="14"/>
  <c r="AI531" i="14" s="1"/>
  <c r="AH503" i="14"/>
  <c r="AI503" i="14" s="1"/>
  <c r="AH474" i="14"/>
  <c r="AI474" i="14" s="1"/>
  <c r="AH446" i="14"/>
  <c r="AI446" i="14" s="1"/>
  <c r="AH418" i="14"/>
  <c r="AI418" i="14" s="1"/>
  <c r="AH389" i="14"/>
  <c r="AI389" i="14" s="1"/>
  <c r="AH332" i="14"/>
  <c r="AI332" i="14" s="1"/>
  <c r="AH304" i="14"/>
  <c r="AI304" i="14" s="1"/>
  <c r="AH275" i="14"/>
  <c r="AI275" i="14" s="1"/>
  <c r="AH247" i="14"/>
  <c r="AI247" i="14" s="1"/>
  <c r="AH218" i="14"/>
  <c r="AI218" i="14" s="1"/>
  <c r="AH190" i="14"/>
  <c r="AI190" i="14" s="1"/>
  <c r="AH162" i="14"/>
  <c r="AI162" i="14" s="1"/>
  <c r="AH445" i="14"/>
  <c r="AI445" i="14" s="1"/>
  <c r="AH246" i="14"/>
  <c r="AI246" i="14" s="1"/>
  <c r="AH848" i="14"/>
  <c r="AI848" i="14" s="1"/>
  <c r="AH945" i="14"/>
  <c r="AI945" i="14" s="1"/>
  <c r="AH897" i="14"/>
  <c r="AI897" i="14" s="1"/>
  <c r="AH857" i="14"/>
  <c r="AI857" i="14" s="1"/>
  <c r="AH819" i="14"/>
  <c r="AI819" i="14" s="1"/>
  <c r="AH786" i="14"/>
  <c r="AI786" i="14" s="1"/>
  <c r="AH752" i="14"/>
  <c r="AI752" i="14" s="1"/>
  <c r="AH717" i="14"/>
  <c r="AI717" i="14" s="1"/>
  <c r="AH685" i="14"/>
  <c r="AI685" i="14" s="1"/>
  <c r="AH653" i="14"/>
  <c r="AI653" i="14" s="1"/>
  <c r="AH621" i="14"/>
  <c r="AI621" i="14" s="1"/>
  <c r="AH941" i="14"/>
  <c r="AI941" i="14" s="1"/>
  <c r="AH894" i="14"/>
  <c r="AI894" i="14" s="1"/>
  <c r="AH856" i="14"/>
  <c r="AI856" i="14" s="1"/>
  <c r="AH818" i="14"/>
  <c r="AI818" i="14" s="1"/>
  <c r="AH784" i="14"/>
  <c r="AI784" i="14" s="1"/>
  <c r="AH749" i="14"/>
  <c r="AI749" i="14" s="1"/>
  <c r="AH715" i="14"/>
  <c r="AI715" i="14" s="1"/>
  <c r="AH683" i="14"/>
  <c r="AI683" i="14" s="1"/>
  <c r="AH651" i="14"/>
  <c r="AI651" i="14" s="1"/>
  <c r="AH619" i="14"/>
  <c r="AI619" i="14" s="1"/>
  <c r="AH587" i="14"/>
  <c r="AI587" i="14" s="1"/>
  <c r="AH558" i="14"/>
  <c r="AI558" i="14" s="1"/>
  <c r="AH530" i="14"/>
  <c r="AI530" i="14" s="1"/>
  <c r="AH501" i="14"/>
  <c r="AI501" i="14" s="1"/>
  <c r="AH444" i="14"/>
  <c r="AI444" i="14" s="1"/>
  <c r="AH416" i="14"/>
  <c r="AI416" i="14" s="1"/>
  <c r="AH387" i="14"/>
  <c r="AI387" i="14" s="1"/>
  <c r="AH359" i="14"/>
  <c r="AI359" i="14" s="1"/>
  <c r="AH330" i="14"/>
  <c r="AI330" i="14" s="1"/>
  <c r="AH302" i="14"/>
  <c r="AI302" i="14" s="1"/>
  <c r="AH274" i="14"/>
  <c r="AI274" i="14" s="1"/>
  <c r="AH245" i="14"/>
  <c r="AI245" i="14" s="1"/>
  <c r="AH188" i="14"/>
  <c r="AI188" i="14" s="1"/>
  <c r="AH160" i="14"/>
  <c r="AI160" i="14" s="1"/>
  <c r="AH141" i="14"/>
  <c r="AI141" i="14" s="1"/>
  <c r="AH240" i="14"/>
  <c r="AI240" i="14" s="1"/>
  <c r="AH1011" i="14"/>
  <c r="AI1011" i="14" s="1"/>
  <c r="AH940" i="14"/>
  <c r="AI940" i="14" s="1"/>
  <c r="AH893" i="14"/>
  <c r="AI893" i="14" s="1"/>
  <c r="AH852" i="14"/>
  <c r="AI852" i="14" s="1"/>
  <c r="AH817" i="14"/>
  <c r="AI817" i="14" s="1"/>
  <c r="AH782" i="14"/>
  <c r="AI782" i="14" s="1"/>
  <c r="AH748" i="14"/>
  <c r="AI748" i="14" s="1"/>
  <c r="AH714" i="14"/>
  <c r="AI714" i="14" s="1"/>
  <c r="AH682" i="14"/>
  <c r="AI682" i="14" s="1"/>
  <c r="AH650" i="14"/>
  <c r="AI650" i="14" s="1"/>
  <c r="AH618" i="14"/>
  <c r="AI618" i="14" s="1"/>
  <c r="AH586" i="14"/>
  <c r="AI586" i="14" s="1"/>
  <c r="AH557" i="14"/>
  <c r="AI557" i="14" s="1"/>
  <c r="AH529" i="14"/>
  <c r="AI529" i="14" s="1"/>
  <c r="AH500" i="14"/>
  <c r="AI500" i="14" s="1"/>
  <c r="AH472" i="14"/>
  <c r="AI472" i="14" s="1"/>
  <c r="AH443" i="14"/>
  <c r="AI443" i="14" s="1"/>
  <c r="AH415" i="14"/>
  <c r="AI415" i="14" s="1"/>
  <c r="AH358" i="14"/>
  <c r="AI358" i="14" s="1"/>
  <c r="AH329" i="14"/>
  <c r="AI329" i="14" s="1"/>
  <c r="AH301" i="14"/>
  <c r="AI301" i="14" s="1"/>
  <c r="AH273" i="14"/>
  <c r="AI273" i="14" s="1"/>
  <c r="AH244" i="14"/>
  <c r="AI244" i="14" s="1"/>
  <c r="AH216" i="14"/>
  <c r="AI216" i="14" s="1"/>
  <c r="AH187" i="14"/>
  <c r="AI187" i="14" s="1"/>
  <c r="AH159" i="14"/>
  <c r="AI159" i="14" s="1"/>
  <c r="AH158" i="14"/>
  <c r="AI158" i="14" s="1"/>
  <c r="AH645" i="14"/>
  <c r="AI645" i="14" s="1"/>
  <c r="AH938" i="14"/>
  <c r="AI938" i="14" s="1"/>
  <c r="AH892" i="14"/>
  <c r="AI892" i="14" s="1"/>
  <c r="AH851" i="14"/>
  <c r="AI851" i="14" s="1"/>
  <c r="AH816" i="14"/>
  <c r="AI816" i="14" s="1"/>
  <c r="AH781" i="14"/>
  <c r="AI781" i="14" s="1"/>
  <c r="AH747" i="14"/>
  <c r="AI747" i="14" s="1"/>
  <c r="AH713" i="14"/>
  <c r="AI713" i="14" s="1"/>
  <c r="AH681" i="14"/>
  <c r="AI681" i="14" s="1"/>
  <c r="AH649" i="14"/>
  <c r="AI649" i="14" s="1"/>
  <c r="AH617" i="14"/>
  <c r="AI617" i="14" s="1"/>
  <c r="AH585" i="14"/>
  <c r="AI585" i="14" s="1"/>
  <c r="AH556" i="14"/>
  <c r="AI556" i="14" s="1"/>
  <c r="AH528" i="14"/>
  <c r="AI528" i="14" s="1"/>
  <c r="AH499" i="14"/>
  <c r="AI499" i="14" s="1"/>
  <c r="AH471" i="14"/>
  <c r="AI471" i="14" s="1"/>
  <c r="AH442" i="14"/>
  <c r="AI442" i="14" s="1"/>
  <c r="AH414" i="14"/>
  <c r="AI414" i="14" s="1"/>
  <c r="AH386" i="14"/>
  <c r="AI386" i="14" s="1"/>
  <c r="AH357" i="14"/>
  <c r="AI357" i="14" s="1"/>
  <c r="AH300" i="14"/>
  <c r="AI300" i="14" s="1"/>
  <c r="AH272" i="14"/>
  <c r="AI272" i="14" s="1"/>
  <c r="AH243" i="14"/>
  <c r="AI243" i="14" s="1"/>
  <c r="AH215" i="14"/>
  <c r="AI215" i="14" s="1"/>
  <c r="AH186" i="14"/>
  <c r="AI186" i="14" s="1"/>
  <c r="AH382" i="14"/>
  <c r="AI382" i="14" s="1"/>
  <c r="AH1001" i="14"/>
  <c r="AI1001" i="14" s="1"/>
  <c r="AH937" i="14"/>
  <c r="AI937" i="14" s="1"/>
  <c r="AH890" i="14"/>
  <c r="AI890" i="14" s="1"/>
  <c r="AH814" i="14"/>
  <c r="AI814" i="14" s="1"/>
  <c r="AH780" i="14"/>
  <c r="AI780" i="14" s="1"/>
  <c r="AH746" i="14"/>
  <c r="AI746" i="14" s="1"/>
  <c r="AH555" i="14"/>
  <c r="AI555" i="14" s="1"/>
  <c r="AH527" i="14"/>
  <c r="AI527" i="14" s="1"/>
  <c r="AH470" i="14"/>
  <c r="AI470" i="14" s="1"/>
  <c r="AH441" i="14"/>
  <c r="AI441" i="14" s="1"/>
  <c r="AH413" i="14"/>
  <c r="AI413" i="14" s="1"/>
  <c r="AH385" i="14"/>
  <c r="AI385" i="14" s="1"/>
  <c r="AH356" i="14"/>
  <c r="AI356" i="14" s="1"/>
  <c r="AH328" i="14"/>
  <c r="AI328" i="14" s="1"/>
  <c r="AH299" i="14"/>
  <c r="AI299" i="14" s="1"/>
  <c r="AH271" i="14"/>
  <c r="AI271" i="14" s="1"/>
  <c r="AH214" i="14"/>
  <c r="AI214" i="14" s="1"/>
  <c r="AH185" i="14"/>
  <c r="AI185" i="14" s="1"/>
  <c r="AH157" i="14"/>
  <c r="AI157" i="14" s="1"/>
  <c r="AH888" i="14"/>
  <c r="AI888" i="14" s="1"/>
  <c r="AH211" i="14"/>
  <c r="AI211" i="14" s="1"/>
  <c r="AH889" i="14"/>
  <c r="AI889" i="14" s="1"/>
  <c r="AH850" i="14"/>
  <c r="AI850" i="14" s="1"/>
  <c r="AH813" i="14"/>
  <c r="AI813" i="14" s="1"/>
  <c r="AH779" i="14"/>
  <c r="AI779" i="14" s="1"/>
  <c r="AH745" i="14"/>
  <c r="AI745" i="14" s="1"/>
  <c r="AH712" i="14"/>
  <c r="AI712" i="14" s="1"/>
  <c r="AH680" i="14"/>
  <c r="AI680" i="14" s="1"/>
  <c r="AH648" i="14"/>
  <c r="AI648" i="14" s="1"/>
  <c r="AH616" i="14"/>
  <c r="AI616" i="14" s="1"/>
  <c r="AH584" i="14"/>
  <c r="AI584" i="14" s="1"/>
  <c r="AH554" i="14"/>
  <c r="AI554" i="14" s="1"/>
  <c r="AH526" i="14"/>
  <c r="AI526" i="14" s="1"/>
  <c r="AH498" i="14"/>
  <c r="AI498" i="14" s="1"/>
  <c r="AH469" i="14"/>
  <c r="AI469" i="14" s="1"/>
  <c r="AH412" i="14"/>
  <c r="AI412" i="14" s="1"/>
  <c r="AH384" i="14"/>
  <c r="AI384" i="14" s="1"/>
  <c r="AH355" i="14"/>
  <c r="AI355" i="14" s="1"/>
  <c r="AH327" i="14"/>
  <c r="AI327" i="14" s="1"/>
  <c r="AH298" i="14"/>
  <c r="AI298" i="14" s="1"/>
  <c r="AH270" i="14"/>
  <c r="AI270" i="14" s="1"/>
  <c r="AH242" i="14"/>
  <c r="AI242" i="14" s="1"/>
  <c r="AH213" i="14"/>
  <c r="AI213" i="14" s="1"/>
  <c r="AH156" i="14"/>
  <c r="AI156" i="14" s="1"/>
  <c r="AH155" i="14"/>
  <c r="AI155" i="14" s="1"/>
  <c r="AH931" i="14"/>
  <c r="AI931" i="14" s="1"/>
  <c r="AH183" i="14"/>
  <c r="AI183" i="14" s="1"/>
  <c r="AH1000" i="14"/>
  <c r="AI1000" i="14" s="1"/>
  <c r="AH936" i="14"/>
  <c r="AI936" i="14" s="1"/>
  <c r="AH849" i="14"/>
  <c r="AI849" i="14" s="1"/>
  <c r="AH812" i="14"/>
  <c r="AI812" i="14" s="1"/>
  <c r="AH778" i="14"/>
  <c r="AI778" i="14" s="1"/>
  <c r="AH710" i="14"/>
  <c r="AI710" i="14" s="1"/>
  <c r="AH678" i="14"/>
  <c r="AI678" i="14" s="1"/>
  <c r="AH646" i="14"/>
  <c r="AI646" i="14" s="1"/>
  <c r="AH614" i="14"/>
  <c r="AI614" i="14" s="1"/>
  <c r="AH582" i="14"/>
  <c r="AI582" i="14" s="1"/>
  <c r="AH553" i="14"/>
  <c r="AI553" i="14" s="1"/>
  <c r="AH525" i="14"/>
  <c r="AI525" i="14" s="1"/>
  <c r="AH497" i="14"/>
  <c r="AI497" i="14" s="1"/>
  <c r="AH468" i="14"/>
  <c r="AI468" i="14" s="1"/>
  <c r="AH440" i="14"/>
  <c r="AI440" i="14" s="1"/>
  <c r="AH411" i="14"/>
  <c r="AI411" i="14" s="1"/>
  <c r="AH383" i="14"/>
  <c r="AI383" i="14" s="1"/>
  <c r="AH326" i="14"/>
  <c r="AI326" i="14" s="1"/>
  <c r="AH297" i="14"/>
  <c r="AI297" i="14" s="1"/>
  <c r="AH269" i="14"/>
  <c r="AI269" i="14" s="1"/>
  <c r="AH241" i="14"/>
  <c r="AI241" i="14" s="1"/>
  <c r="AH212" i="14"/>
  <c r="AI212" i="14" s="1"/>
  <c r="AH184" i="14"/>
  <c r="AI184" i="14" s="1"/>
  <c r="AH995" i="14"/>
  <c r="AI995" i="14" s="1"/>
  <c r="AH94" i="14"/>
  <c r="AI94" i="14" s="1"/>
  <c r="AH6" i="14"/>
  <c r="AI6" i="14" s="1"/>
  <c r="AH131" i="14"/>
  <c r="AI131" i="14" s="1"/>
  <c r="AH21" i="14"/>
  <c r="AI21" i="14" s="1"/>
  <c r="AH81" i="14"/>
  <c r="AI81" i="14" s="1"/>
  <c r="AH69" i="14"/>
  <c r="AI69" i="14" s="1"/>
  <c r="H74" i="51"/>
  <c r="E74" i="51"/>
  <c r="B74" i="51"/>
  <c r="A75" i="51"/>
  <c r="AH76" i="14"/>
  <c r="AI76" i="14" s="1"/>
  <c r="AH18" i="14"/>
  <c r="AI18" i="14" s="1"/>
  <c r="AH90" i="14"/>
  <c r="AI90" i="14" s="1"/>
  <c r="B39" i="31"/>
  <c r="E39" i="31"/>
  <c r="A40" i="31"/>
  <c r="AH8" i="14"/>
  <c r="AI8" i="14" s="1"/>
  <c r="AH56" i="14"/>
  <c r="AI56" i="14" s="1"/>
  <c r="AH114" i="14"/>
  <c r="AI114" i="14" s="1"/>
  <c r="F38" i="31"/>
  <c r="D38" i="31"/>
  <c r="G38" i="31"/>
  <c r="C38" i="31"/>
  <c r="AH3" i="14"/>
  <c r="AI3" i="14" s="1"/>
  <c r="AH57" i="14"/>
  <c r="AI57" i="14" s="1"/>
  <c r="AH58" i="14"/>
  <c r="AI58" i="14" s="1"/>
  <c r="AH37" i="14"/>
  <c r="AI37" i="14" s="1"/>
  <c r="AH59" i="14"/>
  <c r="AI59" i="14" s="1"/>
  <c r="D41" i="36"/>
  <c r="H41" i="36"/>
  <c r="C41" i="36"/>
  <c r="J73" i="51"/>
  <c r="C73" i="51"/>
  <c r="I73" i="51"/>
  <c r="K73" i="51"/>
  <c r="G73" i="51"/>
  <c r="F73" i="51"/>
  <c r="D73" i="51"/>
  <c r="E30" i="25"/>
  <c r="H30" i="25"/>
  <c r="B30" i="25"/>
  <c r="A31" i="25"/>
  <c r="AH9" i="14"/>
  <c r="AI9" i="14" s="1"/>
  <c r="AH32" i="14"/>
  <c r="AI32" i="14" s="1"/>
  <c r="AH64" i="14"/>
  <c r="AI64" i="14" s="1"/>
  <c r="AH79" i="14"/>
  <c r="AI79" i="14" s="1"/>
  <c r="AH63" i="14"/>
  <c r="AI63" i="14" s="1"/>
  <c r="J29" i="25"/>
  <c r="I29" i="25"/>
  <c r="G29" i="25"/>
  <c r="F29" i="25"/>
  <c r="D29" i="25"/>
  <c r="C29" i="25"/>
  <c r="H31" i="41"/>
  <c r="D31" i="41"/>
  <c r="C31" i="41"/>
  <c r="A32" i="41" s="1"/>
  <c r="AH53" i="14"/>
  <c r="AI53" i="14" s="1"/>
  <c r="AH126" i="14"/>
  <c r="AI126" i="14" s="1"/>
  <c r="AH111" i="14"/>
  <c r="AI111" i="14" s="1"/>
  <c r="AH127" i="14"/>
  <c r="AI127" i="14" s="1"/>
  <c r="AH67" i="14"/>
  <c r="AI67" i="14" s="1"/>
  <c r="AH100" i="14"/>
  <c r="AI100" i="14" s="1"/>
  <c r="G31" i="41"/>
  <c r="F31" i="41"/>
  <c r="AH93" i="14"/>
  <c r="AI93" i="14" s="1"/>
  <c r="AH15" i="14"/>
  <c r="AI15" i="14" s="1"/>
  <c r="AH116" i="14"/>
  <c r="AI116" i="14" s="1"/>
  <c r="AH102" i="14"/>
  <c r="AI102" i="14" s="1"/>
  <c r="AH105" i="14"/>
  <c r="AI105" i="14" s="1"/>
  <c r="AH17" i="14"/>
  <c r="AI17" i="14" s="1"/>
  <c r="AH98" i="14"/>
  <c r="AI98" i="14" s="1"/>
  <c r="AH122" i="14"/>
  <c r="AI122" i="14" s="1"/>
  <c r="E93" i="53" l="1"/>
  <c r="B93" i="53"/>
  <c r="H32" i="26"/>
  <c r="K29" i="25"/>
  <c r="H38" i="31"/>
  <c r="H35" i="28"/>
  <c r="AJ2" i="14" a="1"/>
  <c r="AJ2" i="14" s="1"/>
  <c r="AJ1" i="14" s="1" a="1"/>
  <c r="AJ1" i="14" s="1"/>
  <c r="A15" i="14" s="1"/>
  <c r="F49" i="45"/>
  <c r="C49" i="45"/>
  <c r="A50" i="45" s="1"/>
  <c r="E49" i="45"/>
  <c r="C47" i="44"/>
  <c r="A48" i="44" s="1"/>
  <c r="G47" i="44"/>
  <c r="F47" i="44"/>
  <c r="D47" i="44"/>
  <c r="G22" i="19"/>
  <c r="G26" i="34"/>
  <c r="H44" i="38"/>
  <c r="G44" i="38"/>
  <c r="F44" i="38"/>
  <c r="G36" i="28"/>
  <c r="F36" i="28"/>
  <c r="D36" i="28"/>
  <c r="C36" i="28"/>
  <c r="D44" i="38"/>
  <c r="C44" i="38"/>
  <c r="K21" i="17"/>
  <c r="A38" i="28"/>
  <c r="B37" i="28"/>
  <c r="E37" i="28"/>
  <c r="H22" i="17"/>
  <c r="I22" i="17" s="1"/>
  <c r="J22" i="17"/>
  <c r="A23" i="17"/>
  <c r="G22" i="17"/>
  <c r="E22" i="17"/>
  <c r="F22" i="17" s="1"/>
  <c r="D22" i="17"/>
  <c r="E40" i="31"/>
  <c r="B40" i="31"/>
  <c r="A41" i="31"/>
  <c r="J30" i="25"/>
  <c r="I30" i="25"/>
  <c r="G30" i="25"/>
  <c r="F30" i="25"/>
  <c r="D30" i="25"/>
  <c r="C30" i="25"/>
  <c r="D39" i="31"/>
  <c r="C39" i="31"/>
  <c r="G39" i="31"/>
  <c r="F39" i="31"/>
  <c r="B75" i="51"/>
  <c r="H75" i="51"/>
  <c r="A76" i="51"/>
  <c r="E75" i="51"/>
  <c r="B49" i="43"/>
  <c r="E49" i="43"/>
  <c r="F40" i="35"/>
  <c r="G40" i="35"/>
  <c r="H31" i="25"/>
  <c r="B31" i="25"/>
  <c r="E31" i="25"/>
  <c r="A32" i="25"/>
  <c r="G66" i="50"/>
  <c r="I66" i="50"/>
  <c r="D66" i="50"/>
  <c r="C66" i="50"/>
  <c r="K66" i="50"/>
  <c r="J66" i="50"/>
  <c r="F66" i="50"/>
  <c r="B41" i="35"/>
  <c r="E41" i="35"/>
  <c r="A42" i="35"/>
  <c r="H40" i="35"/>
  <c r="D40" i="35"/>
  <c r="C40" i="35"/>
  <c r="A44" i="36"/>
  <c r="B43" i="36"/>
  <c r="E43" i="36"/>
  <c r="E67" i="50"/>
  <c r="A68" i="50"/>
  <c r="B67" i="50"/>
  <c r="H67" i="50"/>
  <c r="D42" i="36"/>
  <c r="C42" i="36"/>
  <c r="H42" i="36"/>
  <c r="G42" i="36"/>
  <c r="F42" i="36"/>
  <c r="F23" i="19"/>
  <c r="D23" i="19"/>
  <c r="C23" i="19"/>
  <c r="E24" i="19"/>
  <c r="A25" i="19"/>
  <c r="B24" i="19"/>
  <c r="B28" i="34"/>
  <c r="A29" i="34"/>
  <c r="E28" i="34"/>
  <c r="F27" i="34"/>
  <c r="D27" i="34"/>
  <c r="C27" i="34"/>
  <c r="H70" i="49"/>
  <c r="G70" i="49"/>
  <c r="D70" i="49"/>
  <c r="F70" i="49"/>
  <c r="C70" i="49"/>
  <c r="J74" i="51"/>
  <c r="I74" i="51"/>
  <c r="G74" i="51"/>
  <c r="K74" i="51"/>
  <c r="C74" i="51"/>
  <c r="F74" i="51"/>
  <c r="D74" i="51"/>
  <c r="B31" i="40"/>
  <c r="E31" i="40"/>
  <c r="B71" i="49"/>
  <c r="A72" i="49"/>
  <c r="E71" i="49"/>
  <c r="E34" i="26"/>
  <c r="B34" i="26"/>
  <c r="A35" i="26"/>
  <c r="G33" i="26"/>
  <c r="F33" i="26"/>
  <c r="D33" i="26"/>
  <c r="C33" i="26"/>
  <c r="E32" i="41"/>
  <c r="B32" i="41"/>
  <c r="A46" i="38"/>
  <c r="E45" i="38"/>
  <c r="B45" i="38"/>
  <c r="F93" i="53" l="1"/>
  <c r="G93" i="53"/>
  <c r="D93" i="53"/>
  <c r="C93" i="53"/>
  <c r="A94" i="53" s="1"/>
  <c r="H33" i="26"/>
  <c r="H36" i="28"/>
  <c r="H39" i="31"/>
  <c r="K30" i="25"/>
  <c r="B48" i="44"/>
  <c r="E48" i="44"/>
  <c r="B50" i="45"/>
  <c r="D50" i="45"/>
  <c r="G27" i="34"/>
  <c r="G23" i="19"/>
  <c r="K22" i="17"/>
  <c r="N15" i="14"/>
  <c r="B15" i="14"/>
  <c r="K15" i="14"/>
  <c r="Q15" i="14"/>
  <c r="E15" i="14"/>
  <c r="H15" i="14"/>
  <c r="A16" i="14"/>
  <c r="G67" i="50"/>
  <c r="F67" i="50"/>
  <c r="D67" i="50"/>
  <c r="C67" i="50"/>
  <c r="I67" i="50"/>
  <c r="K67" i="50"/>
  <c r="J67" i="50"/>
  <c r="A69" i="50"/>
  <c r="H68" i="50"/>
  <c r="E68" i="50"/>
  <c r="B68" i="50"/>
  <c r="D75" i="51"/>
  <c r="F75" i="51"/>
  <c r="G75" i="51"/>
  <c r="K75" i="51"/>
  <c r="J75" i="51"/>
  <c r="I75" i="51"/>
  <c r="C75" i="51"/>
  <c r="F32" i="41"/>
  <c r="G32" i="41"/>
  <c r="B41" i="31"/>
  <c r="E41" i="31"/>
  <c r="A42" i="31"/>
  <c r="B35" i="26"/>
  <c r="E35" i="26"/>
  <c r="A36" i="26"/>
  <c r="A30" i="34"/>
  <c r="E29" i="34"/>
  <c r="B29" i="34"/>
  <c r="C45" i="38"/>
  <c r="D45" i="38"/>
  <c r="B46" i="38"/>
  <c r="E46" i="38"/>
  <c r="A47" i="38"/>
  <c r="H32" i="41"/>
  <c r="C32" i="41"/>
  <c r="A33" i="41" s="1"/>
  <c r="D32" i="41"/>
  <c r="A43" i="35"/>
  <c r="E42" i="35"/>
  <c r="B42" i="35"/>
  <c r="C41" i="35"/>
  <c r="H41" i="35"/>
  <c r="D41" i="35"/>
  <c r="E44" i="36"/>
  <c r="B44" i="36"/>
  <c r="A45" i="36"/>
  <c r="H45" i="38"/>
  <c r="F45" i="38"/>
  <c r="G45" i="38"/>
  <c r="H43" i="36"/>
  <c r="D43" i="36"/>
  <c r="C43" i="36"/>
  <c r="F24" i="19"/>
  <c r="D24" i="19"/>
  <c r="C24" i="19"/>
  <c r="E32" i="25"/>
  <c r="B32" i="25"/>
  <c r="H32" i="25"/>
  <c r="A33" i="25"/>
  <c r="A26" i="19"/>
  <c r="E25" i="19"/>
  <c r="B25" i="19"/>
  <c r="G31" i="25"/>
  <c r="F31" i="25"/>
  <c r="D31" i="25"/>
  <c r="J31" i="25"/>
  <c r="I31" i="25"/>
  <c r="C31" i="25"/>
  <c r="D49" i="43"/>
  <c r="C49" i="43"/>
  <c r="A50" i="43" s="1"/>
  <c r="G49" i="43"/>
  <c r="F49" i="43"/>
  <c r="F28" i="34"/>
  <c r="D28" i="34"/>
  <c r="C28" i="34"/>
  <c r="B72" i="49"/>
  <c r="A73" i="49"/>
  <c r="E72" i="49"/>
  <c r="H23" i="17"/>
  <c r="I23" i="17" s="1"/>
  <c r="G23" i="17"/>
  <c r="D23" i="17"/>
  <c r="E23" i="17"/>
  <c r="F23" i="17" s="1"/>
  <c r="A24" i="17"/>
  <c r="J23" i="17"/>
  <c r="D31" i="40"/>
  <c r="C31" i="40"/>
  <c r="A32" i="40" s="1"/>
  <c r="G43" i="36"/>
  <c r="F43" i="36"/>
  <c r="G34" i="26"/>
  <c r="F34" i="26"/>
  <c r="C34" i="26"/>
  <c r="D34" i="26"/>
  <c r="H31" i="40"/>
  <c r="G31" i="40"/>
  <c r="F31" i="40"/>
  <c r="G37" i="28"/>
  <c r="F37" i="28"/>
  <c r="C37" i="28"/>
  <c r="D37" i="28"/>
  <c r="B76" i="51"/>
  <c r="H76" i="51"/>
  <c r="E76" i="51"/>
  <c r="A77" i="51"/>
  <c r="F41" i="35"/>
  <c r="G41" i="35"/>
  <c r="F40" i="31"/>
  <c r="D40" i="31"/>
  <c r="G40" i="31"/>
  <c r="C40" i="31"/>
  <c r="H71" i="49"/>
  <c r="F71" i="49"/>
  <c r="C71" i="49"/>
  <c r="G71" i="49"/>
  <c r="D71" i="49"/>
  <c r="B38" i="28"/>
  <c r="E38" i="28"/>
  <c r="A39" i="28"/>
  <c r="E94" i="53" l="1"/>
  <c r="B94" i="53"/>
  <c r="H40" i="31"/>
  <c r="H34" i="26"/>
  <c r="H37" i="28"/>
  <c r="K31" i="25"/>
  <c r="F50" i="45"/>
  <c r="C50" i="45"/>
  <c r="A51" i="45" s="1"/>
  <c r="E50" i="45"/>
  <c r="G48" i="44"/>
  <c r="D48" i="44"/>
  <c r="F48" i="44"/>
  <c r="C48" i="44"/>
  <c r="A49" i="44" s="1"/>
  <c r="G28" i="34"/>
  <c r="G24" i="19"/>
  <c r="F41" i="31"/>
  <c r="G41" i="31"/>
  <c r="D41" i="31"/>
  <c r="C41" i="31"/>
  <c r="A25" i="17"/>
  <c r="J24" i="17"/>
  <c r="D24" i="17"/>
  <c r="E24" i="17"/>
  <c r="F24" i="17" s="1"/>
  <c r="H24" i="17"/>
  <c r="I24" i="17" s="1"/>
  <c r="G24" i="17"/>
  <c r="K23" i="17"/>
  <c r="H77" i="51"/>
  <c r="E77" i="51"/>
  <c r="A78" i="51"/>
  <c r="B77" i="51"/>
  <c r="A74" i="49"/>
  <c r="E73" i="49"/>
  <c r="B73" i="49"/>
  <c r="D72" i="49"/>
  <c r="H72" i="49"/>
  <c r="F72" i="49"/>
  <c r="G72" i="49"/>
  <c r="C72" i="49"/>
  <c r="C35" i="26"/>
  <c r="D35" i="26"/>
  <c r="G35" i="26"/>
  <c r="F35" i="26"/>
  <c r="D44" i="36"/>
  <c r="C44" i="36"/>
  <c r="H44" i="36"/>
  <c r="G68" i="50"/>
  <c r="J68" i="50"/>
  <c r="K68" i="50"/>
  <c r="I68" i="50"/>
  <c r="C68" i="50"/>
  <c r="F68" i="50"/>
  <c r="D68" i="50"/>
  <c r="F44" i="36"/>
  <c r="G44" i="36"/>
  <c r="A46" i="36"/>
  <c r="E45" i="36"/>
  <c r="B45" i="36"/>
  <c r="J76" i="51"/>
  <c r="K76" i="51"/>
  <c r="G76" i="51"/>
  <c r="C76" i="51"/>
  <c r="I76" i="51"/>
  <c r="F76" i="51"/>
  <c r="D76" i="51"/>
  <c r="E50" i="43"/>
  <c r="B50" i="43"/>
  <c r="H42" i="35"/>
  <c r="D42" i="35"/>
  <c r="C42" i="35"/>
  <c r="H69" i="50"/>
  <c r="A70" i="50"/>
  <c r="E69" i="50"/>
  <c r="B69" i="50"/>
  <c r="G42" i="35"/>
  <c r="F42" i="35"/>
  <c r="B43" i="35"/>
  <c r="A44" i="35"/>
  <c r="E43" i="35"/>
  <c r="E39" i="28"/>
  <c r="B39" i="28"/>
  <c r="A40" i="28"/>
  <c r="E33" i="41"/>
  <c r="B33" i="41"/>
  <c r="F38" i="28"/>
  <c r="G38" i="28"/>
  <c r="D38" i="28"/>
  <c r="C38" i="28"/>
  <c r="A48" i="38"/>
  <c r="E47" i="38"/>
  <c r="B47" i="38"/>
  <c r="F46" i="38"/>
  <c r="G46" i="38"/>
  <c r="H46" i="38"/>
  <c r="C46" i="38"/>
  <c r="D46" i="38"/>
  <c r="B16" i="14"/>
  <c r="Q16" i="14"/>
  <c r="N16" i="14"/>
  <c r="K16" i="14"/>
  <c r="H16" i="14"/>
  <c r="E16" i="14"/>
  <c r="A17" i="14"/>
  <c r="B42" i="31"/>
  <c r="E42" i="31"/>
  <c r="A43" i="31"/>
  <c r="F25" i="19"/>
  <c r="D25" i="19"/>
  <c r="C25" i="19"/>
  <c r="E26" i="19"/>
  <c r="B26" i="19"/>
  <c r="A27" i="19"/>
  <c r="A31" i="34"/>
  <c r="E30" i="34"/>
  <c r="B30" i="34"/>
  <c r="F29" i="34"/>
  <c r="D29" i="34"/>
  <c r="C29" i="34"/>
  <c r="H33" i="25"/>
  <c r="B33" i="25"/>
  <c r="E33" i="25"/>
  <c r="A34" i="25"/>
  <c r="R15" i="14"/>
  <c r="P15" i="14"/>
  <c r="D15" i="14"/>
  <c r="C15" i="14"/>
  <c r="I15" i="14"/>
  <c r="L15" i="14"/>
  <c r="S15" i="14"/>
  <c r="O15" i="14"/>
  <c r="M15" i="14"/>
  <c r="J15" i="14"/>
  <c r="F15" i="14"/>
  <c r="G15" i="14"/>
  <c r="G32" i="25"/>
  <c r="C32" i="25"/>
  <c r="J32" i="25"/>
  <c r="I32" i="25"/>
  <c r="F32" i="25"/>
  <c r="D32" i="25"/>
  <c r="E36" i="26"/>
  <c r="B36" i="26"/>
  <c r="A37" i="26"/>
  <c r="B32" i="40"/>
  <c r="E32" i="40"/>
  <c r="F94" i="53" l="1"/>
  <c r="D94" i="53"/>
  <c r="G94" i="53"/>
  <c r="C94" i="53"/>
  <c r="A95" i="53" s="1"/>
  <c r="H38" i="28"/>
  <c r="H41" i="31"/>
  <c r="K32" i="25"/>
  <c r="H35" i="26"/>
  <c r="E49" i="44"/>
  <c r="B49" i="44"/>
  <c r="D51" i="45"/>
  <c r="B51" i="45"/>
  <c r="G29" i="34"/>
  <c r="G25" i="19"/>
  <c r="H70" i="50"/>
  <c r="A71" i="50"/>
  <c r="E70" i="50"/>
  <c r="B70" i="50"/>
  <c r="L16" i="14"/>
  <c r="J16" i="14"/>
  <c r="F16" i="14"/>
  <c r="D16" i="14"/>
  <c r="O16" i="14"/>
  <c r="S16" i="14"/>
  <c r="R16" i="14"/>
  <c r="M16" i="14"/>
  <c r="I16" i="14"/>
  <c r="P16" i="14"/>
  <c r="G16" i="14"/>
  <c r="C16" i="14"/>
  <c r="H34" i="25"/>
  <c r="E34" i="25"/>
  <c r="B34" i="25"/>
  <c r="A35" i="25"/>
  <c r="J33" i="25"/>
  <c r="F33" i="25"/>
  <c r="D33" i="25"/>
  <c r="C33" i="25"/>
  <c r="I33" i="25"/>
  <c r="G33" i="25"/>
  <c r="C47" i="38"/>
  <c r="D47" i="38"/>
  <c r="D73" i="49"/>
  <c r="C73" i="49"/>
  <c r="H73" i="49"/>
  <c r="G73" i="49"/>
  <c r="F73" i="49"/>
  <c r="G50" i="43"/>
  <c r="F50" i="43"/>
  <c r="D50" i="43"/>
  <c r="C50" i="43"/>
  <c r="A51" i="43" s="1"/>
  <c r="F30" i="34"/>
  <c r="D30" i="34"/>
  <c r="C30" i="34"/>
  <c r="B74" i="49"/>
  <c r="A75" i="49"/>
  <c r="E74" i="49"/>
  <c r="H32" i="40"/>
  <c r="G32" i="40"/>
  <c r="F32" i="40"/>
  <c r="D32" i="40"/>
  <c r="C32" i="40"/>
  <c r="A33" i="40" s="1"/>
  <c r="E37" i="26"/>
  <c r="B37" i="26"/>
  <c r="A38" i="26"/>
  <c r="E31" i="34"/>
  <c r="A32" i="34"/>
  <c r="B31" i="34"/>
  <c r="J77" i="51"/>
  <c r="F77" i="51"/>
  <c r="G77" i="51"/>
  <c r="C77" i="51"/>
  <c r="D77" i="51"/>
  <c r="K77" i="51"/>
  <c r="I77" i="51"/>
  <c r="F47" i="38"/>
  <c r="H47" i="38"/>
  <c r="G47" i="38"/>
  <c r="H45" i="36"/>
  <c r="D45" i="36"/>
  <c r="C45" i="36"/>
  <c r="H78" i="51"/>
  <c r="B78" i="51"/>
  <c r="E78" i="51"/>
  <c r="A79" i="51"/>
  <c r="G33" i="41"/>
  <c r="F33" i="41"/>
  <c r="A47" i="36"/>
  <c r="E46" i="36"/>
  <c r="B46" i="36"/>
  <c r="H33" i="41"/>
  <c r="D33" i="41"/>
  <c r="C33" i="41"/>
  <c r="A34" i="41" s="1"/>
  <c r="A28" i="19"/>
  <c r="B27" i="19"/>
  <c r="E27" i="19"/>
  <c r="D39" i="28"/>
  <c r="C39" i="28"/>
  <c r="G39" i="28"/>
  <c r="F39" i="28"/>
  <c r="F43" i="35"/>
  <c r="G43" i="35"/>
  <c r="E44" i="35"/>
  <c r="B44" i="35"/>
  <c r="A45" i="35"/>
  <c r="H43" i="35"/>
  <c r="D43" i="35"/>
  <c r="C43" i="35"/>
  <c r="E43" i="31"/>
  <c r="B43" i="31"/>
  <c r="A44" i="31"/>
  <c r="D25" i="17"/>
  <c r="A26" i="17"/>
  <c r="J25" i="17"/>
  <c r="H25" i="17"/>
  <c r="I25" i="17" s="1"/>
  <c r="E25" i="17"/>
  <c r="F25" i="17" s="1"/>
  <c r="G25" i="17"/>
  <c r="B48" i="38"/>
  <c r="A49" i="38"/>
  <c r="E48" i="38"/>
  <c r="G36" i="26"/>
  <c r="F36" i="26"/>
  <c r="D36" i="26"/>
  <c r="C36" i="26"/>
  <c r="F45" i="36"/>
  <c r="G45" i="36"/>
  <c r="F42" i="31"/>
  <c r="D42" i="31"/>
  <c r="C42" i="31"/>
  <c r="G42" i="31"/>
  <c r="F26" i="19"/>
  <c r="C26" i="19"/>
  <c r="D26" i="19"/>
  <c r="A41" i="28"/>
  <c r="E40" i="28"/>
  <c r="B40" i="28"/>
  <c r="K24" i="17"/>
  <c r="B17" i="14"/>
  <c r="N17" i="14"/>
  <c r="Q17" i="14"/>
  <c r="H17" i="14"/>
  <c r="K17" i="14"/>
  <c r="E17" i="14"/>
  <c r="A18" i="14"/>
  <c r="T15" i="14"/>
  <c r="J69" i="50"/>
  <c r="K69" i="50"/>
  <c r="F69" i="50"/>
  <c r="I69" i="50"/>
  <c r="G69" i="50"/>
  <c r="D69" i="50"/>
  <c r="C69" i="50"/>
  <c r="E6" i="12"/>
  <c r="C6" i="12"/>
  <c r="G5" i="12"/>
  <c r="F5" i="12"/>
  <c r="E5" i="12"/>
  <c r="D5" i="12"/>
  <c r="C5" i="12"/>
  <c r="B5" i="12"/>
  <c r="K4" i="12"/>
  <c r="J4" i="12"/>
  <c r="N9" i="12" s="1"/>
  <c r="E95" i="53" l="1"/>
  <c r="B95" i="53"/>
  <c r="H36" i="26"/>
  <c r="K33" i="25"/>
  <c r="H39" i="28"/>
  <c r="G30" i="34"/>
  <c r="H42" i="31"/>
  <c r="F51" i="45"/>
  <c r="E51" i="45"/>
  <c r="C51" i="45"/>
  <c r="A52" i="45" s="1"/>
  <c r="F49" i="44"/>
  <c r="C49" i="44"/>
  <c r="A50" i="44" s="1"/>
  <c r="G49" i="44"/>
  <c r="D49" i="44"/>
  <c r="G26" i="19"/>
  <c r="K25" i="17"/>
  <c r="AH56" i="12"/>
  <c r="AI56" i="12" s="1"/>
  <c r="AH75" i="12"/>
  <c r="AI75" i="12" s="1"/>
  <c r="AH83" i="12"/>
  <c r="AI83" i="12" s="1"/>
  <c r="AH10" i="12"/>
  <c r="AI10" i="12" s="1"/>
  <c r="AH30" i="12"/>
  <c r="AI30" i="12" s="1"/>
  <c r="AH62" i="12"/>
  <c r="AI62" i="12" s="1"/>
  <c r="AH129" i="12"/>
  <c r="AI129" i="12" s="1"/>
  <c r="AH3" i="12"/>
  <c r="AI3" i="12" s="1"/>
  <c r="AH45" i="12"/>
  <c r="AI45" i="12" s="1"/>
  <c r="AH27" i="12"/>
  <c r="AI27" i="12" s="1"/>
  <c r="F44" i="35"/>
  <c r="G44" i="35"/>
  <c r="J9" i="12"/>
  <c r="D31" i="34"/>
  <c r="C31" i="34"/>
  <c r="F31" i="34"/>
  <c r="B32" i="34"/>
  <c r="A33" i="34"/>
  <c r="E32" i="34"/>
  <c r="E38" i="26"/>
  <c r="B38" i="26"/>
  <c r="A39" i="26"/>
  <c r="G37" i="26"/>
  <c r="F37" i="26"/>
  <c r="C37" i="26"/>
  <c r="D37" i="26"/>
  <c r="F27" i="19"/>
  <c r="D27" i="19"/>
  <c r="C27" i="19"/>
  <c r="B28" i="19"/>
  <c r="A29" i="19"/>
  <c r="E28" i="19"/>
  <c r="B34" i="41"/>
  <c r="E34" i="41"/>
  <c r="H35" i="25"/>
  <c r="E35" i="25"/>
  <c r="B35" i="25"/>
  <c r="A36" i="25"/>
  <c r="I34" i="25"/>
  <c r="F34" i="25"/>
  <c r="G34" i="25"/>
  <c r="D34" i="25"/>
  <c r="J34" i="25"/>
  <c r="C34" i="25"/>
  <c r="B33" i="40"/>
  <c r="E33" i="40"/>
  <c r="D46" i="36"/>
  <c r="C46" i="36"/>
  <c r="H46" i="36"/>
  <c r="H48" i="38"/>
  <c r="G48" i="38"/>
  <c r="F48" i="38"/>
  <c r="F46" i="36"/>
  <c r="G46" i="36"/>
  <c r="T16" i="14"/>
  <c r="A50" i="38"/>
  <c r="E49" i="38"/>
  <c r="B49" i="38"/>
  <c r="B47" i="36"/>
  <c r="E47" i="36"/>
  <c r="A48" i="36"/>
  <c r="N18" i="14"/>
  <c r="Q18" i="14"/>
  <c r="K18" i="14"/>
  <c r="H18" i="14"/>
  <c r="E18" i="14"/>
  <c r="B18" i="14"/>
  <c r="A19" i="14"/>
  <c r="D48" i="38"/>
  <c r="C48" i="38"/>
  <c r="A80" i="51"/>
  <c r="H79" i="51"/>
  <c r="E79" i="51"/>
  <c r="B79" i="51"/>
  <c r="E75" i="49"/>
  <c r="B75" i="49"/>
  <c r="A76" i="49"/>
  <c r="H74" i="49"/>
  <c r="G74" i="49"/>
  <c r="F74" i="49"/>
  <c r="D74" i="49"/>
  <c r="C74" i="49"/>
  <c r="G78" i="51"/>
  <c r="F78" i="51"/>
  <c r="K78" i="51"/>
  <c r="I78" i="51"/>
  <c r="C78" i="51"/>
  <c r="J78" i="51"/>
  <c r="D78" i="51"/>
  <c r="D26" i="17"/>
  <c r="A27" i="17"/>
  <c r="J26" i="17"/>
  <c r="H26" i="17"/>
  <c r="I26" i="17" s="1"/>
  <c r="G26" i="17"/>
  <c r="E26" i="17"/>
  <c r="F26" i="17" s="1"/>
  <c r="F17" i="14"/>
  <c r="D17" i="14"/>
  <c r="P17" i="14"/>
  <c r="L17" i="14"/>
  <c r="S17" i="14"/>
  <c r="R17" i="14"/>
  <c r="M17" i="14"/>
  <c r="J17" i="14"/>
  <c r="O17" i="14"/>
  <c r="I17" i="14"/>
  <c r="G17" i="14"/>
  <c r="C17" i="14"/>
  <c r="B44" i="31"/>
  <c r="E44" i="31"/>
  <c r="A45" i="31"/>
  <c r="D40" i="28"/>
  <c r="G40" i="28"/>
  <c r="F40" i="28"/>
  <c r="C40" i="28"/>
  <c r="G43" i="31"/>
  <c r="F43" i="31"/>
  <c r="C43" i="31"/>
  <c r="D43" i="31"/>
  <c r="E51" i="43"/>
  <c r="B51" i="43"/>
  <c r="B41" i="28"/>
  <c r="A42" i="28"/>
  <c r="E41" i="28"/>
  <c r="G70" i="50"/>
  <c r="K70" i="50"/>
  <c r="F70" i="50"/>
  <c r="J70" i="50"/>
  <c r="D70" i="50"/>
  <c r="I70" i="50"/>
  <c r="C70" i="50"/>
  <c r="A72" i="50"/>
  <c r="B71" i="50"/>
  <c r="E71" i="50"/>
  <c r="H71" i="50"/>
  <c r="A46" i="35"/>
  <c r="B45" i="35"/>
  <c r="E45" i="35"/>
  <c r="D44" i="35"/>
  <c r="H44" i="35"/>
  <c r="C44" i="35"/>
  <c r="G95" i="53" l="1"/>
  <c r="C95" i="53"/>
  <c r="A96" i="53" s="1"/>
  <c r="F95" i="53"/>
  <c r="D95" i="53"/>
  <c r="K34" i="25"/>
  <c r="H40" i="28"/>
  <c r="H43" i="31"/>
  <c r="H37" i="26"/>
  <c r="B50" i="44"/>
  <c r="E50" i="44"/>
  <c r="D52" i="45"/>
  <c r="B52" i="45"/>
  <c r="G27" i="19"/>
  <c r="G31" i="34"/>
  <c r="T17" i="14"/>
  <c r="A28" i="17"/>
  <c r="J27" i="17"/>
  <c r="G27" i="17"/>
  <c r="E27" i="17"/>
  <c r="F27" i="17" s="1"/>
  <c r="D27" i="17"/>
  <c r="H27" i="17"/>
  <c r="I27" i="17" s="1"/>
  <c r="AH70" i="12"/>
  <c r="AI70" i="12" s="1"/>
  <c r="B46" i="35"/>
  <c r="A47" i="35"/>
  <c r="E46" i="35"/>
  <c r="B45" i="31"/>
  <c r="E45" i="31"/>
  <c r="A46" i="31"/>
  <c r="AH106" i="12"/>
  <c r="AI106" i="12" s="1"/>
  <c r="AH24" i="12"/>
  <c r="AI24" i="12" s="1"/>
  <c r="AH132" i="12"/>
  <c r="AI132" i="12" s="1"/>
  <c r="AH69" i="12"/>
  <c r="AI69" i="12" s="1"/>
  <c r="AH16" i="12"/>
  <c r="AI16" i="12" s="1"/>
  <c r="AH78" i="12"/>
  <c r="AI78" i="12" s="1"/>
  <c r="D41" i="28"/>
  <c r="C41" i="28"/>
  <c r="G41" i="28"/>
  <c r="F41" i="28"/>
  <c r="A43" i="28"/>
  <c r="E42" i="28"/>
  <c r="B42" i="28"/>
  <c r="AH101" i="12"/>
  <c r="AI101" i="12" s="1"/>
  <c r="J79" i="51"/>
  <c r="G79" i="51"/>
  <c r="F79" i="51"/>
  <c r="K79" i="51"/>
  <c r="I79" i="51"/>
  <c r="D79" i="51"/>
  <c r="C79" i="51"/>
  <c r="E39" i="26"/>
  <c r="B39" i="26"/>
  <c r="A40" i="26"/>
  <c r="AH44" i="12"/>
  <c r="AI44" i="12" s="1"/>
  <c r="D33" i="40"/>
  <c r="C33" i="40"/>
  <c r="A34" i="40" s="1"/>
  <c r="AH41" i="12"/>
  <c r="AI41" i="12" s="1"/>
  <c r="AH12" i="12"/>
  <c r="AI12" i="12" s="1"/>
  <c r="AH95" i="12"/>
  <c r="AI95" i="12" s="1"/>
  <c r="AH36" i="12"/>
  <c r="AI36" i="12" s="1"/>
  <c r="E72" i="50"/>
  <c r="B72" i="50"/>
  <c r="A73" i="50"/>
  <c r="H72" i="50"/>
  <c r="AH25" i="12"/>
  <c r="AI25" i="12" s="1"/>
  <c r="AH104" i="12"/>
  <c r="AI104" i="12" s="1"/>
  <c r="AH55" i="12"/>
  <c r="AI55" i="12" s="1"/>
  <c r="AH76" i="12"/>
  <c r="AI76" i="12" s="1"/>
  <c r="AH127" i="12"/>
  <c r="AI127" i="12" s="1"/>
  <c r="AH126" i="12"/>
  <c r="AI126" i="12" s="1"/>
  <c r="AH60" i="12"/>
  <c r="AI60" i="12" s="1"/>
  <c r="AH19" i="12"/>
  <c r="AI19" i="12" s="1"/>
  <c r="E80" i="51"/>
  <c r="B80" i="51"/>
  <c r="A81" i="51"/>
  <c r="H80" i="51"/>
  <c r="A34" i="34"/>
  <c r="E33" i="34"/>
  <c r="B33" i="34"/>
  <c r="AH52" i="12"/>
  <c r="AI52" i="12" s="1"/>
  <c r="AH71" i="12"/>
  <c r="AI71" i="12" s="1"/>
  <c r="AH102" i="12"/>
  <c r="AI102" i="12" s="1"/>
  <c r="AH138" i="12"/>
  <c r="AI138" i="12" s="1"/>
  <c r="C44" i="31"/>
  <c r="G44" i="31"/>
  <c r="F44" i="31"/>
  <c r="D44" i="31"/>
  <c r="AH11" i="12"/>
  <c r="AI11" i="12" s="1"/>
  <c r="C32" i="34"/>
  <c r="F32" i="34"/>
  <c r="D32" i="34"/>
  <c r="AH57" i="12"/>
  <c r="AI57" i="12" s="1"/>
  <c r="AH93" i="12"/>
  <c r="AI93" i="12" s="1"/>
  <c r="AH130" i="12"/>
  <c r="AI130" i="12" s="1"/>
  <c r="AH98" i="12"/>
  <c r="AI98" i="12" s="1"/>
  <c r="C51" i="43"/>
  <c r="A52" i="43" s="1"/>
  <c r="G51" i="43"/>
  <c r="F51" i="43"/>
  <c r="D51" i="43"/>
  <c r="A77" i="49"/>
  <c r="E76" i="49"/>
  <c r="B76" i="49"/>
  <c r="AH137" i="12"/>
  <c r="AI137" i="12" s="1"/>
  <c r="AH28" i="12"/>
  <c r="AI28" i="12" s="1"/>
  <c r="AH135" i="12"/>
  <c r="AI135" i="12" s="1"/>
  <c r="H19" i="14"/>
  <c r="B19" i="14"/>
  <c r="K19" i="14"/>
  <c r="Q19" i="14"/>
  <c r="N19" i="14"/>
  <c r="E19" i="14"/>
  <c r="A20" i="14"/>
  <c r="AH74" i="12"/>
  <c r="AI74" i="12" s="1"/>
  <c r="AH139" i="12"/>
  <c r="AI139" i="12" s="1"/>
  <c r="AH14" i="12"/>
  <c r="AI14" i="12" s="1"/>
  <c r="AH47" i="12"/>
  <c r="AI47" i="12" s="1"/>
  <c r="AH79" i="12"/>
  <c r="AI79" i="12" s="1"/>
  <c r="G38" i="26"/>
  <c r="D38" i="26"/>
  <c r="C38" i="26"/>
  <c r="F38" i="26"/>
  <c r="P18" i="14"/>
  <c r="L18" i="14"/>
  <c r="J18" i="14"/>
  <c r="S18" i="14"/>
  <c r="R18" i="14"/>
  <c r="O18" i="14"/>
  <c r="G18" i="14"/>
  <c r="M18" i="14"/>
  <c r="I18" i="14"/>
  <c r="F18" i="14"/>
  <c r="D18" i="14"/>
  <c r="C18" i="14"/>
  <c r="AH118" i="12"/>
  <c r="AI118" i="12" s="1"/>
  <c r="AH18" i="12"/>
  <c r="AI18" i="12" s="1"/>
  <c r="AH33" i="12"/>
  <c r="AI33" i="12" s="1"/>
  <c r="AH112" i="12"/>
  <c r="AI112" i="12" s="1"/>
  <c r="H33" i="40"/>
  <c r="F33" i="40"/>
  <c r="G33" i="40"/>
  <c r="AH90" i="12"/>
  <c r="AI90" i="12" s="1"/>
  <c r="AH99" i="12"/>
  <c r="AI99" i="12" s="1"/>
  <c r="AH53" i="12"/>
  <c r="AI53" i="12" s="1"/>
  <c r="AH133" i="12"/>
  <c r="AI133" i="12" s="1"/>
  <c r="G47" i="36"/>
  <c r="F47" i="36"/>
  <c r="F71" i="50"/>
  <c r="K71" i="50"/>
  <c r="J71" i="50"/>
  <c r="D71" i="50"/>
  <c r="C71" i="50"/>
  <c r="I71" i="50"/>
  <c r="G71" i="50"/>
  <c r="AH31" i="12"/>
  <c r="AI31" i="12" s="1"/>
  <c r="AH29" i="12"/>
  <c r="AI29" i="12" s="1"/>
  <c r="AH122" i="12"/>
  <c r="AI122" i="12" s="1"/>
  <c r="AH64" i="12"/>
  <c r="AI64" i="12" s="1"/>
  <c r="AH87" i="12"/>
  <c r="AI87" i="12" s="1"/>
  <c r="F75" i="49"/>
  <c r="D75" i="49"/>
  <c r="G75" i="49"/>
  <c r="C75" i="49"/>
  <c r="H75" i="49"/>
  <c r="AH119" i="12"/>
  <c r="AI119" i="12" s="1"/>
  <c r="AH58" i="12"/>
  <c r="AI58" i="12" s="1"/>
  <c r="E36" i="25"/>
  <c r="H36" i="25"/>
  <c r="B36" i="25"/>
  <c r="A37" i="25"/>
  <c r="AH68" i="12"/>
  <c r="AI68" i="12" s="1"/>
  <c r="AH50" i="12"/>
  <c r="AI50" i="12" s="1"/>
  <c r="AH109" i="12"/>
  <c r="AI109" i="12" s="1"/>
  <c r="AH117" i="12"/>
  <c r="AI117" i="12" s="1"/>
  <c r="J35" i="25"/>
  <c r="I35" i="25"/>
  <c r="F35" i="25"/>
  <c r="D35" i="25"/>
  <c r="G35" i="25"/>
  <c r="C35" i="25"/>
  <c r="AH20" i="12"/>
  <c r="AI20" i="12" s="1"/>
  <c r="AH13" i="12"/>
  <c r="AI13" i="12" s="1"/>
  <c r="AH123" i="12"/>
  <c r="AI123" i="12" s="1"/>
  <c r="AH124" i="12"/>
  <c r="AI124" i="12" s="1"/>
  <c r="AH42" i="12"/>
  <c r="AI42" i="12" s="1"/>
  <c r="AH72" i="12"/>
  <c r="AI72" i="12" s="1"/>
  <c r="AH86" i="12"/>
  <c r="AI86" i="12" s="1"/>
  <c r="AH80" i="12"/>
  <c r="AI80" i="12" s="1"/>
  <c r="A49" i="36"/>
  <c r="E48" i="36"/>
  <c r="B48" i="36"/>
  <c r="AH114" i="12"/>
  <c r="AI114" i="12" s="1"/>
  <c r="AH66" i="12"/>
  <c r="AI66" i="12" s="1"/>
  <c r="AH35" i="12"/>
  <c r="AI35" i="12" s="1"/>
  <c r="AH15" i="12"/>
  <c r="AI15" i="12" s="1"/>
  <c r="AH73" i="12"/>
  <c r="AI73" i="12" s="1"/>
  <c r="AH96" i="12"/>
  <c r="AI96" i="12" s="1"/>
  <c r="AH113" i="12"/>
  <c r="AI113" i="12" s="1"/>
  <c r="AH88" i="12"/>
  <c r="AI88" i="12" s="1"/>
  <c r="AH84" i="12"/>
  <c r="AI84" i="12" s="1"/>
  <c r="AH17" i="12"/>
  <c r="AI17" i="12" s="1"/>
  <c r="K26" i="17"/>
  <c r="AH91" i="12"/>
  <c r="AI91" i="12" s="1"/>
  <c r="AH94" i="12"/>
  <c r="AI94" i="12" s="1"/>
  <c r="AH116" i="12"/>
  <c r="AI116" i="12" s="1"/>
  <c r="H49" i="38"/>
  <c r="G49" i="38"/>
  <c r="F49" i="38"/>
  <c r="AH873" i="12"/>
  <c r="AI873" i="12" s="1"/>
  <c r="AH745" i="12"/>
  <c r="AI745" i="12" s="1"/>
  <c r="AH697" i="12"/>
  <c r="AI697" i="12" s="1"/>
  <c r="AH649" i="12"/>
  <c r="AI649" i="12" s="1"/>
  <c r="AH601" i="12"/>
  <c r="AI601" i="12" s="1"/>
  <c r="AH569" i="12"/>
  <c r="AI569" i="12" s="1"/>
  <c r="AH553" i="12"/>
  <c r="AI553" i="12" s="1"/>
  <c r="AH521" i="12"/>
  <c r="AI521" i="12" s="1"/>
  <c r="AH489" i="12"/>
  <c r="AI489" i="12" s="1"/>
  <c r="AH457" i="12"/>
  <c r="AI457" i="12" s="1"/>
  <c r="AH425" i="12"/>
  <c r="AI425" i="12" s="1"/>
  <c r="AH393" i="12"/>
  <c r="AI393" i="12" s="1"/>
  <c r="AH377" i="12"/>
  <c r="AI377" i="12" s="1"/>
  <c r="AH361" i="12"/>
  <c r="AI361" i="12" s="1"/>
  <c r="AH281" i="12"/>
  <c r="AI281" i="12" s="1"/>
  <c r="AH249" i="12"/>
  <c r="AI249" i="12" s="1"/>
  <c r="AH233" i="12"/>
  <c r="AI233" i="12" s="1"/>
  <c r="AH201" i="12"/>
  <c r="AI201" i="12" s="1"/>
  <c r="AH169" i="12"/>
  <c r="AI169" i="12" s="1"/>
  <c r="AH143" i="12"/>
  <c r="AI143" i="12" s="1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729" i="12"/>
  <c r="AI729" i="12" s="1"/>
  <c r="AH713" i="12"/>
  <c r="AI713" i="12" s="1"/>
  <c r="AH681" i="12"/>
  <c r="AI681" i="12" s="1"/>
  <c r="AH665" i="12"/>
  <c r="AI665" i="12" s="1"/>
  <c r="AH633" i="12"/>
  <c r="AI633" i="12" s="1"/>
  <c r="AH617" i="12"/>
  <c r="AI617" i="12" s="1"/>
  <c r="AH585" i="12"/>
  <c r="AI585" i="12" s="1"/>
  <c r="AH537" i="12"/>
  <c r="AI537" i="12" s="1"/>
  <c r="AH505" i="12"/>
  <c r="AI505" i="12" s="1"/>
  <c r="AH473" i="12"/>
  <c r="AI473" i="12" s="1"/>
  <c r="AH441" i="12"/>
  <c r="AI441" i="12" s="1"/>
  <c r="AH409" i="12"/>
  <c r="AI409" i="12" s="1"/>
  <c r="AH345" i="12"/>
  <c r="AI345" i="12" s="1"/>
  <c r="AH329" i="12"/>
  <c r="AI329" i="12" s="1"/>
  <c r="AH313" i="12"/>
  <c r="AI313" i="12" s="1"/>
  <c r="AH297" i="12"/>
  <c r="AI297" i="12" s="1"/>
  <c r="AH265" i="12"/>
  <c r="AI265" i="12" s="1"/>
  <c r="AH217" i="12"/>
  <c r="AI217" i="12" s="1"/>
  <c r="AH185" i="12"/>
  <c r="AI185" i="12" s="1"/>
  <c r="AH153" i="12"/>
  <c r="AI153" i="12" s="1"/>
  <c r="AH904" i="12"/>
  <c r="AI904" i="12" s="1"/>
  <c r="AH744" i="12"/>
  <c r="AI744" i="12" s="1"/>
  <c r="AH696" i="12"/>
  <c r="AI696" i="12" s="1"/>
  <c r="AH632" i="12"/>
  <c r="AI632" i="12" s="1"/>
  <c r="AH600" i="12"/>
  <c r="AI600" i="12" s="1"/>
  <c r="AH568" i="12"/>
  <c r="AI568" i="12" s="1"/>
  <c r="AH520" i="12"/>
  <c r="AI520" i="12" s="1"/>
  <c r="AH488" i="12"/>
  <c r="AI488" i="12" s="1"/>
  <c r="AH456" i="12"/>
  <c r="AI456" i="12" s="1"/>
  <c r="AH440" i="12"/>
  <c r="AI440" i="12" s="1"/>
  <c r="AH424" i="12"/>
  <c r="AI424" i="12" s="1"/>
  <c r="AH392" i="12"/>
  <c r="AI392" i="12" s="1"/>
  <c r="AH344" i="12"/>
  <c r="AI344" i="12" s="1"/>
  <c r="AH312" i="12"/>
  <c r="AI312" i="12" s="1"/>
  <c r="AH280" i="12"/>
  <c r="AI280" i="12" s="1"/>
  <c r="AH248" i="12"/>
  <c r="AI248" i="12" s="1"/>
  <c r="AH216" i="12"/>
  <c r="AI216" i="12" s="1"/>
  <c r="AH184" i="12"/>
  <c r="AI184" i="12" s="1"/>
  <c r="AH152" i="12"/>
  <c r="AI152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888" i="12"/>
  <c r="AI888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92" i="12"/>
  <c r="AI792" i="12" s="1"/>
  <c r="AH776" i="12"/>
  <c r="AI776" i="12" s="1"/>
  <c r="AH760" i="12"/>
  <c r="AI760" i="12" s="1"/>
  <c r="AH728" i="12"/>
  <c r="AI728" i="12" s="1"/>
  <c r="AH712" i="12"/>
  <c r="AI712" i="12" s="1"/>
  <c r="AH680" i="12"/>
  <c r="AI680" i="12" s="1"/>
  <c r="AH664" i="12"/>
  <c r="AI664" i="12" s="1"/>
  <c r="AH648" i="12"/>
  <c r="AI648" i="12" s="1"/>
  <c r="AH616" i="12"/>
  <c r="AI616" i="12" s="1"/>
  <c r="AH584" i="12"/>
  <c r="AI584" i="12" s="1"/>
  <c r="AH552" i="12"/>
  <c r="AI552" i="12" s="1"/>
  <c r="AH536" i="12"/>
  <c r="AI536" i="12" s="1"/>
  <c r="AH504" i="12"/>
  <c r="AI504" i="12" s="1"/>
  <c r="AH472" i="12"/>
  <c r="AI472" i="12" s="1"/>
  <c r="AH408" i="12"/>
  <c r="AI408" i="12" s="1"/>
  <c r="AH376" i="12"/>
  <c r="AI376" i="12" s="1"/>
  <c r="AH360" i="12"/>
  <c r="AI360" i="12" s="1"/>
  <c r="AH328" i="12"/>
  <c r="AI328" i="12" s="1"/>
  <c r="AH296" i="12"/>
  <c r="AI296" i="12" s="1"/>
  <c r="AH264" i="12"/>
  <c r="AI264" i="12" s="1"/>
  <c r="AH232" i="12"/>
  <c r="AI232" i="12" s="1"/>
  <c r="AH200" i="12"/>
  <c r="AI200" i="12" s="1"/>
  <c r="AH168" i="12"/>
  <c r="AI168" i="12" s="1"/>
  <c r="AH140" i="12"/>
  <c r="AI140" i="12" s="1"/>
  <c r="AH903" i="12"/>
  <c r="AI903" i="12" s="1"/>
  <c r="AH1143" i="12"/>
  <c r="AI1143" i="12" s="1"/>
  <c r="AH1127" i="12"/>
  <c r="AI1127" i="12" s="1"/>
  <c r="AH1111" i="12"/>
  <c r="AI1111" i="12" s="1"/>
  <c r="AH1095" i="12"/>
  <c r="AI1095" i="12" s="1"/>
  <c r="AH1079" i="12"/>
  <c r="AI1079" i="12" s="1"/>
  <c r="AH1063" i="12"/>
  <c r="AI1063" i="12" s="1"/>
  <c r="AH1047" i="12"/>
  <c r="AI1047" i="12" s="1"/>
  <c r="AH1031" i="12"/>
  <c r="AI1031" i="12" s="1"/>
  <c r="AH1015" i="12"/>
  <c r="AI1015" i="12" s="1"/>
  <c r="AH999" i="12"/>
  <c r="AI999" i="12" s="1"/>
  <c r="AH983" i="12"/>
  <c r="AI983" i="12" s="1"/>
  <c r="AH967" i="12"/>
  <c r="AI967" i="12" s="1"/>
  <c r="AH951" i="12"/>
  <c r="AI951" i="12" s="1"/>
  <c r="AH935" i="12"/>
  <c r="AI935" i="12" s="1"/>
  <c r="AH919" i="12"/>
  <c r="AI919" i="12" s="1"/>
  <c r="AH887" i="12"/>
  <c r="AI887" i="12" s="1"/>
  <c r="AH871" i="12"/>
  <c r="AI871" i="12" s="1"/>
  <c r="AH855" i="12"/>
  <c r="AI855" i="12" s="1"/>
  <c r="AH839" i="12"/>
  <c r="AI839" i="12" s="1"/>
  <c r="AH758" i="12"/>
  <c r="AI758" i="12" s="1"/>
  <c r="AH550" i="12"/>
  <c r="AI550" i="12" s="1"/>
  <c r="AH518" i="12"/>
  <c r="AI518" i="12" s="1"/>
  <c r="AH454" i="12"/>
  <c r="AI454" i="12" s="1"/>
  <c r="AH390" i="12"/>
  <c r="AI390" i="12" s="1"/>
  <c r="AH374" i="12"/>
  <c r="AI374" i="12" s="1"/>
  <c r="AH1142" i="12"/>
  <c r="AI1142" i="12" s="1"/>
  <c r="AH1126" i="12"/>
  <c r="AI1126" i="12" s="1"/>
  <c r="AH1110" i="12"/>
  <c r="AI1110" i="12" s="1"/>
  <c r="AH1094" i="12"/>
  <c r="AI1094" i="12" s="1"/>
  <c r="AH1078" i="12"/>
  <c r="AI1078" i="12" s="1"/>
  <c r="AH1062" i="12"/>
  <c r="AI1062" i="12" s="1"/>
  <c r="AH1046" i="12"/>
  <c r="AI1046" i="12" s="1"/>
  <c r="AH1030" i="12"/>
  <c r="AI1030" i="12" s="1"/>
  <c r="AH1014" i="12"/>
  <c r="AI1014" i="12" s="1"/>
  <c r="AH998" i="12"/>
  <c r="AI998" i="12" s="1"/>
  <c r="AH982" i="12"/>
  <c r="AI982" i="12" s="1"/>
  <c r="AH966" i="12"/>
  <c r="AI966" i="12" s="1"/>
  <c r="AH950" i="12"/>
  <c r="AI950" i="12" s="1"/>
  <c r="AH934" i="12"/>
  <c r="AI934" i="12" s="1"/>
  <c r="AH918" i="12"/>
  <c r="AI918" i="12" s="1"/>
  <c r="AH902" i="12"/>
  <c r="AI902" i="12" s="1"/>
  <c r="AH886" i="12"/>
  <c r="AI886" i="12" s="1"/>
  <c r="AH870" i="12"/>
  <c r="AI870" i="12" s="1"/>
  <c r="AH854" i="12"/>
  <c r="AI854" i="12" s="1"/>
  <c r="AH838" i="12"/>
  <c r="AI838" i="12" s="1"/>
  <c r="AH822" i="12"/>
  <c r="AI822" i="12" s="1"/>
  <c r="AH806" i="12"/>
  <c r="AI806" i="12" s="1"/>
  <c r="AH790" i="12"/>
  <c r="AI790" i="12" s="1"/>
  <c r="AH774" i="12"/>
  <c r="AI774" i="12" s="1"/>
  <c r="AH742" i="12"/>
  <c r="AI742" i="12" s="1"/>
  <c r="AH726" i="12"/>
  <c r="AI726" i="12" s="1"/>
  <c r="AH710" i="12"/>
  <c r="AI710" i="12" s="1"/>
  <c r="AH694" i="12"/>
  <c r="AI694" i="12" s="1"/>
  <c r="AH678" i="12"/>
  <c r="AI678" i="12" s="1"/>
  <c r="AH662" i="12"/>
  <c r="AI662" i="12" s="1"/>
  <c r="AH646" i="12"/>
  <c r="AI646" i="12" s="1"/>
  <c r="AH630" i="12"/>
  <c r="AI630" i="12" s="1"/>
  <c r="AH614" i="12"/>
  <c r="AI614" i="12" s="1"/>
  <c r="AH598" i="12"/>
  <c r="AI598" i="12" s="1"/>
  <c r="AH582" i="12"/>
  <c r="AI582" i="12" s="1"/>
  <c r="AH566" i="12"/>
  <c r="AI566" i="12" s="1"/>
  <c r="AH534" i="12"/>
  <c r="AI534" i="12" s="1"/>
  <c r="AH502" i="12"/>
  <c r="AI502" i="12" s="1"/>
  <c r="AH486" i="12"/>
  <c r="AI486" i="12" s="1"/>
  <c r="AH470" i="12"/>
  <c r="AI470" i="12" s="1"/>
  <c r="AH438" i="12"/>
  <c r="AI438" i="12" s="1"/>
  <c r="AH422" i="12"/>
  <c r="AI422" i="12" s="1"/>
  <c r="AH406" i="12"/>
  <c r="AI406" i="12" s="1"/>
  <c r="AH358" i="12"/>
  <c r="AI358" i="12" s="1"/>
  <c r="AH1141" i="12"/>
  <c r="AI1141" i="12" s="1"/>
  <c r="AH1125" i="12"/>
  <c r="AI1125" i="12" s="1"/>
  <c r="AH1109" i="12"/>
  <c r="AI1109" i="12" s="1"/>
  <c r="AH1093" i="12"/>
  <c r="AI1093" i="12" s="1"/>
  <c r="AH1077" i="12"/>
  <c r="AI1077" i="12" s="1"/>
  <c r="AH1061" i="12"/>
  <c r="AI1061" i="12" s="1"/>
  <c r="AH1045" i="12"/>
  <c r="AI1045" i="12" s="1"/>
  <c r="AH1029" i="12"/>
  <c r="AI1029" i="12" s="1"/>
  <c r="AH1013" i="12"/>
  <c r="AI1013" i="12" s="1"/>
  <c r="AH997" i="12"/>
  <c r="AI997" i="12" s="1"/>
  <c r="AH981" i="12"/>
  <c r="AI981" i="12" s="1"/>
  <c r="AH965" i="12"/>
  <c r="AI965" i="12" s="1"/>
  <c r="AH949" i="12"/>
  <c r="AI949" i="12" s="1"/>
  <c r="AH933" i="12"/>
  <c r="AI933" i="12" s="1"/>
  <c r="AH901" i="12"/>
  <c r="AI901" i="12" s="1"/>
  <c r="AH885" i="12"/>
  <c r="AI885" i="12" s="1"/>
  <c r="AH869" i="12"/>
  <c r="AI869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012" i="12"/>
  <c r="AI1012" i="12" s="1"/>
  <c r="AH980" i="12"/>
  <c r="AI980" i="12" s="1"/>
  <c r="AH1138" i="12"/>
  <c r="AI1138" i="12" s="1"/>
  <c r="AH1122" i="12"/>
  <c r="AI1122" i="12" s="1"/>
  <c r="AH1106" i="12"/>
  <c r="AI1106" i="12" s="1"/>
  <c r="AH1090" i="12"/>
  <c r="AI1090" i="12" s="1"/>
  <c r="AH1074" i="12"/>
  <c r="AI1074" i="12" s="1"/>
  <c r="AH1058" i="12"/>
  <c r="AI1058" i="12" s="1"/>
  <c r="AH1042" i="12"/>
  <c r="AI1042" i="12" s="1"/>
  <c r="AH1026" i="12"/>
  <c r="AI1026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1057" i="12"/>
  <c r="AI1057" i="12" s="1"/>
  <c r="AH1041" i="12"/>
  <c r="AI1041" i="12" s="1"/>
  <c r="AH1025" i="12"/>
  <c r="AI1025" i="12" s="1"/>
  <c r="AH1009" i="12"/>
  <c r="AI1009" i="12" s="1"/>
  <c r="AH993" i="12"/>
  <c r="AI993" i="12" s="1"/>
  <c r="AH977" i="12"/>
  <c r="AI977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44" i="12"/>
  <c r="AI944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48" i="12"/>
  <c r="AI848" i="12" s="1"/>
  <c r="AH832" i="12"/>
  <c r="AI832" i="12" s="1"/>
  <c r="AH816" i="12"/>
  <c r="AI816" i="12" s="1"/>
  <c r="AH800" i="12"/>
  <c r="AI800" i="12" s="1"/>
  <c r="AH784" i="12"/>
  <c r="AI784" i="12" s="1"/>
  <c r="AH768" i="12"/>
  <c r="AI768" i="12" s="1"/>
  <c r="AH752" i="12"/>
  <c r="AI752" i="12" s="1"/>
  <c r="AH736" i="12"/>
  <c r="AI736" i="12" s="1"/>
  <c r="AH720" i="12"/>
  <c r="AI720" i="12" s="1"/>
  <c r="AH704" i="12"/>
  <c r="AI704" i="12" s="1"/>
  <c r="AH688" i="12"/>
  <c r="AI688" i="12" s="1"/>
  <c r="AH672" i="12"/>
  <c r="AI672" i="12" s="1"/>
  <c r="AH656" i="12"/>
  <c r="AI656" i="12" s="1"/>
  <c r="AH640" i="12"/>
  <c r="AI640" i="12" s="1"/>
  <c r="AH624" i="12"/>
  <c r="AI624" i="12" s="1"/>
  <c r="AH608" i="12"/>
  <c r="AI608" i="12" s="1"/>
  <c r="AH592" i="12"/>
  <c r="AI592" i="12" s="1"/>
  <c r="AH576" i="12"/>
  <c r="AI576" i="12" s="1"/>
  <c r="AH560" i="12"/>
  <c r="AI560" i="12" s="1"/>
  <c r="AH544" i="12"/>
  <c r="AI544" i="12" s="1"/>
  <c r="AH1135" i="12"/>
  <c r="AI1135" i="12" s="1"/>
  <c r="AH1119" i="12"/>
  <c r="AI1119" i="12" s="1"/>
  <c r="AH1103" i="12"/>
  <c r="AI1103" i="12" s="1"/>
  <c r="AH1071" i="12"/>
  <c r="AI1071" i="12" s="1"/>
  <c r="AH1039" i="12"/>
  <c r="AI1039" i="12" s="1"/>
  <c r="AH1007" i="12"/>
  <c r="AI1007" i="12" s="1"/>
  <c r="AH991" i="12"/>
  <c r="AI991" i="12" s="1"/>
  <c r="AH959" i="12"/>
  <c r="AI959" i="12" s="1"/>
  <c r="AH1151" i="12"/>
  <c r="AI1151" i="12" s="1"/>
  <c r="AH1087" i="12"/>
  <c r="AI1087" i="12" s="1"/>
  <c r="AH1055" i="12"/>
  <c r="AI1055" i="12" s="1"/>
  <c r="AH1023" i="12"/>
  <c r="AI1023" i="12" s="1"/>
  <c r="AH975" i="12"/>
  <c r="AI975" i="12" s="1"/>
  <c r="AH1149" i="12"/>
  <c r="AI1149" i="12" s="1"/>
  <c r="AH1133" i="12"/>
  <c r="AI1133" i="12" s="1"/>
  <c r="AH1117" i="12"/>
  <c r="AI1117" i="12" s="1"/>
  <c r="AH1130" i="12"/>
  <c r="AI1130" i="12" s="1"/>
  <c r="AH1070" i="12"/>
  <c r="AI1070" i="12" s="1"/>
  <c r="AH1021" i="12"/>
  <c r="AI1021" i="12" s="1"/>
  <c r="AH974" i="12"/>
  <c r="AI974" i="12" s="1"/>
  <c r="AH939" i="12"/>
  <c r="AI939" i="12" s="1"/>
  <c r="AH900" i="12"/>
  <c r="AI900" i="12" s="1"/>
  <c r="AH863" i="12"/>
  <c r="AI863" i="12" s="1"/>
  <c r="AH830" i="12"/>
  <c r="AI830" i="12" s="1"/>
  <c r="AH798" i="12"/>
  <c r="AI798" i="12" s="1"/>
  <c r="AH766" i="12"/>
  <c r="AI766" i="12" s="1"/>
  <c r="AH734" i="12"/>
  <c r="AI734" i="12" s="1"/>
  <c r="AH702" i="12"/>
  <c r="AI702" i="12" s="1"/>
  <c r="AH670" i="12"/>
  <c r="AI670" i="12" s="1"/>
  <c r="AH638" i="12"/>
  <c r="AI638" i="12" s="1"/>
  <c r="AH606" i="12"/>
  <c r="AI606" i="12" s="1"/>
  <c r="AH574" i="12"/>
  <c r="AI574" i="12" s="1"/>
  <c r="AH542" i="12"/>
  <c r="AI542" i="12" s="1"/>
  <c r="AH511" i="12"/>
  <c r="AI511" i="12" s="1"/>
  <c r="AH481" i="12"/>
  <c r="AI481" i="12" s="1"/>
  <c r="AH451" i="12"/>
  <c r="AI451" i="12" s="1"/>
  <c r="AH421" i="12"/>
  <c r="AI421" i="12" s="1"/>
  <c r="AH394" i="12"/>
  <c r="AI394" i="12" s="1"/>
  <c r="AH363" i="12"/>
  <c r="AI363" i="12" s="1"/>
  <c r="AH333" i="12"/>
  <c r="AI333" i="12" s="1"/>
  <c r="AH303" i="12"/>
  <c r="AI303" i="12" s="1"/>
  <c r="AH275" i="12"/>
  <c r="AI275" i="12" s="1"/>
  <c r="AH247" i="12"/>
  <c r="AI247" i="12" s="1"/>
  <c r="AH220" i="12"/>
  <c r="AI220" i="12" s="1"/>
  <c r="AH190" i="12"/>
  <c r="AI190" i="12" s="1"/>
  <c r="AH161" i="12"/>
  <c r="AI161" i="12" s="1"/>
  <c r="AH387" i="12"/>
  <c r="AI387" i="12" s="1"/>
  <c r="AH215" i="12"/>
  <c r="AI215" i="12" s="1"/>
  <c r="AH446" i="12"/>
  <c r="AI446" i="12" s="1"/>
  <c r="AH270" i="12"/>
  <c r="AI270" i="12" s="1"/>
  <c r="AH213" i="12"/>
  <c r="AI213" i="12" s="1"/>
  <c r="AH695" i="12"/>
  <c r="AI695" i="12" s="1"/>
  <c r="AH1123" i="12"/>
  <c r="AI1123" i="12" s="1"/>
  <c r="AH899" i="12"/>
  <c r="AI899" i="12" s="1"/>
  <c r="AH480" i="12"/>
  <c r="AI480" i="12" s="1"/>
  <c r="AH450" i="12"/>
  <c r="AI450" i="12" s="1"/>
  <c r="AH420" i="12"/>
  <c r="AI420" i="12" s="1"/>
  <c r="AH391" i="12"/>
  <c r="AI391" i="12" s="1"/>
  <c r="AH274" i="12"/>
  <c r="AI274" i="12" s="1"/>
  <c r="AH246" i="12"/>
  <c r="AI246" i="12" s="1"/>
  <c r="AH219" i="12"/>
  <c r="AI219" i="12" s="1"/>
  <c r="AH160" i="12"/>
  <c r="AI160" i="12" s="1"/>
  <c r="AH146" i="12"/>
  <c r="AI146" i="12" s="1"/>
  <c r="AH357" i="12"/>
  <c r="AI357" i="12" s="1"/>
  <c r="AH385" i="12"/>
  <c r="AI385" i="12" s="1"/>
  <c r="AH567" i="12"/>
  <c r="AI567" i="12" s="1"/>
  <c r="AH156" i="12"/>
  <c r="AI156" i="12" s="1"/>
  <c r="AH533" i="12"/>
  <c r="AI533" i="12" s="1"/>
  <c r="AH1069" i="12"/>
  <c r="AI1069" i="12" s="1"/>
  <c r="AH1020" i="12"/>
  <c r="AI1020" i="12" s="1"/>
  <c r="AH973" i="12"/>
  <c r="AI973" i="12" s="1"/>
  <c r="AH938" i="12"/>
  <c r="AI938" i="12" s="1"/>
  <c r="AH898" i="12"/>
  <c r="AI898" i="12" s="1"/>
  <c r="AH862" i="12"/>
  <c r="AI862" i="12" s="1"/>
  <c r="AH829" i="12"/>
  <c r="AI829" i="12" s="1"/>
  <c r="AH797" i="12"/>
  <c r="AI797" i="12" s="1"/>
  <c r="AH765" i="12"/>
  <c r="AI765" i="12" s="1"/>
  <c r="AH733" i="12"/>
  <c r="AI733" i="12" s="1"/>
  <c r="AH701" i="12"/>
  <c r="AI701" i="12" s="1"/>
  <c r="AH669" i="12"/>
  <c r="AI669" i="12" s="1"/>
  <c r="AH637" i="12"/>
  <c r="AI637" i="12" s="1"/>
  <c r="AH605" i="12"/>
  <c r="AI605" i="12" s="1"/>
  <c r="AH573" i="12"/>
  <c r="AI573" i="12" s="1"/>
  <c r="AH541" i="12"/>
  <c r="AI541" i="12" s="1"/>
  <c r="AH510" i="12"/>
  <c r="AI510" i="12" s="1"/>
  <c r="AH479" i="12"/>
  <c r="AI479" i="12" s="1"/>
  <c r="AH449" i="12"/>
  <c r="AI449" i="12" s="1"/>
  <c r="AH419" i="12"/>
  <c r="AI419" i="12" s="1"/>
  <c r="AH389" i="12"/>
  <c r="AI389" i="12" s="1"/>
  <c r="AH362" i="12"/>
  <c r="AI362" i="12" s="1"/>
  <c r="AH332" i="12"/>
  <c r="AI332" i="12" s="1"/>
  <c r="AH302" i="12"/>
  <c r="AI302" i="12" s="1"/>
  <c r="AH273" i="12"/>
  <c r="AI273" i="12" s="1"/>
  <c r="AH245" i="12"/>
  <c r="AI245" i="12" s="1"/>
  <c r="AH189" i="12"/>
  <c r="AI189" i="12" s="1"/>
  <c r="AH159" i="12"/>
  <c r="AI159" i="12" s="1"/>
  <c r="AH417" i="12"/>
  <c r="AI417" i="12" s="1"/>
  <c r="AH271" i="12"/>
  <c r="AI271" i="12" s="1"/>
  <c r="AH188" i="12"/>
  <c r="AI188" i="12" s="1"/>
  <c r="AH415" i="12"/>
  <c r="AI415" i="12" s="1"/>
  <c r="AH241" i="12"/>
  <c r="AI241" i="12" s="1"/>
  <c r="AH663" i="12"/>
  <c r="AI663" i="12" s="1"/>
  <c r="AH445" i="12"/>
  <c r="AI445" i="12" s="1"/>
  <c r="AH353" i="12"/>
  <c r="AI353" i="12" s="1"/>
  <c r="AH269" i="12"/>
  <c r="AI269" i="12" s="1"/>
  <c r="AH629" i="12"/>
  <c r="AI629" i="12" s="1"/>
  <c r="AH324" i="12"/>
  <c r="AI324" i="12" s="1"/>
  <c r="AH298" i="12"/>
  <c r="AI298" i="12" s="1"/>
  <c r="AH182" i="12"/>
  <c r="AI182" i="12" s="1"/>
  <c r="AH1118" i="12"/>
  <c r="AI1118" i="12" s="1"/>
  <c r="AH1019" i="12"/>
  <c r="AI1019" i="12" s="1"/>
  <c r="AH932" i="12"/>
  <c r="AI932" i="12" s="1"/>
  <c r="AH897" i="12"/>
  <c r="AI897" i="12" s="1"/>
  <c r="AH448" i="12"/>
  <c r="AI448" i="12" s="1"/>
  <c r="AH418" i="12"/>
  <c r="AI418" i="12" s="1"/>
  <c r="AH388" i="12"/>
  <c r="AI388" i="12" s="1"/>
  <c r="AH359" i="12"/>
  <c r="AI359" i="12" s="1"/>
  <c r="AH331" i="12"/>
  <c r="AI331" i="12" s="1"/>
  <c r="AH272" i="12"/>
  <c r="AI272" i="12" s="1"/>
  <c r="AH244" i="12"/>
  <c r="AI244" i="12" s="1"/>
  <c r="AH218" i="12"/>
  <c r="AI218" i="12" s="1"/>
  <c r="AH447" i="12"/>
  <c r="AI447" i="12" s="1"/>
  <c r="AH158" i="12"/>
  <c r="AI158" i="12" s="1"/>
  <c r="AH355" i="12"/>
  <c r="AI355" i="12" s="1"/>
  <c r="AH599" i="12"/>
  <c r="AI599" i="12" s="1"/>
  <c r="AH325" i="12"/>
  <c r="AI325" i="12" s="1"/>
  <c r="AH352" i="12"/>
  <c r="AI352" i="12" s="1"/>
  <c r="AH1068" i="12"/>
  <c r="AI1068" i="12" s="1"/>
  <c r="AH972" i="12"/>
  <c r="AI972" i="12" s="1"/>
  <c r="AH931" i="12"/>
  <c r="AI931" i="12" s="1"/>
  <c r="AH895" i="12"/>
  <c r="AI895" i="12" s="1"/>
  <c r="AH861" i="12"/>
  <c r="AI861" i="12" s="1"/>
  <c r="AH828" i="12"/>
  <c r="AI828" i="12" s="1"/>
  <c r="AH796" i="12"/>
  <c r="AI796" i="12" s="1"/>
  <c r="AH764" i="12"/>
  <c r="AI764" i="12" s="1"/>
  <c r="AH732" i="12"/>
  <c r="AI732" i="12" s="1"/>
  <c r="AH700" i="12"/>
  <c r="AI700" i="12" s="1"/>
  <c r="AH668" i="12"/>
  <c r="AI668" i="12" s="1"/>
  <c r="AH636" i="12"/>
  <c r="AI636" i="12" s="1"/>
  <c r="AH604" i="12"/>
  <c r="AI604" i="12" s="1"/>
  <c r="AH572" i="12"/>
  <c r="AI572" i="12" s="1"/>
  <c r="AH540" i="12"/>
  <c r="AI540" i="12" s="1"/>
  <c r="AH509" i="12"/>
  <c r="AI509" i="12" s="1"/>
  <c r="AH478" i="12"/>
  <c r="AI478" i="12" s="1"/>
  <c r="AH301" i="12"/>
  <c r="AI301" i="12" s="1"/>
  <c r="AH243" i="12"/>
  <c r="AI243" i="12" s="1"/>
  <c r="AH327" i="12"/>
  <c r="AI327" i="12" s="1"/>
  <c r="AH157" i="12"/>
  <c r="AI157" i="12" s="1"/>
  <c r="AH476" i="12"/>
  <c r="AI476" i="12" s="1"/>
  <c r="AH211" i="12"/>
  <c r="AI211" i="12" s="1"/>
  <c r="AH506" i="12"/>
  <c r="AI506" i="12" s="1"/>
  <c r="AH1067" i="12"/>
  <c r="AI1067" i="12" s="1"/>
  <c r="AH1018" i="12"/>
  <c r="AI1018" i="12" s="1"/>
  <c r="AH971" i="12"/>
  <c r="AI971" i="12" s="1"/>
  <c r="AH930" i="12"/>
  <c r="AI930" i="12" s="1"/>
  <c r="AH827" i="12"/>
  <c r="AI827" i="12" s="1"/>
  <c r="AH795" i="12"/>
  <c r="AI795" i="12" s="1"/>
  <c r="AH763" i="12"/>
  <c r="AI763" i="12" s="1"/>
  <c r="AH731" i="12"/>
  <c r="AI731" i="12" s="1"/>
  <c r="AH699" i="12"/>
  <c r="AI699" i="12" s="1"/>
  <c r="AH667" i="12"/>
  <c r="AI667" i="12" s="1"/>
  <c r="AH635" i="12"/>
  <c r="AI635" i="12" s="1"/>
  <c r="AH603" i="12"/>
  <c r="AI603" i="12" s="1"/>
  <c r="AH571" i="12"/>
  <c r="AI571" i="12" s="1"/>
  <c r="AH539" i="12"/>
  <c r="AI539" i="12" s="1"/>
  <c r="AH416" i="12"/>
  <c r="AI416" i="12" s="1"/>
  <c r="AH386" i="12"/>
  <c r="AI386" i="12" s="1"/>
  <c r="AH356" i="12"/>
  <c r="AI356" i="12" s="1"/>
  <c r="AH330" i="12"/>
  <c r="AI330" i="12" s="1"/>
  <c r="AH242" i="12"/>
  <c r="AI242" i="12" s="1"/>
  <c r="AH214" i="12"/>
  <c r="AI214" i="12" s="1"/>
  <c r="AH187" i="12"/>
  <c r="AI187" i="12" s="1"/>
  <c r="AH148" i="12"/>
  <c r="AI148" i="12" s="1"/>
  <c r="AH300" i="12"/>
  <c r="AI300" i="12" s="1"/>
  <c r="AH535" i="12"/>
  <c r="AI535" i="12" s="1"/>
  <c r="AH414" i="12"/>
  <c r="AI414" i="12" s="1"/>
  <c r="AH239" i="12"/>
  <c r="AI239" i="12" s="1"/>
  <c r="AH597" i="12"/>
  <c r="AI597" i="12" s="1"/>
  <c r="AH1116" i="12"/>
  <c r="AI1116" i="12" s="1"/>
  <c r="AH1011" i="12"/>
  <c r="AI1011" i="12" s="1"/>
  <c r="AH929" i="12"/>
  <c r="AI929" i="12" s="1"/>
  <c r="AH894" i="12"/>
  <c r="AI894" i="12" s="1"/>
  <c r="AH860" i="12"/>
  <c r="AI860" i="12" s="1"/>
  <c r="AH508" i="12"/>
  <c r="AI508" i="12" s="1"/>
  <c r="AH477" i="12"/>
  <c r="AI477" i="12" s="1"/>
  <c r="AH565" i="12"/>
  <c r="AI565" i="12" s="1"/>
  <c r="AH210" i="12"/>
  <c r="AI210" i="12" s="1"/>
  <c r="AH1115" i="12"/>
  <c r="AI1115" i="12" s="1"/>
  <c r="AH1066" i="12"/>
  <c r="AI1066" i="12" s="1"/>
  <c r="AH1010" i="12"/>
  <c r="AI1010" i="12" s="1"/>
  <c r="AH970" i="12"/>
  <c r="AI970" i="12" s="1"/>
  <c r="AH927" i="12"/>
  <c r="AI927" i="12" s="1"/>
  <c r="AH859" i="12"/>
  <c r="AI859" i="12" s="1"/>
  <c r="AH826" i="12"/>
  <c r="AI826" i="12" s="1"/>
  <c r="AH794" i="12"/>
  <c r="AI794" i="12" s="1"/>
  <c r="AH762" i="12"/>
  <c r="AI762" i="12" s="1"/>
  <c r="AH730" i="12"/>
  <c r="AI730" i="12" s="1"/>
  <c r="AH698" i="12"/>
  <c r="AI698" i="12" s="1"/>
  <c r="AH666" i="12"/>
  <c r="AI666" i="12" s="1"/>
  <c r="AH634" i="12"/>
  <c r="AI634" i="12" s="1"/>
  <c r="AH602" i="12"/>
  <c r="AI602" i="12" s="1"/>
  <c r="AH570" i="12"/>
  <c r="AI570" i="12" s="1"/>
  <c r="AH538" i="12"/>
  <c r="AI538" i="12" s="1"/>
  <c r="AH507" i="12"/>
  <c r="AI507" i="12" s="1"/>
  <c r="AH384" i="12"/>
  <c r="AI384" i="12" s="1"/>
  <c r="AH354" i="12"/>
  <c r="AI354" i="12" s="1"/>
  <c r="AH326" i="12"/>
  <c r="AI326" i="12" s="1"/>
  <c r="AH299" i="12"/>
  <c r="AI299" i="12" s="1"/>
  <c r="AH240" i="12"/>
  <c r="AI240" i="12" s="1"/>
  <c r="AH212" i="12"/>
  <c r="AI212" i="12" s="1"/>
  <c r="AH186" i="12"/>
  <c r="AI186" i="12" s="1"/>
  <c r="AH631" i="12"/>
  <c r="AI631" i="12" s="1"/>
  <c r="AH383" i="12"/>
  <c r="AI383" i="12" s="1"/>
  <c r="AH183" i="12"/>
  <c r="AI183" i="12" s="1"/>
  <c r="AH475" i="12"/>
  <c r="AI475" i="12" s="1"/>
  <c r="AH155" i="12"/>
  <c r="AI155" i="12" s="1"/>
  <c r="AH1059" i="12"/>
  <c r="AI1059" i="12" s="1"/>
  <c r="AH964" i="12"/>
  <c r="AI964" i="12" s="1"/>
  <c r="AH893" i="12"/>
  <c r="AI893" i="12" s="1"/>
  <c r="AH823" i="12"/>
  <c r="AI823" i="12" s="1"/>
  <c r="AH791" i="12"/>
  <c r="AI791" i="12" s="1"/>
  <c r="AH759" i="12"/>
  <c r="AI759" i="12" s="1"/>
  <c r="AH727" i="12"/>
  <c r="AI727" i="12" s="1"/>
  <c r="AH1114" i="12"/>
  <c r="AI1114" i="12" s="1"/>
  <c r="AH1006" i="12"/>
  <c r="AI1006" i="12" s="1"/>
  <c r="AH963" i="12"/>
  <c r="AI963" i="12" s="1"/>
  <c r="AH926" i="12"/>
  <c r="AI926" i="12" s="1"/>
  <c r="AH858" i="12"/>
  <c r="AI858" i="12" s="1"/>
  <c r="AH821" i="12"/>
  <c r="AI821" i="12" s="1"/>
  <c r="AH789" i="12"/>
  <c r="AI789" i="12" s="1"/>
  <c r="AH757" i="12"/>
  <c r="AI757" i="12" s="1"/>
  <c r="AH725" i="12"/>
  <c r="AI725" i="12" s="1"/>
  <c r="AH693" i="12"/>
  <c r="AI693" i="12" s="1"/>
  <c r="AH661" i="12"/>
  <c r="AI661" i="12" s="1"/>
  <c r="AH1107" i="12"/>
  <c r="AI1107" i="12" s="1"/>
  <c r="AH1054" i="12"/>
  <c r="AI1054" i="12" s="1"/>
  <c r="AH962" i="12"/>
  <c r="AI962" i="12" s="1"/>
  <c r="AH892" i="12"/>
  <c r="AI892" i="12" s="1"/>
  <c r="AH853" i="12"/>
  <c r="AI853" i="12" s="1"/>
  <c r="AH820" i="12"/>
  <c r="AI820" i="12" s="1"/>
  <c r="AH788" i="12"/>
  <c r="AI788" i="12" s="1"/>
  <c r="AH756" i="12"/>
  <c r="AI756" i="12" s="1"/>
  <c r="AH724" i="12"/>
  <c r="AI724" i="12" s="1"/>
  <c r="AH692" i="12"/>
  <c r="AI692" i="12" s="1"/>
  <c r="AH660" i="12"/>
  <c r="AI660" i="12" s="1"/>
  <c r="AH628" i="12"/>
  <c r="AI628" i="12" s="1"/>
  <c r="AH596" i="12"/>
  <c r="AI596" i="12" s="1"/>
  <c r="AH564" i="12"/>
  <c r="AI564" i="12" s="1"/>
  <c r="AH532" i="12"/>
  <c r="AI532" i="12" s="1"/>
  <c r="AH1005" i="12"/>
  <c r="AI1005" i="12" s="1"/>
  <c r="AH961" i="12"/>
  <c r="AI961" i="12" s="1"/>
  <c r="AH925" i="12"/>
  <c r="AI925" i="12" s="1"/>
  <c r="AH891" i="12"/>
  <c r="AI891" i="12" s="1"/>
  <c r="AH852" i="12"/>
  <c r="AI852" i="12" s="1"/>
  <c r="AH819" i="12"/>
  <c r="AI819" i="12" s="1"/>
  <c r="AH787" i="12"/>
  <c r="AI787" i="12" s="1"/>
  <c r="AH755" i="12"/>
  <c r="AI755" i="12" s="1"/>
  <c r="AH723" i="12"/>
  <c r="AI723" i="12" s="1"/>
  <c r="AH691" i="12"/>
  <c r="AI691" i="12" s="1"/>
  <c r="AH659" i="12"/>
  <c r="AI659" i="12" s="1"/>
  <c r="AH627" i="12"/>
  <c r="AI627" i="12" s="1"/>
  <c r="AH595" i="12"/>
  <c r="AI595" i="12" s="1"/>
  <c r="AH563" i="12"/>
  <c r="AI563" i="12" s="1"/>
  <c r="AH531" i="12"/>
  <c r="AI531" i="12" s="1"/>
  <c r="AH501" i="12"/>
  <c r="AI501" i="12" s="1"/>
  <c r="AH474" i="12"/>
  <c r="AI474" i="12" s="1"/>
  <c r="AH443" i="12"/>
  <c r="AI443" i="12" s="1"/>
  <c r="AH322" i="12"/>
  <c r="AI322" i="12" s="1"/>
  <c r="AH294" i="12"/>
  <c r="AI294" i="12" s="1"/>
  <c r="AH267" i="12"/>
  <c r="AI267" i="12" s="1"/>
  <c r="AH208" i="12"/>
  <c r="AI208" i="12" s="1"/>
  <c r="AH180" i="12"/>
  <c r="AI180" i="12" s="1"/>
  <c r="AH154" i="12"/>
  <c r="AI154" i="12" s="1"/>
  <c r="AH293" i="12"/>
  <c r="AI293" i="12" s="1"/>
  <c r="AH237" i="12"/>
  <c r="AI237" i="12" s="1"/>
  <c r="AH1102" i="12"/>
  <c r="AI1102" i="12" s="1"/>
  <c r="AH1053" i="12"/>
  <c r="AI1053" i="12" s="1"/>
  <c r="AH851" i="12"/>
  <c r="AI851" i="12" s="1"/>
  <c r="AH818" i="12"/>
  <c r="AI818" i="12" s="1"/>
  <c r="AH786" i="12"/>
  <c r="AI786" i="12" s="1"/>
  <c r="AH754" i="12"/>
  <c r="AI754" i="12" s="1"/>
  <c r="AH722" i="12"/>
  <c r="AI722" i="12" s="1"/>
  <c r="AH690" i="12"/>
  <c r="AI690" i="12" s="1"/>
  <c r="AH658" i="12"/>
  <c r="AI658" i="12" s="1"/>
  <c r="AH626" i="12"/>
  <c r="AI626" i="12" s="1"/>
  <c r="AH594" i="12"/>
  <c r="AI594" i="12" s="1"/>
  <c r="AH562" i="12"/>
  <c r="AI562" i="12" s="1"/>
  <c r="AH530" i="12"/>
  <c r="AI530" i="12" s="1"/>
  <c r="AH500" i="12"/>
  <c r="AI500" i="12" s="1"/>
  <c r="AH471" i="12"/>
  <c r="AI471" i="12" s="1"/>
  <c r="AH412" i="12"/>
  <c r="AI412" i="12" s="1"/>
  <c r="AH381" i="12"/>
  <c r="AI381" i="12" s="1"/>
  <c r="AH350" i="12"/>
  <c r="AI350" i="12" s="1"/>
  <c r="AH321" i="12"/>
  <c r="AI321" i="12" s="1"/>
  <c r="AH1004" i="12"/>
  <c r="AI1004" i="12" s="1"/>
  <c r="AH958" i="12"/>
  <c r="AI958" i="12" s="1"/>
  <c r="AH924" i="12"/>
  <c r="AI924" i="12" s="1"/>
  <c r="AH890" i="12"/>
  <c r="AI890" i="12" s="1"/>
  <c r="AH850" i="12"/>
  <c r="AI850" i="12" s="1"/>
  <c r="AH817" i="12"/>
  <c r="AI817" i="12" s="1"/>
  <c r="AH785" i="12"/>
  <c r="AI785" i="12" s="1"/>
  <c r="AH753" i="12"/>
  <c r="AI753" i="12" s="1"/>
  <c r="AH721" i="12"/>
  <c r="AI721" i="12" s="1"/>
  <c r="AH689" i="12"/>
  <c r="AI689" i="12" s="1"/>
  <c r="AH657" i="12"/>
  <c r="AI657" i="12" s="1"/>
  <c r="AH625" i="12"/>
  <c r="AI625" i="12" s="1"/>
  <c r="AH593" i="12"/>
  <c r="AI593" i="12" s="1"/>
  <c r="AH561" i="12"/>
  <c r="AI561" i="12" s="1"/>
  <c r="AH529" i="12"/>
  <c r="AI529" i="12" s="1"/>
  <c r="AH499" i="12"/>
  <c r="AI499" i="12" s="1"/>
  <c r="AH469" i="12"/>
  <c r="AI469" i="12" s="1"/>
  <c r="AH442" i="12"/>
  <c r="AI442" i="12" s="1"/>
  <c r="AH411" i="12"/>
  <c r="AI411" i="12" s="1"/>
  <c r="AH320" i="12"/>
  <c r="AI320" i="12" s="1"/>
  <c r="AH292" i="12"/>
  <c r="AI292" i="12" s="1"/>
  <c r="AH266" i="12"/>
  <c r="AI266" i="12" s="1"/>
  <c r="AH178" i="12"/>
  <c r="AI178" i="12" s="1"/>
  <c r="AH150" i="12"/>
  <c r="AI150" i="12" s="1"/>
  <c r="AH815" i="12"/>
  <c r="AI815" i="12" s="1"/>
  <c r="AH751" i="12"/>
  <c r="AI751" i="12" s="1"/>
  <c r="AH687" i="12"/>
  <c r="AI687" i="12" s="1"/>
  <c r="AH623" i="12"/>
  <c r="AI623" i="12" s="1"/>
  <c r="AH591" i="12"/>
  <c r="AI591" i="12" s="1"/>
  <c r="AH528" i="12"/>
  <c r="AI528" i="12" s="1"/>
  <c r="AH498" i="12"/>
  <c r="AI498" i="12" s="1"/>
  <c r="AH380" i="12"/>
  <c r="AI380" i="12" s="1"/>
  <c r="AH349" i="12"/>
  <c r="AI349" i="12" s="1"/>
  <c r="AH291" i="12"/>
  <c r="AI291" i="12" s="1"/>
  <c r="AH263" i="12"/>
  <c r="AI263" i="12" s="1"/>
  <c r="AH206" i="12"/>
  <c r="AI206" i="12" s="1"/>
  <c r="AH781" i="12"/>
  <c r="AI781" i="12" s="1"/>
  <c r="AH653" i="12"/>
  <c r="AI653" i="12" s="1"/>
  <c r="AH464" i="12"/>
  <c r="AI464" i="12" s="1"/>
  <c r="AH317" i="12"/>
  <c r="AI317" i="12" s="1"/>
  <c r="AH231" i="12"/>
  <c r="AI231" i="12" s="1"/>
  <c r="AH147" i="12"/>
  <c r="AI147" i="12" s="1"/>
  <c r="AH229" i="12"/>
  <c r="AI229" i="12" s="1"/>
  <c r="AH1101" i="12"/>
  <c r="AI1101" i="12" s="1"/>
  <c r="AH1052" i="12"/>
  <c r="AI1052" i="12" s="1"/>
  <c r="AH1003" i="12"/>
  <c r="AI1003" i="12" s="1"/>
  <c r="AH923" i="12"/>
  <c r="AI923" i="12" s="1"/>
  <c r="AH884" i="12"/>
  <c r="AI884" i="12" s="1"/>
  <c r="AH849" i="12"/>
  <c r="AI849" i="12" s="1"/>
  <c r="AH783" i="12"/>
  <c r="AI783" i="12" s="1"/>
  <c r="AH719" i="12"/>
  <c r="AI719" i="12" s="1"/>
  <c r="AH655" i="12"/>
  <c r="AI655" i="12" s="1"/>
  <c r="AH559" i="12"/>
  <c r="AI559" i="12" s="1"/>
  <c r="AH468" i="12"/>
  <c r="AI468" i="12" s="1"/>
  <c r="AH439" i="12"/>
  <c r="AI439" i="12" s="1"/>
  <c r="AH319" i="12"/>
  <c r="AI319" i="12" s="1"/>
  <c r="AH236" i="12"/>
  <c r="AI236" i="12" s="1"/>
  <c r="AH177" i="12"/>
  <c r="AI177" i="12" s="1"/>
  <c r="AH749" i="12"/>
  <c r="AI749" i="12" s="1"/>
  <c r="AH375" i="12"/>
  <c r="AI375" i="12" s="1"/>
  <c r="AH257" i="12"/>
  <c r="AI257" i="12" s="1"/>
  <c r="AH1051" i="12"/>
  <c r="AI1051" i="12" s="1"/>
  <c r="AH957" i="12"/>
  <c r="AI957" i="12" s="1"/>
  <c r="AH883" i="12"/>
  <c r="AI883" i="12" s="1"/>
  <c r="AH847" i="12"/>
  <c r="AI847" i="12" s="1"/>
  <c r="AH527" i="12"/>
  <c r="AI527" i="12" s="1"/>
  <c r="AH497" i="12"/>
  <c r="AI497" i="12" s="1"/>
  <c r="AH467" i="12"/>
  <c r="AI467" i="12" s="1"/>
  <c r="AH437" i="12"/>
  <c r="AI437" i="12" s="1"/>
  <c r="AH410" i="12"/>
  <c r="AI410" i="12" s="1"/>
  <c r="AH379" i="12"/>
  <c r="AI379" i="12" s="1"/>
  <c r="AH290" i="12"/>
  <c r="AI290" i="12" s="1"/>
  <c r="AH262" i="12"/>
  <c r="AI262" i="12" s="1"/>
  <c r="AH235" i="12"/>
  <c r="AI235" i="12" s="1"/>
  <c r="AH176" i="12"/>
  <c r="AI176" i="12" s="1"/>
  <c r="AH407" i="12"/>
  <c r="AI407" i="12" s="1"/>
  <c r="AH261" i="12"/>
  <c r="AI261" i="12" s="1"/>
  <c r="AH175" i="12"/>
  <c r="AI175" i="12" s="1"/>
  <c r="AH495" i="12"/>
  <c r="AI495" i="12" s="1"/>
  <c r="AH435" i="12"/>
  <c r="AI435" i="12" s="1"/>
  <c r="AH405" i="12"/>
  <c r="AI405" i="12" s="1"/>
  <c r="AH260" i="12"/>
  <c r="AI260" i="12" s="1"/>
  <c r="AH717" i="12"/>
  <c r="AI717" i="12" s="1"/>
  <c r="AH621" i="12"/>
  <c r="AI621" i="12" s="1"/>
  <c r="AH434" i="12"/>
  <c r="AI434" i="12" s="1"/>
  <c r="AH287" i="12"/>
  <c r="AI287" i="12" s="1"/>
  <c r="AH174" i="12"/>
  <c r="AI174" i="12" s="1"/>
  <c r="AH316" i="12"/>
  <c r="AI316" i="12" s="1"/>
  <c r="AH1100" i="12"/>
  <c r="AI1100" i="12" s="1"/>
  <c r="AH1002" i="12"/>
  <c r="AI1002" i="12" s="1"/>
  <c r="AH922" i="12"/>
  <c r="AI922" i="12" s="1"/>
  <c r="AH882" i="12"/>
  <c r="AI882" i="12" s="1"/>
  <c r="AH814" i="12"/>
  <c r="AI814" i="12" s="1"/>
  <c r="AH782" i="12"/>
  <c r="AI782" i="12" s="1"/>
  <c r="AH750" i="12"/>
  <c r="AI750" i="12" s="1"/>
  <c r="AH718" i="12"/>
  <c r="AI718" i="12" s="1"/>
  <c r="AH686" i="12"/>
  <c r="AI686" i="12" s="1"/>
  <c r="AH654" i="12"/>
  <c r="AI654" i="12" s="1"/>
  <c r="AH622" i="12"/>
  <c r="AI622" i="12" s="1"/>
  <c r="AH590" i="12"/>
  <c r="AI590" i="12" s="1"/>
  <c r="AH558" i="12"/>
  <c r="AI558" i="12" s="1"/>
  <c r="AH496" i="12"/>
  <c r="AI496" i="12" s="1"/>
  <c r="AH466" i="12"/>
  <c r="AI466" i="12" s="1"/>
  <c r="AH436" i="12"/>
  <c r="AI436" i="12" s="1"/>
  <c r="AH348" i="12"/>
  <c r="AI348" i="12" s="1"/>
  <c r="AH318" i="12"/>
  <c r="AI318" i="12" s="1"/>
  <c r="AH289" i="12"/>
  <c r="AI289" i="12" s="1"/>
  <c r="AH205" i="12"/>
  <c r="AI205" i="12" s="1"/>
  <c r="AH142" i="12"/>
  <c r="AI142" i="12" s="1"/>
  <c r="AH881" i="12"/>
  <c r="AI881" i="12" s="1"/>
  <c r="AH465" i="12"/>
  <c r="AI465" i="12" s="1"/>
  <c r="AH378" i="12"/>
  <c r="AI378" i="12" s="1"/>
  <c r="AH288" i="12"/>
  <c r="AI288" i="12" s="1"/>
  <c r="AH813" i="12"/>
  <c r="AI813" i="12" s="1"/>
  <c r="AH685" i="12"/>
  <c r="AI685" i="12" s="1"/>
  <c r="AH589" i="12"/>
  <c r="AI589" i="12" s="1"/>
  <c r="AH404" i="12"/>
  <c r="AI404" i="12" s="1"/>
  <c r="AH259" i="12"/>
  <c r="AI259" i="12" s="1"/>
  <c r="AH204" i="12"/>
  <c r="AI204" i="12" s="1"/>
  <c r="AH286" i="12"/>
  <c r="AI286" i="12" s="1"/>
  <c r="AH1150" i="12"/>
  <c r="AI1150" i="12" s="1"/>
  <c r="AH1099" i="12"/>
  <c r="AI1099" i="12" s="1"/>
  <c r="AH1050" i="12"/>
  <c r="AI1050" i="12" s="1"/>
  <c r="AH996" i="12"/>
  <c r="AI996" i="12" s="1"/>
  <c r="AH956" i="12"/>
  <c r="AI956" i="12" s="1"/>
  <c r="AH917" i="12"/>
  <c r="AI917" i="12" s="1"/>
  <c r="AH846" i="12"/>
  <c r="AI846" i="12" s="1"/>
  <c r="AH526" i="12"/>
  <c r="AI526" i="12" s="1"/>
  <c r="AH347" i="12"/>
  <c r="AI347" i="12" s="1"/>
  <c r="AH234" i="12"/>
  <c r="AI234" i="12" s="1"/>
  <c r="AH1043" i="12"/>
  <c r="AI1043" i="12" s="1"/>
  <c r="AH995" i="12"/>
  <c r="AI995" i="12" s="1"/>
  <c r="AH955" i="12"/>
  <c r="AI955" i="12" s="1"/>
  <c r="AH916" i="12"/>
  <c r="AI916" i="12" s="1"/>
  <c r="AH879" i="12"/>
  <c r="AI879" i="12" s="1"/>
  <c r="AH1098" i="12"/>
  <c r="AI1098" i="12" s="1"/>
  <c r="AH994" i="12"/>
  <c r="AI994" i="12" s="1"/>
  <c r="AH915" i="12"/>
  <c r="AI915" i="12" s="1"/>
  <c r="AH845" i="12"/>
  <c r="AI845" i="12" s="1"/>
  <c r="AH525" i="12"/>
  <c r="AI525" i="12" s="1"/>
  <c r="AH494" i="12"/>
  <c r="AI494" i="12" s="1"/>
  <c r="AH463" i="12"/>
  <c r="AI463" i="12" s="1"/>
  <c r="AH433" i="12"/>
  <c r="AI433" i="12" s="1"/>
  <c r="AH403" i="12"/>
  <c r="AI403" i="12" s="1"/>
  <c r="AH373" i="12"/>
  <c r="AI373" i="12" s="1"/>
  <c r="AH346" i="12"/>
  <c r="AI346" i="12" s="1"/>
  <c r="AH258" i="12"/>
  <c r="AI258" i="12" s="1"/>
  <c r="AH230" i="12"/>
  <c r="AI230" i="12" s="1"/>
  <c r="AH203" i="12"/>
  <c r="AI203" i="12" s="1"/>
  <c r="AH588" i="12"/>
  <c r="AI588" i="12" s="1"/>
  <c r="AH556" i="12"/>
  <c r="AI556" i="12" s="1"/>
  <c r="AH432" i="12"/>
  <c r="AI432" i="12" s="1"/>
  <c r="AH402" i="12"/>
  <c r="AI402" i="12" s="1"/>
  <c r="AH372" i="12"/>
  <c r="AI372" i="12" s="1"/>
  <c r="AH343" i="12"/>
  <c r="AI343" i="12" s="1"/>
  <c r="AH1148" i="12"/>
  <c r="AI1148" i="12" s="1"/>
  <c r="AH1091" i="12"/>
  <c r="AI1091" i="12" s="1"/>
  <c r="AH1038" i="12"/>
  <c r="AI1038" i="12" s="1"/>
  <c r="AH954" i="12"/>
  <c r="AI954" i="12" s="1"/>
  <c r="AH914" i="12"/>
  <c r="AI914" i="12" s="1"/>
  <c r="AH878" i="12"/>
  <c r="AI878" i="12" s="1"/>
  <c r="AH812" i="12"/>
  <c r="AI812" i="12" s="1"/>
  <c r="AH780" i="12"/>
  <c r="AI780" i="12" s="1"/>
  <c r="AH748" i="12"/>
  <c r="AI748" i="12" s="1"/>
  <c r="AH716" i="12"/>
  <c r="AI716" i="12" s="1"/>
  <c r="AH684" i="12"/>
  <c r="AI684" i="12" s="1"/>
  <c r="AH652" i="12"/>
  <c r="AI652" i="12" s="1"/>
  <c r="AH620" i="12"/>
  <c r="AI620" i="12" s="1"/>
  <c r="AH1147" i="12"/>
  <c r="AI1147" i="12" s="1"/>
  <c r="AH990" i="12"/>
  <c r="AI990" i="12" s="1"/>
  <c r="AH948" i="12"/>
  <c r="AI948" i="12" s="1"/>
  <c r="AH913" i="12"/>
  <c r="AI913" i="12" s="1"/>
  <c r="AH844" i="12"/>
  <c r="AI844" i="12" s="1"/>
  <c r="AH811" i="12"/>
  <c r="AI811" i="12" s="1"/>
  <c r="AH779" i="12"/>
  <c r="AI779" i="12" s="1"/>
  <c r="AH747" i="12"/>
  <c r="AI747" i="12" s="1"/>
  <c r="AH715" i="12"/>
  <c r="AI715" i="12" s="1"/>
  <c r="AH683" i="12"/>
  <c r="AI683" i="12" s="1"/>
  <c r="AH651" i="12"/>
  <c r="AI651" i="12" s="1"/>
  <c r="AH619" i="12"/>
  <c r="AI619" i="12" s="1"/>
  <c r="AH587" i="12"/>
  <c r="AI587" i="12" s="1"/>
  <c r="AH555" i="12"/>
  <c r="AI555" i="12" s="1"/>
  <c r="AH524" i="12"/>
  <c r="AI524" i="12" s="1"/>
  <c r="AH493" i="12"/>
  <c r="AI493" i="12" s="1"/>
  <c r="AH462" i="12"/>
  <c r="AI462" i="12" s="1"/>
  <c r="AH431" i="12"/>
  <c r="AI431" i="12" s="1"/>
  <c r="AH401" i="12"/>
  <c r="AI401" i="12" s="1"/>
  <c r="AH371" i="12"/>
  <c r="AI371" i="12" s="1"/>
  <c r="AH342" i="12"/>
  <c r="AI342" i="12" s="1"/>
  <c r="AH315" i="12"/>
  <c r="AI315" i="12" s="1"/>
  <c r="AH256" i="12"/>
  <c r="AI256" i="12" s="1"/>
  <c r="AH228" i="12"/>
  <c r="AI228" i="12" s="1"/>
  <c r="AH202" i="12"/>
  <c r="AI202" i="12" s="1"/>
  <c r="AH1086" i="12"/>
  <c r="AI1086" i="12" s="1"/>
  <c r="AH1037" i="12"/>
  <c r="AI1037" i="12" s="1"/>
  <c r="AH947" i="12"/>
  <c r="AI947" i="12" s="1"/>
  <c r="AH911" i="12"/>
  <c r="AI911" i="12" s="1"/>
  <c r="AH877" i="12"/>
  <c r="AI877" i="12" s="1"/>
  <c r="AH843" i="12"/>
  <c r="AI843" i="12" s="1"/>
  <c r="AH523" i="12"/>
  <c r="AI523" i="12" s="1"/>
  <c r="AH400" i="12"/>
  <c r="AI400" i="12" s="1"/>
  <c r="AH370" i="12"/>
  <c r="AI370" i="12" s="1"/>
  <c r="AH341" i="12"/>
  <c r="AI341" i="12" s="1"/>
  <c r="AH285" i="12"/>
  <c r="AI285" i="12" s="1"/>
  <c r="AH255" i="12"/>
  <c r="AI255" i="12" s="1"/>
  <c r="AH227" i="12"/>
  <c r="AI227" i="12" s="1"/>
  <c r="AH199" i="12"/>
  <c r="AI199" i="12" s="1"/>
  <c r="AH172" i="12"/>
  <c r="AI172" i="12" s="1"/>
  <c r="AH1146" i="12"/>
  <c r="AI1146" i="12" s="1"/>
  <c r="AH989" i="12"/>
  <c r="AI989" i="12" s="1"/>
  <c r="AH946" i="12"/>
  <c r="AI946" i="12" s="1"/>
  <c r="AH810" i="12"/>
  <c r="AI810" i="12" s="1"/>
  <c r="AH778" i="12"/>
  <c r="AI778" i="12" s="1"/>
  <c r="AH746" i="12"/>
  <c r="AI746" i="12" s="1"/>
  <c r="AH714" i="12"/>
  <c r="AI714" i="12" s="1"/>
  <c r="AH682" i="12"/>
  <c r="AI682" i="12" s="1"/>
  <c r="AH1139" i="12"/>
  <c r="AI1139" i="12" s="1"/>
  <c r="AH1085" i="12"/>
  <c r="AI1085" i="12" s="1"/>
  <c r="AH1036" i="12"/>
  <c r="AI1036" i="12" s="1"/>
  <c r="AH945" i="12"/>
  <c r="AI945" i="12" s="1"/>
  <c r="AH910" i="12"/>
  <c r="AI910" i="12" s="1"/>
  <c r="AH876" i="12"/>
  <c r="AI876" i="12" s="1"/>
  <c r="AH842" i="12"/>
  <c r="AI842" i="12" s="1"/>
  <c r="AH807" i="12"/>
  <c r="AI807" i="12" s="1"/>
  <c r="AH775" i="12"/>
  <c r="AI775" i="12" s="1"/>
  <c r="AH743" i="12"/>
  <c r="AI743" i="12" s="1"/>
  <c r="AH711" i="12"/>
  <c r="AI711" i="12" s="1"/>
  <c r="AH679" i="12"/>
  <c r="AI679" i="12" s="1"/>
  <c r="AH647" i="12"/>
  <c r="AI647" i="12" s="1"/>
  <c r="AH615" i="12"/>
  <c r="AI615" i="12" s="1"/>
  <c r="AH583" i="12"/>
  <c r="AI583" i="12" s="1"/>
  <c r="AH551" i="12"/>
  <c r="AI551" i="12" s="1"/>
  <c r="AH522" i="12"/>
  <c r="AI522" i="12" s="1"/>
  <c r="AH1035" i="12"/>
  <c r="AI1035" i="12" s="1"/>
  <c r="AH988" i="12"/>
  <c r="AI988" i="12" s="1"/>
  <c r="AH943" i="12"/>
  <c r="AI943" i="12" s="1"/>
  <c r="AH875" i="12"/>
  <c r="AI875" i="12" s="1"/>
  <c r="AH837" i="12"/>
  <c r="AI837" i="12" s="1"/>
  <c r="AH805" i="12"/>
  <c r="AI805" i="12" s="1"/>
  <c r="AH773" i="12"/>
  <c r="AI773" i="12" s="1"/>
  <c r="AH741" i="12"/>
  <c r="AI741" i="12" s="1"/>
  <c r="AH709" i="12"/>
  <c r="AI709" i="12" s="1"/>
  <c r="AH677" i="12"/>
  <c r="AI677" i="12" s="1"/>
  <c r="AH645" i="12"/>
  <c r="AI645" i="12" s="1"/>
  <c r="AH613" i="12"/>
  <c r="AI613" i="12" s="1"/>
  <c r="AH581" i="12"/>
  <c r="AI581" i="12" s="1"/>
  <c r="AH549" i="12"/>
  <c r="AI549" i="12" s="1"/>
  <c r="AH519" i="12"/>
  <c r="AI519" i="12" s="1"/>
  <c r="AH460" i="12"/>
  <c r="AI460" i="12" s="1"/>
  <c r="AH429" i="12"/>
  <c r="AI429" i="12" s="1"/>
  <c r="AH398" i="12"/>
  <c r="AI398" i="12" s="1"/>
  <c r="AH367" i="12"/>
  <c r="AI367" i="12" s="1"/>
  <c r="AH338" i="12"/>
  <c r="AI338" i="12" s="1"/>
  <c r="AH1134" i="12"/>
  <c r="AI1134" i="12" s="1"/>
  <c r="AH1084" i="12"/>
  <c r="AI1084" i="12" s="1"/>
  <c r="AH987" i="12"/>
  <c r="AI987" i="12" s="1"/>
  <c r="AH909" i="12"/>
  <c r="AI909" i="12" s="1"/>
  <c r="AH836" i="12"/>
  <c r="AI836" i="12" s="1"/>
  <c r="AH804" i="12"/>
  <c r="AI804" i="12" s="1"/>
  <c r="AH772" i="12"/>
  <c r="AI772" i="12" s="1"/>
  <c r="AH740" i="12"/>
  <c r="AI740" i="12" s="1"/>
  <c r="AH708" i="12"/>
  <c r="AI708" i="12" s="1"/>
  <c r="AH676" i="12"/>
  <c r="AI676" i="12" s="1"/>
  <c r="AH644" i="12"/>
  <c r="AI644" i="12" s="1"/>
  <c r="AH612" i="12"/>
  <c r="AI612" i="12" s="1"/>
  <c r="AH580" i="12"/>
  <c r="AI580" i="12" s="1"/>
  <c r="AH548" i="12"/>
  <c r="AI548" i="12" s="1"/>
  <c r="AH517" i="12"/>
  <c r="AI517" i="12" s="1"/>
  <c r="AH490" i="12"/>
  <c r="AI490" i="12" s="1"/>
  <c r="AH459" i="12"/>
  <c r="AI459" i="12" s="1"/>
  <c r="AH337" i="12"/>
  <c r="AI337" i="12" s="1"/>
  <c r="AH309" i="12"/>
  <c r="AI309" i="12" s="1"/>
  <c r="AH253" i="12"/>
  <c r="AI253" i="12" s="1"/>
  <c r="AH223" i="12"/>
  <c r="AI223" i="12" s="1"/>
  <c r="AH195" i="12"/>
  <c r="AI195" i="12" s="1"/>
  <c r="AH167" i="12"/>
  <c r="AI167" i="12" s="1"/>
  <c r="AH611" i="12"/>
  <c r="AI611" i="12" s="1"/>
  <c r="AH1083" i="12"/>
  <c r="AI1083" i="12" s="1"/>
  <c r="AH1034" i="12"/>
  <c r="AI1034" i="12" s="1"/>
  <c r="AH942" i="12"/>
  <c r="AI942" i="12" s="1"/>
  <c r="AH874" i="12"/>
  <c r="AI874" i="12" s="1"/>
  <c r="AH835" i="12"/>
  <c r="AI835" i="12" s="1"/>
  <c r="AH803" i="12"/>
  <c r="AI803" i="12" s="1"/>
  <c r="AH771" i="12"/>
  <c r="AI771" i="12" s="1"/>
  <c r="AH739" i="12"/>
  <c r="AI739" i="12" s="1"/>
  <c r="AH707" i="12"/>
  <c r="AI707" i="12" s="1"/>
  <c r="AH675" i="12"/>
  <c r="AI675" i="12" s="1"/>
  <c r="AH643" i="12"/>
  <c r="AI643" i="12" s="1"/>
  <c r="AH1027" i="12"/>
  <c r="AI1027" i="12" s="1"/>
  <c r="AH986" i="12"/>
  <c r="AI986" i="12" s="1"/>
  <c r="AH908" i="12"/>
  <c r="AI908" i="12" s="1"/>
  <c r="AH868" i="12"/>
  <c r="AI868" i="12" s="1"/>
  <c r="AH834" i="12"/>
  <c r="AI834" i="12" s="1"/>
  <c r="AH802" i="12"/>
  <c r="AI802" i="12" s="1"/>
  <c r="AH770" i="12"/>
  <c r="AI770" i="12" s="1"/>
  <c r="AH738" i="12"/>
  <c r="AI738" i="12" s="1"/>
  <c r="AH706" i="12"/>
  <c r="AI706" i="12" s="1"/>
  <c r="AH674" i="12"/>
  <c r="AI674" i="12" s="1"/>
  <c r="AH642" i="12"/>
  <c r="AI642" i="12" s="1"/>
  <c r="AH610" i="12"/>
  <c r="AI610" i="12" s="1"/>
  <c r="AH578" i="12"/>
  <c r="AI578" i="12" s="1"/>
  <c r="AH546" i="12"/>
  <c r="AI546" i="12" s="1"/>
  <c r="AH1131" i="12"/>
  <c r="AI1131" i="12" s="1"/>
  <c r="AH1075" i="12"/>
  <c r="AI1075" i="12" s="1"/>
  <c r="AH1022" i="12"/>
  <c r="AI1022" i="12" s="1"/>
  <c r="AH978" i="12"/>
  <c r="AI978" i="12" s="1"/>
  <c r="AH866" i="12"/>
  <c r="AI866" i="12" s="1"/>
  <c r="AH831" i="12"/>
  <c r="AI831" i="12" s="1"/>
  <c r="AH799" i="12"/>
  <c r="AI799" i="12" s="1"/>
  <c r="AH767" i="12"/>
  <c r="AI767" i="12" s="1"/>
  <c r="AH735" i="12"/>
  <c r="AI735" i="12" s="1"/>
  <c r="AH703" i="12"/>
  <c r="AI703" i="12" s="1"/>
  <c r="AH940" i="12"/>
  <c r="AI940" i="12" s="1"/>
  <c r="AH906" i="12"/>
  <c r="AI906" i="12" s="1"/>
  <c r="AH865" i="12"/>
  <c r="AI865" i="12" s="1"/>
  <c r="AH512" i="12"/>
  <c r="AI512" i="12" s="1"/>
  <c r="AH482" i="12"/>
  <c r="AI482" i="12" s="1"/>
  <c r="AH452" i="12"/>
  <c r="AI452" i="12" s="1"/>
  <c r="AH423" i="12"/>
  <c r="AI423" i="12" s="1"/>
  <c r="AH364" i="12"/>
  <c r="AI364" i="12" s="1"/>
  <c r="AH304" i="12"/>
  <c r="AI304" i="12" s="1"/>
  <c r="AH276" i="12"/>
  <c r="AI276" i="12" s="1"/>
  <c r="AH250" i="12"/>
  <c r="AI250" i="12" s="1"/>
  <c r="AH162" i="12"/>
  <c r="AI162" i="12" s="1"/>
  <c r="AH579" i="12"/>
  <c r="AI579" i="12" s="1"/>
  <c r="AH191" i="12"/>
  <c r="AI191" i="12" s="1"/>
  <c r="AH577" i="12"/>
  <c r="AI577" i="12" s="1"/>
  <c r="AH426" i="12"/>
  <c r="AI426" i="12" s="1"/>
  <c r="AH284" i="12"/>
  <c r="AI284" i="12" s="1"/>
  <c r="AH181" i="12"/>
  <c r="AI181" i="12" s="1"/>
  <c r="AH413" i="12"/>
  <c r="AI413" i="12" s="1"/>
  <c r="AH179" i="12"/>
  <c r="AI179" i="12" s="1"/>
  <c r="AH557" i="12"/>
  <c r="AI557" i="12" s="1"/>
  <c r="AH283" i="12"/>
  <c r="AI283" i="12" s="1"/>
  <c r="AH399" i="12"/>
  <c r="AI399" i="12" s="1"/>
  <c r="AH173" i="12"/>
  <c r="AI173" i="12" s="1"/>
  <c r="AH575" i="12"/>
  <c r="AI575" i="12" s="1"/>
  <c r="AH282" i="12"/>
  <c r="AI282" i="12" s="1"/>
  <c r="AH554" i="12"/>
  <c r="AI554" i="12" s="1"/>
  <c r="AH279" i="12"/>
  <c r="AI279" i="12" s="1"/>
  <c r="AH547" i="12"/>
  <c r="AI547" i="12" s="1"/>
  <c r="AH397" i="12"/>
  <c r="AI397" i="12" s="1"/>
  <c r="AH278" i="12"/>
  <c r="AI278" i="12" s="1"/>
  <c r="AH171" i="12"/>
  <c r="AI171" i="12" s="1"/>
  <c r="AH145" i="12"/>
  <c r="AI145" i="12" s="1"/>
  <c r="AH545" i="12"/>
  <c r="AI545" i="12" s="1"/>
  <c r="AH277" i="12"/>
  <c r="AI277" i="12" s="1"/>
  <c r="AH484" i="12"/>
  <c r="AI484" i="12" s="1"/>
  <c r="AH543" i="12"/>
  <c r="AI543" i="12" s="1"/>
  <c r="AH396" i="12"/>
  <c r="AI396" i="12" s="1"/>
  <c r="AH268" i="12"/>
  <c r="AI268" i="12" s="1"/>
  <c r="AH170" i="12"/>
  <c r="AI170" i="12" s="1"/>
  <c r="AH336" i="12"/>
  <c r="AI336" i="12" s="1"/>
  <c r="AH395" i="12"/>
  <c r="AI395" i="12" s="1"/>
  <c r="AH166" i="12"/>
  <c r="AI166" i="12" s="1"/>
  <c r="AH224" i="12"/>
  <c r="AI224" i="12" s="1"/>
  <c r="AH149" i="12"/>
  <c r="AI149" i="12" s="1"/>
  <c r="AH516" i="12"/>
  <c r="AI516" i="12" s="1"/>
  <c r="AH382" i="12"/>
  <c r="AI382" i="12" s="1"/>
  <c r="AH254" i="12"/>
  <c r="AI254" i="12" s="1"/>
  <c r="AH165" i="12"/>
  <c r="AI165" i="12" s="1"/>
  <c r="AH335" i="12"/>
  <c r="AI335" i="12" s="1"/>
  <c r="AH307" i="12"/>
  <c r="AI307" i="12" s="1"/>
  <c r="AH515" i="12"/>
  <c r="AI515" i="12" s="1"/>
  <c r="AH369" i="12"/>
  <c r="AI369" i="12" s="1"/>
  <c r="AH164" i="12"/>
  <c r="AI164" i="12" s="1"/>
  <c r="AH144" i="12"/>
  <c r="AI144" i="12" s="1"/>
  <c r="AH833" i="12"/>
  <c r="AI833" i="12" s="1"/>
  <c r="AH1132" i="12"/>
  <c r="AI1132" i="12" s="1"/>
  <c r="AH514" i="12"/>
  <c r="AI514" i="12" s="1"/>
  <c r="AH368" i="12"/>
  <c r="AI368" i="12" s="1"/>
  <c r="AH163" i="12"/>
  <c r="AI163" i="12" s="1"/>
  <c r="AH251" i="12"/>
  <c r="AI251" i="12" s="1"/>
  <c r="AH222" i="12"/>
  <c r="AI222" i="12" s="1"/>
  <c r="AH1082" i="12"/>
  <c r="AI1082" i="12" s="1"/>
  <c r="AH513" i="12"/>
  <c r="AI513" i="12" s="1"/>
  <c r="AH366" i="12"/>
  <c r="AI366" i="12" s="1"/>
  <c r="AH252" i="12"/>
  <c r="AI252" i="12" s="1"/>
  <c r="AH151" i="12"/>
  <c r="AI151" i="12" s="1"/>
  <c r="AH340" i="12"/>
  <c r="AI340" i="12" s="1"/>
  <c r="AH801" i="12"/>
  <c r="AI801" i="12" s="1"/>
  <c r="AH618" i="12"/>
  <c r="AI618" i="12" s="1"/>
  <c r="AH503" i="12"/>
  <c r="AI503" i="12" s="1"/>
  <c r="AH979" i="12"/>
  <c r="AI979" i="12" s="1"/>
  <c r="AH492" i="12"/>
  <c r="AI492" i="12" s="1"/>
  <c r="AH365" i="12"/>
  <c r="AI365" i="12" s="1"/>
  <c r="AH430" i="12"/>
  <c r="AI430" i="12" s="1"/>
  <c r="AH941" i="12"/>
  <c r="AI941" i="12" s="1"/>
  <c r="AH491" i="12"/>
  <c r="AI491" i="12" s="1"/>
  <c r="AH238" i="12"/>
  <c r="AI238" i="12" s="1"/>
  <c r="AH225" i="12"/>
  <c r="AI225" i="12" s="1"/>
  <c r="AH907" i="12"/>
  <c r="AI907" i="12" s="1"/>
  <c r="AH487" i="12"/>
  <c r="AI487" i="12" s="1"/>
  <c r="AH351" i="12"/>
  <c r="AI351" i="12" s="1"/>
  <c r="AH226" i="12"/>
  <c r="AI226" i="12" s="1"/>
  <c r="AH196" i="12"/>
  <c r="AI196" i="12" s="1"/>
  <c r="AH867" i="12"/>
  <c r="AI867" i="12" s="1"/>
  <c r="AH485" i="12"/>
  <c r="AI485" i="12" s="1"/>
  <c r="AH339" i="12"/>
  <c r="AI339" i="12" s="1"/>
  <c r="AH483" i="12"/>
  <c r="AI483" i="12" s="1"/>
  <c r="AH194" i="12"/>
  <c r="AI194" i="12" s="1"/>
  <c r="AH461" i="12"/>
  <c r="AI461" i="12" s="1"/>
  <c r="AH769" i="12"/>
  <c r="AI769" i="12" s="1"/>
  <c r="AH737" i="12"/>
  <c r="AI737" i="12" s="1"/>
  <c r="AH705" i="12"/>
  <c r="AI705" i="12" s="1"/>
  <c r="AH334" i="12"/>
  <c r="AI334" i="12" s="1"/>
  <c r="AH221" i="12"/>
  <c r="AI221" i="12" s="1"/>
  <c r="AH650" i="12"/>
  <c r="AI650" i="12" s="1"/>
  <c r="AH455" i="12"/>
  <c r="AI455" i="12" s="1"/>
  <c r="AH311" i="12"/>
  <c r="AI311" i="12" s="1"/>
  <c r="AH306" i="12"/>
  <c r="AI306" i="12" s="1"/>
  <c r="AH673" i="12"/>
  <c r="AI673" i="12" s="1"/>
  <c r="AH323" i="12"/>
  <c r="AI323" i="12" s="1"/>
  <c r="AH209" i="12"/>
  <c r="AI209" i="12" s="1"/>
  <c r="AH671" i="12"/>
  <c r="AI671" i="12" s="1"/>
  <c r="AH458" i="12"/>
  <c r="AI458" i="12" s="1"/>
  <c r="AH314" i="12"/>
  <c r="AI314" i="12" s="1"/>
  <c r="AH207" i="12"/>
  <c r="AI207" i="12" s="1"/>
  <c r="AH609" i="12"/>
  <c r="AI609" i="12" s="1"/>
  <c r="AH641" i="12"/>
  <c r="AI641" i="12" s="1"/>
  <c r="AH453" i="12"/>
  <c r="AI453" i="12" s="1"/>
  <c r="AH310" i="12"/>
  <c r="AI310" i="12" s="1"/>
  <c r="AH198" i="12"/>
  <c r="AI198" i="12" s="1"/>
  <c r="AH444" i="12"/>
  <c r="AI444" i="12" s="1"/>
  <c r="AH197" i="12"/>
  <c r="AI197" i="12" s="1"/>
  <c r="AH639" i="12"/>
  <c r="AI639" i="12" s="1"/>
  <c r="AH308" i="12"/>
  <c r="AI308" i="12" s="1"/>
  <c r="AH141" i="12"/>
  <c r="AI141" i="12" s="1"/>
  <c r="AH607" i="12"/>
  <c r="AI607" i="12" s="1"/>
  <c r="AH428" i="12"/>
  <c r="AI428" i="12" s="1"/>
  <c r="AH305" i="12"/>
  <c r="AI305" i="12" s="1"/>
  <c r="AH193" i="12"/>
  <c r="AI193" i="12" s="1"/>
  <c r="AH586" i="12"/>
  <c r="AI586" i="12" s="1"/>
  <c r="AH427" i="12"/>
  <c r="AI427" i="12" s="1"/>
  <c r="AH295" i="12"/>
  <c r="AI295" i="12" s="1"/>
  <c r="AH192" i="12"/>
  <c r="AI192" i="12" s="1"/>
  <c r="AH120" i="12"/>
  <c r="AI120" i="12" s="1"/>
  <c r="AH39" i="12"/>
  <c r="AI39" i="12" s="1"/>
  <c r="AH82" i="12"/>
  <c r="AI82" i="12" s="1"/>
  <c r="AH85" i="12"/>
  <c r="AI85" i="12" s="1"/>
  <c r="H47" i="36"/>
  <c r="C47" i="36"/>
  <c r="D47" i="36"/>
  <c r="AH128" i="12"/>
  <c r="AI128" i="12" s="1"/>
  <c r="AH103" i="12"/>
  <c r="AI103" i="12" s="1"/>
  <c r="E50" i="38"/>
  <c r="B50" i="38"/>
  <c r="A51" i="38"/>
  <c r="AH92" i="12"/>
  <c r="AI92" i="12" s="1"/>
  <c r="AH32" i="12"/>
  <c r="AI32" i="12" s="1"/>
  <c r="AH40" i="12"/>
  <c r="AI40" i="12" s="1"/>
  <c r="AH110" i="12"/>
  <c r="AI110" i="12" s="1"/>
  <c r="F34" i="41"/>
  <c r="G34" i="41"/>
  <c r="AH9" i="12"/>
  <c r="AI9" i="12" s="1"/>
  <c r="AH115" i="12"/>
  <c r="AI115" i="12" s="1"/>
  <c r="AH43" i="12"/>
  <c r="AI43" i="12" s="1"/>
  <c r="AH51" i="12"/>
  <c r="AI51" i="12" s="1"/>
  <c r="AH131" i="12"/>
  <c r="AI131" i="12" s="1"/>
  <c r="D49" i="38"/>
  <c r="C49" i="38"/>
  <c r="AH8" i="12"/>
  <c r="AI8" i="12" s="1"/>
  <c r="AH4" i="12"/>
  <c r="AI4" i="12" s="1"/>
  <c r="AH37" i="12"/>
  <c r="AI37" i="12" s="1"/>
  <c r="AH63" i="12"/>
  <c r="AI63" i="12" s="1"/>
  <c r="AH107" i="12"/>
  <c r="AI107" i="12" s="1"/>
  <c r="AH23" i="12"/>
  <c r="AI23" i="12" s="1"/>
  <c r="AH108" i="12"/>
  <c r="AI108" i="12" s="1"/>
  <c r="AH26" i="12"/>
  <c r="AI26" i="12" s="1"/>
  <c r="F28" i="19"/>
  <c r="D28" i="19"/>
  <c r="C28" i="19"/>
  <c r="AH5" i="12"/>
  <c r="AI5" i="12" s="1"/>
  <c r="AH136" i="12"/>
  <c r="AI136" i="12" s="1"/>
  <c r="AH121" i="12"/>
  <c r="AI121" i="12" s="1"/>
  <c r="AH6" i="12"/>
  <c r="AI6" i="12" s="1"/>
  <c r="AH61" i="12"/>
  <c r="AI61" i="12" s="1"/>
  <c r="AH21" i="12"/>
  <c r="AI21" i="12" s="1"/>
  <c r="AH67" i="12"/>
  <c r="AI67" i="12" s="1"/>
  <c r="AH7" i="12"/>
  <c r="AI7" i="12" s="1"/>
  <c r="AH59" i="12"/>
  <c r="AI59" i="12" s="1"/>
  <c r="AH46" i="12"/>
  <c r="AI46" i="12" s="1"/>
  <c r="AH38" i="12"/>
  <c r="AI38" i="12" s="1"/>
  <c r="AH34" i="12"/>
  <c r="AI34" i="12" s="1"/>
  <c r="AH134" i="12"/>
  <c r="AI134" i="12" s="1"/>
  <c r="AH48" i="12"/>
  <c r="AI48" i="12" s="1"/>
  <c r="AH77" i="12"/>
  <c r="AI77" i="12" s="1"/>
  <c r="AH49" i="12"/>
  <c r="AI49" i="12" s="1"/>
  <c r="AH54" i="12"/>
  <c r="AI54" i="12" s="1"/>
  <c r="C34" i="41"/>
  <c r="A35" i="41" s="1"/>
  <c r="H34" i="41"/>
  <c r="D34" i="41"/>
  <c r="A30" i="19"/>
  <c r="E29" i="19"/>
  <c r="B29" i="19"/>
  <c r="G45" i="35"/>
  <c r="F45" i="35"/>
  <c r="AH111" i="12"/>
  <c r="AI111" i="12" s="1"/>
  <c r="AH81" i="12"/>
  <c r="AI81" i="12" s="1"/>
  <c r="AH97" i="12"/>
  <c r="AI97" i="12" s="1"/>
  <c r="AH89" i="12"/>
  <c r="AI89" i="12" s="1"/>
  <c r="AH65" i="12"/>
  <c r="AI65" i="12" s="1"/>
  <c r="H45" i="35"/>
  <c r="D45" i="35"/>
  <c r="C45" i="35"/>
  <c r="AH100" i="12"/>
  <c r="AI100" i="12" s="1"/>
  <c r="AH22" i="12"/>
  <c r="AI22" i="12" s="1"/>
  <c r="AH125" i="12"/>
  <c r="AI125" i="12" s="1"/>
  <c r="AH105" i="12"/>
  <c r="AI105" i="12" s="1"/>
  <c r="E96" i="53" l="1"/>
  <c r="B96" i="53"/>
  <c r="H38" i="26"/>
  <c r="K35" i="25"/>
  <c r="H44" i="31"/>
  <c r="H41" i="28"/>
  <c r="AJ2" i="12" a="1"/>
  <c r="AJ2" i="12" s="1"/>
  <c r="F52" i="45"/>
  <c r="E52" i="45"/>
  <c r="C52" i="45"/>
  <c r="A53" i="45" s="1"/>
  <c r="D50" i="44"/>
  <c r="F50" i="44"/>
  <c r="C50" i="44"/>
  <c r="A51" i="44" s="1"/>
  <c r="G50" i="44"/>
  <c r="G32" i="34"/>
  <c r="G28" i="19"/>
  <c r="H50" i="38"/>
  <c r="F50" i="38"/>
  <c r="G50" i="38"/>
  <c r="A35" i="34"/>
  <c r="E34" i="34"/>
  <c r="B34" i="34"/>
  <c r="T18" i="14"/>
  <c r="H81" i="51"/>
  <c r="A82" i="51"/>
  <c r="B81" i="51"/>
  <c r="E81" i="51"/>
  <c r="C80" i="51"/>
  <c r="D80" i="51"/>
  <c r="J80" i="51"/>
  <c r="I80" i="51"/>
  <c r="K80" i="51"/>
  <c r="G80" i="51"/>
  <c r="F80" i="51"/>
  <c r="G42" i="28"/>
  <c r="D42" i="28"/>
  <c r="F42" i="28"/>
  <c r="C42" i="28"/>
  <c r="F29" i="19"/>
  <c r="D29" i="19"/>
  <c r="C29" i="19"/>
  <c r="B30" i="19"/>
  <c r="A31" i="19"/>
  <c r="E30" i="19"/>
  <c r="E35" i="41"/>
  <c r="B35" i="41"/>
  <c r="H48" i="36"/>
  <c r="D48" i="36"/>
  <c r="C48" i="36"/>
  <c r="H76" i="49"/>
  <c r="F76" i="49"/>
  <c r="C76" i="49"/>
  <c r="D76" i="49"/>
  <c r="G76" i="49"/>
  <c r="A44" i="28"/>
  <c r="B43" i="28"/>
  <c r="E43" i="28"/>
  <c r="F48" i="36"/>
  <c r="G48" i="36"/>
  <c r="E49" i="36"/>
  <c r="B49" i="36"/>
  <c r="A50" i="36"/>
  <c r="E77" i="49"/>
  <c r="B77" i="49"/>
  <c r="A78" i="49"/>
  <c r="E52" i="43"/>
  <c r="B52" i="43"/>
  <c r="H73" i="50"/>
  <c r="A74" i="50"/>
  <c r="B73" i="50"/>
  <c r="E73" i="50"/>
  <c r="F72" i="50"/>
  <c r="D72" i="50"/>
  <c r="C72" i="50"/>
  <c r="J72" i="50"/>
  <c r="K72" i="50"/>
  <c r="G72" i="50"/>
  <c r="I72" i="50"/>
  <c r="E46" i="31"/>
  <c r="B46" i="31"/>
  <c r="A47" i="31"/>
  <c r="B51" i="38"/>
  <c r="A52" i="38"/>
  <c r="E51" i="38"/>
  <c r="F45" i="31"/>
  <c r="D45" i="31"/>
  <c r="C45" i="31"/>
  <c r="G45" i="31"/>
  <c r="F46" i="35"/>
  <c r="G46" i="35"/>
  <c r="E34" i="40"/>
  <c r="B34" i="40"/>
  <c r="B47" i="35"/>
  <c r="A48" i="35"/>
  <c r="E47" i="35"/>
  <c r="H46" i="35"/>
  <c r="D46" i="35"/>
  <c r="C46" i="35"/>
  <c r="D50" i="38"/>
  <c r="C50" i="38"/>
  <c r="B20" i="14"/>
  <c r="N20" i="14"/>
  <c r="Q20" i="14"/>
  <c r="K20" i="14"/>
  <c r="H20" i="14"/>
  <c r="E20" i="14"/>
  <c r="A21" i="14"/>
  <c r="E40" i="26"/>
  <c r="B40" i="26"/>
  <c r="A41" i="26"/>
  <c r="C39" i="26"/>
  <c r="G39" i="26"/>
  <c r="F39" i="26"/>
  <c r="D39" i="26"/>
  <c r="K27" i="17"/>
  <c r="B37" i="25"/>
  <c r="H37" i="25"/>
  <c r="E37" i="25"/>
  <c r="A38" i="25"/>
  <c r="J36" i="25"/>
  <c r="G36" i="25"/>
  <c r="F36" i="25"/>
  <c r="C36" i="25"/>
  <c r="I36" i="25"/>
  <c r="D36" i="25"/>
  <c r="J19" i="14"/>
  <c r="D19" i="14"/>
  <c r="G19" i="14"/>
  <c r="S19" i="14"/>
  <c r="M19" i="14"/>
  <c r="L19" i="14"/>
  <c r="R19" i="14"/>
  <c r="P19" i="14"/>
  <c r="O19" i="14"/>
  <c r="I19" i="14"/>
  <c r="F19" i="14"/>
  <c r="C19" i="14"/>
  <c r="G28" i="17"/>
  <c r="E28" i="17"/>
  <c r="F28" i="17" s="1"/>
  <c r="J28" i="17"/>
  <c r="H28" i="17"/>
  <c r="I28" i="17" s="1"/>
  <c r="D28" i="17"/>
  <c r="A29" i="17"/>
  <c r="F33" i="34"/>
  <c r="D33" i="34"/>
  <c r="C33" i="34"/>
  <c r="F96" i="53" l="1"/>
  <c r="G96" i="53"/>
  <c r="D96" i="53"/>
  <c r="C96" i="53"/>
  <c r="A97" i="53" s="1"/>
  <c r="H42" i="28"/>
  <c r="K36" i="25"/>
  <c r="H45" i="31"/>
  <c r="H39" i="26"/>
  <c r="AJ1" i="12" a="1"/>
  <c r="AJ1" i="12" s="1"/>
  <c r="A15" i="12" s="1"/>
  <c r="N15" i="12" s="1"/>
  <c r="G29" i="19"/>
  <c r="E51" i="44"/>
  <c r="B51" i="44"/>
  <c r="D53" i="45"/>
  <c r="B53" i="45"/>
  <c r="G33" i="34"/>
  <c r="G34" i="40"/>
  <c r="F34" i="40"/>
  <c r="H34" i="40"/>
  <c r="E38" i="25"/>
  <c r="B38" i="25"/>
  <c r="H38" i="25"/>
  <c r="A39" i="25"/>
  <c r="A51" i="36"/>
  <c r="E50" i="36"/>
  <c r="B50" i="36"/>
  <c r="H49" i="36"/>
  <c r="D49" i="36"/>
  <c r="C49" i="36"/>
  <c r="G49" i="36"/>
  <c r="F49" i="36"/>
  <c r="F37" i="25"/>
  <c r="D37" i="25"/>
  <c r="J37" i="25"/>
  <c r="G37" i="25"/>
  <c r="I37" i="25"/>
  <c r="C37" i="25"/>
  <c r="H51" i="38"/>
  <c r="G51" i="38"/>
  <c r="F51" i="38"/>
  <c r="F43" i="28"/>
  <c r="C43" i="28"/>
  <c r="G43" i="28"/>
  <c r="D43" i="28"/>
  <c r="A30" i="17"/>
  <c r="G29" i="17"/>
  <c r="H29" i="17"/>
  <c r="I29" i="17" s="1"/>
  <c r="J29" i="17"/>
  <c r="E29" i="17"/>
  <c r="F29" i="17" s="1"/>
  <c r="D29" i="17"/>
  <c r="B52" i="38"/>
  <c r="A53" i="38"/>
  <c r="E52" i="38"/>
  <c r="E44" i="28"/>
  <c r="B44" i="28"/>
  <c r="A45" i="28"/>
  <c r="G81" i="51"/>
  <c r="F81" i="51"/>
  <c r="K81" i="51"/>
  <c r="C81" i="51"/>
  <c r="J81" i="51"/>
  <c r="I81" i="51"/>
  <c r="D81" i="51"/>
  <c r="D51" i="38"/>
  <c r="C51" i="38"/>
  <c r="E82" i="51"/>
  <c r="A83" i="51"/>
  <c r="H82" i="51"/>
  <c r="B82" i="51"/>
  <c r="E41" i="26"/>
  <c r="B41" i="26"/>
  <c r="A42" i="26"/>
  <c r="D46" i="31"/>
  <c r="G46" i="31"/>
  <c r="F46" i="31"/>
  <c r="C46" i="31"/>
  <c r="E47" i="31"/>
  <c r="B47" i="31"/>
  <c r="A48" i="31"/>
  <c r="K28" i="17"/>
  <c r="C40" i="26"/>
  <c r="G40" i="26"/>
  <c r="F40" i="26"/>
  <c r="D40" i="26"/>
  <c r="T19" i="14"/>
  <c r="N21" i="14"/>
  <c r="H21" i="14"/>
  <c r="Q21" i="14"/>
  <c r="K21" i="14"/>
  <c r="E21" i="14"/>
  <c r="B21" i="14"/>
  <c r="A22" i="14"/>
  <c r="F34" i="34"/>
  <c r="C34" i="34"/>
  <c r="D34" i="34"/>
  <c r="G35" i="41"/>
  <c r="F35" i="41"/>
  <c r="E35" i="34"/>
  <c r="B35" i="34"/>
  <c r="A36" i="34"/>
  <c r="F73" i="50"/>
  <c r="J73" i="50"/>
  <c r="I73" i="50"/>
  <c r="G73" i="50"/>
  <c r="K73" i="50"/>
  <c r="D73" i="50"/>
  <c r="C73" i="50"/>
  <c r="E31" i="19"/>
  <c r="A32" i="19"/>
  <c r="B31" i="19"/>
  <c r="D30" i="19"/>
  <c r="F30" i="19"/>
  <c r="C30" i="19"/>
  <c r="H35" i="41"/>
  <c r="D35" i="41"/>
  <c r="C35" i="41"/>
  <c r="A36" i="41" s="1"/>
  <c r="E74" i="50"/>
  <c r="H74" i="50"/>
  <c r="B74" i="50"/>
  <c r="A75" i="50"/>
  <c r="G52" i="43"/>
  <c r="D52" i="43"/>
  <c r="F52" i="43"/>
  <c r="C52" i="43"/>
  <c r="A53" i="43" s="1"/>
  <c r="D20" i="14"/>
  <c r="R20" i="14"/>
  <c r="L20" i="14"/>
  <c r="J20" i="14"/>
  <c r="O20" i="14"/>
  <c r="M20" i="14"/>
  <c r="S20" i="14"/>
  <c r="I20" i="14"/>
  <c r="F20" i="14"/>
  <c r="P20" i="14"/>
  <c r="G20" i="14"/>
  <c r="C20" i="14"/>
  <c r="A49" i="35"/>
  <c r="B48" i="35"/>
  <c r="E48" i="35"/>
  <c r="B78" i="49"/>
  <c r="A79" i="49"/>
  <c r="E78" i="49"/>
  <c r="D47" i="35"/>
  <c r="C47" i="35"/>
  <c r="H47" i="35"/>
  <c r="D77" i="49"/>
  <c r="C77" i="49"/>
  <c r="F77" i="49"/>
  <c r="H77" i="49"/>
  <c r="G77" i="49"/>
  <c r="G47" i="35"/>
  <c r="F47" i="35"/>
  <c r="D34" i="40"/>
  <c r="C34" i="40"/>
  <c r="A35" i="40" s="1"/>
  <c r="E5" i="10"/>
  <c r="D5" i="10"/>
  <c r="C5" i="10"/>
  <c r="B5" i="10"/>
  <c r="B97" i="53" l="1"/>
  <c r="E97" i="53"/>
  <c r="K37" i="25"/>
  <c r="H43" i="28"/>
  <c r="H46" i="31"/>
  <c r="H40" i="26"/>
  <c r="A16" i="12"/>
  <c r="Q16" i="12" s="1"/>
  <c r="E15" i="12"/>
  <c r="K15" i="12"/>
  <c r="Q15" i="12"/>
  <c r="B15" i="12"/>
  <c r="P15" i="12" s="1"/>
  <c r="H15" i="12"/>
  <c r="G30" i="19"/>
  <c r="F53" i="45"/>
  <c r="C53" i="45"/>
  <c r="A54" i="45" s="1"/>
  <c r="E53" i="45"/>
  <c r="G51" i="44"/>
  <c r="F51" i="44"/>
  <c r="D51" i="44"/>
  <c r="C51" i="44"/>
  <c r="A52" i="44" s="1"/>
  <c r="G34" i="34"/>
  <c r="X24" i="10"/>
  <c r="Y24" i="10" s="1"/>
  <c r="X96" i="10"/>
  <c r="Y96" i="10" s="1"/>
  <c r="X54" i="10"/>
  <c r="Y54" i="10" s="1"/>
  <c r="X111" i="10"/>
  <c r="Y111" i="10" s="1"/>
  <c r="X70" i="10"/>
  <c r="Y70" i="10" s="1"/>
  <c r="X48" i="10"/>
  <c r="Y48" i="10" s="1"/>
  <c r="A84" i="51"/>
  <c r="H83" i="51"/>
  <c r="E83" i="51"/>
  <c r="B83" i="51"/>
  <c r="E75" i="50"/>
  <c r="B75" i="50"/>
  <c r="H75" i="50"/>
  <c r="A76" i="50"/>
  <c r="L21" i="14"/>
  <c r="J21" i="14"/>
  <c r="I21" i="14"/>
  <c r="G21" i="14"/>
  <c r="S21" i="14"/>
  <c r="R21" i="14"/>
  <c r="P21" i="14"/>
  <c r="M21" i="14"/>
  <c r="O21" i="14"/>
  <c r="F21" i="14"/>
  <c r="D21" i="14"/>
  <c r="C21" i="14"/>
  <c r="E36" i="41"/>
  <c r="B36" i="41"/>
  <c r="A46" i="28"/>
  <c r="E45" i="28"/>
  <c r="B45" i="28"/>
  <c r="H50" i="36"/>
  <c r="D50" i="36"/>
  <c r="C50" i="36"/>
  <c r="B79" i="49"/>
  <c r="E79" i="49"/>
  <c r="A80" i="49"/>
  <c r="F31" i="19"/>
  <c r="D31" i="19"/>
  <c r="C31" i="19"/>
  <c r="F44" i="28"/>
  <c r="D44" i="28"/>
  <c r="C44" i="28"/>
  <c r="G44" i="28"/>
  <c r="F50" i="36"/>
  <c r="G50" i="36"/>
  <c r="H78" i="49"/>
  <c r="G78" i="49"/>
  <c r="F78" i="49"/>
  <c r="D78" i="49"/>
  <c r="C78" i="49"/>
  <c r="A33" i="19"/>
  <c r="E32" i="19"/>
  <c r="B32" i="19"/>
  <c r="B51" i="36"/>
  <c r="A52" i="36"/>
  <c r="E51" i="36"/>
  <c r="F48" i="35"/>
  <c r="G48" i="35"/>
  <c r="F52" i="38"/>
  <c r="G52" i="38"/>
  <c r="H52" i="38"/>
  <c r="H39" i="25"/>
  <c r="E39" i="25"/>
  <c r="B39" i="25"/>
  <c r="A40" i="25"/>
  <c r="H22" i="14"/>
  <c r="B22" i="14"/>
  <c r="Q22" i="14"/>
  <c r="N22" i="14"/>
  <c r="K22" i="14"/>
  <c r="E22" i="14"/>
  <c r="A23" i="14"/>
  <c r="H48" i="35"/>
  <c r="D48" i="35"/>
  <c r="C48" i="35"/>
  <c r="A54" i="38"/>
  <c r="E53" i="38"/>
  <c r="B53" i="38"/>
  <c r="E49" i="35"/>
  <c r="B49" i="35"/>
  <c r="A50" i="35"/>
  <c r="E48" i="31"/>
  <c r="B48" i="31"/>
  <c r="A49" i="31"/>
  <c r="D52" i="38"/>
  <c r="C52" i="38"/>
  <c r="I38" i="25"/>
  <c r="G38" i="25"/>
  <c r="C38" i="25"/>
  <c r="J38" i="25"/>
  <c r="F38" i="25"/>
  <c r="D38" i="25"/>
  <c r="T20" i="14"/>
  <c r="D47" i="31"/>
  <c r="G47" i="31"/>
  <c r="F47" i="31"/>
  <c r="C47" i="31"/>
  <c r="K29" i="17"/>
  <c r="K74" i="50"/>
  <c r="J74" i="50"/>
  <c r="I74" i="50"/>
  <c r="F74" i="50"/>
  <c r="C74" i="50"/>
  <c r="G74" i="50"/>
  <c r="D74" i="50"/>
  <c r="A31" i="17"/>
  <c r="J30" i="17"/>
  <c r="H30" i="17"/>
  <c r="I30" i="17" s="1"/>
  <c r="G30" i="17"/>
  <c r="E30" i="17"/>
  <c r="F30" i="17" s="1"/>
  <c r="D30" i="17"/>
  <c r="E36" i="34"/>
  <c r="A37" i="34"/>
  <c r="B36" i="34"/>
  <c r="C35" i="34"/>
  <c r="D35" i="34"/>
  <c r="F35" i="34"/>
  <c r="E42" i="26"/>
  <c r="B42" i="26"/>
  <c r="A43" i="26"/>
  <c r="G41" i="26"/>
  <c r="F41" i="26"/>
  <c r="D41" i="26"/>
  <c r="C41" i="26"/>
  <c r="B53" i="43"/>
  <c r="E53" i="43"/>
  <c r="I82" i="51"/>
  <c r="G82" i="51"/>
  <c r="K82" i="51"/>
  <c r="F82" i="51"/>
  <c r="D82" i="51"/>
  <c r="C82" i="51"/>
  <c r="J82" i="51"/>
  <c r="E35" i="40"/>
  <c r="B35" i="40"/>
  <c r="N16" i="12" l="1"/>
  <c r="H16" i="12"/>
  <c r="A17" i="12"/>
  <c r="E16" i="12"/>
  <c r="K16" i="12"/>
  <c r="B16" i="12"/>
  <c r="S16" i="12" s="1"/>
  <c r="J15" i="12"/>
  <c r="D15" i="12"/>
  <c r="L15" i="12"/>
  <c r="R15" i="12"/>
  <c r="D97" i="53"/>
  <c r="G97" i="53"/>
  <c r="F97" i="53"/>
  <c r="C97" i="53"/>
  <c r="A98" i="53" s="1"/>
  <c r="H44" i="28"/>
  <c r="F15" i="12"/>
  <c r="C15" i="12"/>
  <c r="H41" i="26"/>
  <c r="H47" i="31"/>
  <c r="K38" i="25"/>
  <c r="I15" i="12"/>
  <c r="G15" i="12"/>
  <c r="M15" i="12"/>
  <c r="S15" i="12"/>
  <c r="O15" i="12"/>
  <c r="E52" i="44"/>
  <c r="B52" i="44"/>
  <c r="B54" i="45"/>
  <c r="D54" i="45"/>
  <c r="G31" i="19"/>
  <c r="G35" i="34"/>
  <c r="X18" i="10"/>
  <c r="Y18" i="10" s="1"/>
  <c r="X73" i="10"/>
  <c r="Y73" i="10" s="1"/>
  <c r="B49" i="31"/>
  <c r="A50" i="31"/>
  <c r="E49" i="31"/>
  <c r="F48" i="31"/>
  <c r="D48" i="31"/>
  <c r="G48" i="31"/>
  <c r="C48" i="31"/>
  <c r="E33" i="19"/>
  <c r="B33" i="19"/>
  <c r="A34" i="19"/>
  <c r="X14" i="10"/>
  <c r="Y14" i="10" s="1"/>
  <c r="X132" i="10"/>
  <c r="Y132" i="10" s="1"/>
  <c r="X100" i="10"/>
  <c r="Y100" i="10" s="1"/>
  <c r="X75" i="10"/>
  <c r="Y75" i="10" s="1"/>
  <c r="X136" i="10"/>
  <c r="Y136" i="10" s="1"/>
  <c r="X77" i="10"/>
  <c r="Y77" i="10" s="1"/>
  <c r="H31" i="17"/>
  <c r="I31" i="17" s="1"/>
  <c r="G31" i="17"/>
  <c r="D31" i="17"/>
  <c r="E31" i="17"/>
  <c r="F31" i="17" s="1"/>
  <c r="A32" i="17"/>
  <c r="J31" i="17"/>
  <c r="X79" i="10"/>
  <c r="Y79" i="10" s="1"/>
  <c r="X76" i="10"/>
  <c r="Y76" i="10" s="1"/>
  <c r="H49" i="35"/>
  <c r="C49" i="35"/>
  <c r="D49" i="35"/>
  <c r="X122" i="10"/>
  <c r="Y122" i="10" s="1"/>
  <c r="X20" i="10"/>
  <c r="Y20" i="10" s="1"/>
  <c r="X17" i="10"/>
  <c r="Y17" i="10" s="1"/>
  <c r="X81" i="10"/>
  <c r="Y81" i="10" s="1"/>
  <c r="X78" i="10"/>
  <c r="Y78" i="10" s="1"/>
  <c r="X15" i="10"/>
  <c r="Y15" i="10" s="1"/>
  <c r="X64" i="10"/>
  <c r="Y64" i="10" s="1"/>
  <c r="X58" i="10"/>
  <c r="Y58" i="10" s="1"/>
  <c r="X19" i="10"/>
  <c r="Y19" i="10" s="1"/>
  <c r="X83" i="10"/>
  <c r="Y83" i="10" s="1"/>
  <c r="D51" i="36"/>
  <c r="C51" i="36"/>
  <c r="H51" i="36"/>
  <c r="X88" i="10"/>
  <c r="Y88" i="10" s="1"/>
  <c r="D53" i="38"/>
  <c r="C53" i="38"/>
  <c r="X12" i="10"/>
  <c r="Y12" i="10" s="1"/>
  <c r="X34" i="10"/>
  <c r="Y34" i="10" s="1"/>
  <c r="X21" i="10"/>
  <c r="Y21" i="10" s="1"/>
  <c r="X85" i="10"/>
  <c r="Y85" i="10" s="1"/>
  <c r="F49" i="35"/>
  <c r="G49" i="35"/>
  <c r="H53" i="38"/>
  <c r="G53" i="38"/>
  <c r="F53" i="38"/>
  <c r="X120" i="10"/>
  <c r="Y120" i="10" s="1"/>
  <c r="X112" i="10"/>
  <c r="Y112" i="10" s="1"/>
  <c r="X23" i="10"/>
  <c r="Y23" i="10" s="1"/>
  <c r="X87" i="10"/>
  <c r="Y87" i="10" s="1"/>
  <c r="T21" i="14"/>
  <c r="G42" i="26"/>
  <c r="F42" i="26"/>
  <c r="D42" i="26"/>
  <c r="C42" i="26"/>
  <c r="E54" i="38"/>
  <c r="B54" i="38"/>
  <c r="A55" i="38"/>
  <c r="X98" i="10"/>
  <c r="Y98" i="10" s="1"/>
  <c r="X118" i="10"/>
  <c r="Y118" i="10" s="1"/>
  <c r="X25" i="10"/>
  <c r="Y25" i="10" s="1"/>
  <c r="X89" i="10"/>
  <c r="Y89" i="10" s="1"/>
  <c r="A38" i="34"/>
  <c r="E37" i="34"/>
  <c r="B37" i="34"/>
  <c r="H84" i="51"/>
  <c r="B84" i="51"/>
  <c r="E84" i="51"/>
  <c r="A85" i="51"/>
  <c r="X16" i="10"/>
  <c r="Y16" i="10" s="1"/>
  <c r="B50" i="35"/>
  <c r="A51" i="35"/>
  <c r="E50" i="35"/>
  <c r="D35" i="40"/>
  <c r="C35" i="40"/>
  <c r="A36" i="40" s="1"/>
  <c r="X30" i="10"/>
  <c r="Y30" i="10" s="1"/>
  <c r="X134" i="10"/>
  <c r="Y134" i="10" s="1"/>
  <c r="X27" i="10"/>
  <c r="Y27" i="10" s="1"/>
  <c r="X91" i="10"/>
  <c r="Y91" i="10" s="1"/>
  <c r="J39" i="25"/>
  <c r="G39" i="25"/>
  <c r="C39" i="25"/>
  <c r="F39" i="25"/>
  <c r="D39" i="25"/>
  <c r="I39" i="25"/>
  <c r="F35" i="40"/>
  <c r="H35" i="40"/>
  <c r="G35" i="40"/>
  <c r="E76" i="50"/>
  <c r="A77" i="50"/>
  <c r="B76" i="50"/>
  <c r="H76" i="50"/>
  <c r="X62" i="10"/>
  <c r="Y62" i="10" s="1"/>
  <c r="X137" i="10"/>
  <c r="Y137" i="10" s="1"/>
  <c r="X29" i="10"/>
  <c r="Y29" i="10" s="1"/>
  <c r="X93" i="10"/>
  <c r="Y93" i="10" s="1"/>
  <c r="X86" i="10"/>
  <c r="Y86" i="10" s="1"/>
  <c r="X126" i="10"/>
  <c r="Y126" i="10" s="1"/>
  <c r="X74" i="10"/>
  <c r="Y74" i="10" s="1"/>
  <c r="X31" i="10"/>
  <c r="Y31" i="10" s="1"/>
  <c r="X95" i="10"/>
  <c r="Y95" i="10" s="1"/>
  <c r="E43" i="26"/>
  <c r="B43" i="26"/>
  <c r="A44" i="26"/>
  <c r="B23" i="14"/>
  <c r="H23" i="14"/>
  <c r="Q23" i="14"/>
  <c r="N23" i="14"/>
  <c r="K23" i="14"/>
  <c r="E23" i="14"/>
  <c r="A24" i="14"/>
  <c r="F75" i="50"/>
  <c r="C75" i="50"/>
  <c r="D75" i="50"/>
  <c r="K75" i="50"/>
  <c r="J75" i="50"/>
  <c r="I75" i="50"/>
  <c r="G75" i="50"/>
  <c r="X46" i="10"/>
  <c r="Y46" i="10" s="1"/>
  <c r="X94" i="10"/>
  <c r="Y94" i="10" s="1"/>
  <c r="X33" i="10"/>
  <c r="Y33" i="10" s="1"/>
  <c r="X97" i="10"/>
  <c r="Y97" i="10" s="1"/>
  <c r="F22" i="14"/>
  <c r="R22" i="14"/>
  <c r="I22" i="14"/>
  <c r="G22" i="14"/>
  <c r="P22" i="14"/>
  <c r="O22" i="14"/>
  <c r="M22" i="14"/>
  <c r="L22" i="14"/>
  <c r="J22" i="14"/>
  <c r="S22" i="14"/>
  <c r="D22" i="14"/>
  <c r="C22" i="14"/>
  <c r="X110" i="10"/>
  <c r="Y110" i="10" s="1"/>
  <c r="X139" i="10"/>
  <c r="Y139" i="10" s="1"/>
  <c r="X35" i="10"/>
  <c r="Y35" i="10" s="1"/>
  <c r="X99" i="10"/>
  <c r="Y99" i="10" s="1"/>
  <c r="F36" i="34"/>
  <c r="D36" i="34"/>
  <c r="C36" i="34"/>
  <c r="D83" i="51"/>
  <c r="G83" i="51"/>
  <c r="F83" i="51"/>
  <c r="K83" i="51"/>
  <c r="J83" i="51"/>
  <c r="I83" i="51"/>
  <c r="C83" i="51"/>
  <c r="X66" i="10"/>
  <c r="Y66" i="10" s="1"/>
  <c r="X124" i="10"/>
  <c r="Y124" i="10" s="1"/>
  <c r="X37" i="10"/>
  <c r="Y37" i="10" s="1"/>
  <c r="X101" i="10"/>
  <c r="Y101" i="10" s="1"/>
  <c r="X130" i="10"/>
  <c r="Y130" i="10" s="1"/>
  <c r="X140" i="10"/>
  <c r="Y140" i="10" s="1"/>
  <c r="X39" i="10"/>
  <c r="Y39" i="10" s="1"/>
  <c r="X103" i="10"/>
  <c r="Y103" i="10" s="1"/>
  <c r="X28" i="10"/>
  <c r="Y28" i="10" s="1"/>
  <c r="X36" i="10"/>
  <c r="Y36" i="10" s="1"/>
  <c r="X41" i="10"/>
  <c r="Y41" i="10" s="1"/>
  <c r="X105" i="10"/>
  <c r="Y105" i="10" s="1"/>
  <c r="X80" i="10"/>
  <c r="Y80" i="10" s="1"/>
  <c r="X43" i="10"/>
  <c r="Y43" i="10" s="1"/>
  <c r="X107" i="10"/>
  <c r="Y107" i="10" s="1"/>
  <c r="X26" i="10"/>
  <c r="Y26" i="10" s="1"/>
  <c r="X45" i="10"/>
  <c r="Y45" i="10" s="1"/>
  <c r="X109" i="10"/>
  <c r="Y109" i="10" s="1"/>
  <c r="X72" i="10"/>
  <c r="Y72" i="10" s="1"/>
  <c r="X135" i="10"/>
  <c r="Y135" i="10" s="1"/>
  <c r="X47" i="10"/>
  <c r="Y47" i="10" s="1"/>
  <c r="H17" i="12"/>
  <c r="B17" i="12"/>
  <c r="Q17" i="12"/>
  <c r="N17" i="12"/>
  <c r="K17" i="12"/>
  <c r="E17" i="12"/>
  <c r="A18" i="12"/>
  <c r="H79" i="49"/>
  <c r="D79" i="49"/>
  <c r="C79" i="49"/>
  <c r="G79" i="49"/>
  <c r="F79" i="49"/>
  <c r="X1061" i="10"/>
  <c r="Y1061" i="10" s="1"/>
  <c r="X1045" i="10"/>
  <c r="Y1045" i="10" s="1"/>
  <c r="X1029" i="10"/>
  <c r="Y1029" i="10" s="1"/>
  <c r="X1013" i="10"/>
  <c r="Y1013" i="10" s="1"/>
  <c r="X997" i="10"/>
  <c r="Y997" i="10" s="1"/>
  <c r="X981" i="10"/>
  <c r="Y981" i="10" s="1"/>
  <c r="X965" i="10"/>
  <c r="Y965" i="10" s="1"/>
  <c r="X949" i="10"/>
  <c r="Y949" i="10" s="1"/>
  <c r="X933" i="10"/>
  <c r="Y933" i="10" s="1"/>
  <c r="X917" i="10"/>
  <c r="Y917" i="10" s="1"/>
  <c r="X901" i="10"/>
  <c r="Y901" i="10" s="1"/>
  <c r="X885" i="10"/>
  <c r="Y885" i="10" s="1"/>
  <c r="X869" i="10"/>
  <c r="Y869" i="10" s="1"/>
  <c r="X853" i="10"/>
  <c r="Y853" i="10" s="1"/>
  <c r="X837" i="10"/>
  <c r="Y837" i="10" s="1"/>
  <c r="X821" i="10"/>
  <c r="Y821" i="10" s="1"/>
  <c r="X805" i="10"/>
  <c r="Y805" i="10" s="1"/>
  <c r="X789" i="10"/>
  <c r="Y789" i="10" s="1"/>
  <c r="X773" i="10"/>
  <c r="Y773" i="10" s="1"/>
  <c r="X757" i="10"/>
  <c r="Y757" i="10" s="1"/>
  <c r="X741" i="10"/>
  <c r="Y741" i="10" s="1"/>
  <c r="X725" i="10"/>
  <c r="Y725" i="10" s="1"/>
  <c r="X709" i="10"/>
  <c r="Y709" i="10" s="1"/>
  <c r="X693" i="10"/>
  <c r="Y693" i="10" s="1"/>
  <c r="X677" i="10"/>
  <c r="Y677" i="10" s="1"/>
  <c r="X661" i="10"/>
  <c r="Y661" i="10" s="1"/>
  <c r="X645" i="10"/>
  <c r="Y645" i="10" s="1"/>
  <c r="X629" i="10"/>
  <c r="Y629" i="10" s="1"/>
  <c r="X613" i="10"/>
  <c r="Y613" i="10" s="1"/>
  <c r="X597" i="10"/>
  <c r="Y597" i="10" s="1"/>
  <c r="X581" i="10"/>
  <c r="Y581" i="10" s="1"/>
  <c r="X565" i="10"/>
  <c r="Y565" i="10" s="1"/>
  <c r="X549" i="10"/>
  <c r="Y549" i="10" s="1"/>
  <c r="X533" i="10"/>
  <c r="Y533" i="10" s="1"/>
  <c r="X517" i="10"/>
  <c r="Y517" i="10" s="1"/>
  <c r="X501" i="10"/>
  <c r="Y501" i="10" s="1"/>
  <c r="X485" i="10"/>
  <c r="Y485" i="10" s="1"/>
  <c r="X469" i="10"/>
  <c r="Y469" i="10" s="1"/>
  <c r="X453" i="10"/>
  <c r="Y453" i="10" s="1"/>
  <c r="X437" i="10"/>
  <c r="Y437" i="10" s="1"/>
  <c r="X421" i="10"/>
  <c r="Y421" i="10" s="1"/>
  <c r="X405" i="10"/>
  <c r="Y405" i="10" s="1"/>
  <c r="X389" i="10"/>
  <c r="Y389" i="10" s="1"/>
  <c r="X373" i="10"/>
  <c r="Y373" i="10" s="1"/>
  <c r="X357" i="10"/>
  <c r="Y357" i="10" s="1"/>
  <c r="X341" i="10"/>
  <c r="Y341" i="10" s="1"/>
  <c r="X325" i="10"/>
  <c r="Y325" i="10" s="1"/>
  <c r="X309" i="10"/>
  <c r="Y309" i="10" s="1"/>
  <c r="X293" i="10"/>
  <c r="Y293" i="10" s="1"/>
  <c r="X277" i="10"/>
  <c r="Y277" i="10" s="1"/>
  <c r="X261" i="10"/>
  <c r="Y261" i="10" s="1"/>
  <c r="X245" i="10"/>
  <c r="Y245" i="10" s="1"/>
  <c r="X229" i="10"/>
  <c r="Y229" i="10" s="1"/>
  <c r="X213" i="10"/>
  <c r="Y213" i="10" s="1"/>
  <c r="X197" i="10"/>
  <c r="Y197" i="10" s="1"/>
  <c r="X181" i="10"/>
  <c r="Y181" i="10" s="1"/>
  <c r="X165" i="10"/>
  <c r="Y165" i="10" s="1"/>
  <c r="X149" i="10"/>
  <c r="Y149" i="10" s="1"/>
  <c r="X788" i="10"/>
  <c r="Y788" i="10" s="1"/>
  <c r="X1060" i="10"/>
  <c r="Y1060" i="10" s="1"/>
  <c r="X1044" i="10"/>
  <c r="Y1044" i="10" s="1"/>
  <c r="X1028" i="10"/>
  <c r="Y1028" i="10" s="1"/>
  <c r="X1012" i="10"/>
  <c r="Y1012" i="10" s="1"/>
  <c r="X996" i="10"/>
  <c r="Y996" i="10" s="1"/>
  <c r="X980" i="10"/>
  <c r="Y980" i="10" s="1"/>
  <c r="X964" i="10"/>
  <c r="Y964" i="10" s="1"/>
  <c r="X948" i="10"/>
  <c r="Y948" i="10" s="1"/>
  <c r="X932" i="10"/>
  <c r="Y932" i="10" s="1"/>
  <c r="X916" i="10"/>
  <c r="Y916" i="10" s="1"/>
  <c r="X900" i="10"/>
  <c r="Y900" i="10" s="1"/>
  <c r="X884" i="10"/>
  <c r="Y884" i="10" s="1"/>
  <c r="X868" i="10"/>
  <c r="Y868" i="10" s="1"/>
  <c r="X852" i="10"/>
  <c r="Y852" i="10" s="1"/>
  <c r="X836" i="10"/>
  <c r="Y836" i="10" s="1"/>
  <c r="X820" i="10"/>
  <c r="Y820" i="10" s="1"/>
  <c r="X804" i="10"/>
  <c r="Y804" i="10" s="1"/>
  <c r="X772" i="10"/>
  <c r="Y772" i="10" s="1"/>
  <c r="X756" i="10"/>
  <c r="Y756" i="10" s="1"/>
  <c r="X740" i="10"/>
  <c r="Y740" i="10" s="1"/>
  <c r="X1027" i="10"/>
  <c r="Y1027" i="10" s="1"/>
  <c r="X947" i="10"/>
  <c r="Y947" i="10" s="1"/>
  <c r="X915" i="10"/>
  <c r="Y915" i="10" s="1"/>
  <c r="X883" i="10"/>
  <c r="Y883" i="10" s="1"/>
  <c r="X851" i="10"/>
  <c r="Y851" i="10" s="1"/>
  <c r="X803" i="10"/>
  <c r="Y803" i="10" s="1"/>
  <c r="X755" i="10"/>
  <c r="Y755" i="10" s="1"/>
  <c r="X723" i="10"/>
  <c r="Y723" i="10" s="1"/>
  <c r="X707" i="10"/>
  <c r="Y707" i="10" s="1"/>
  <c r="X659" i="10"/>
  <c r="Y659" i="10" s="1"/>
  <c r="X627" i="10"/>
  <c r="Y627" i="10" s="1"/>
  <c r="X595" i="10"/>
  <c r="Y595" i="10" s="1"/>
  <c r="X563" i="10"/>
  <c r="Y563" i="10" s="1"/>
  <c r="X1075" i="10"/>
  <c r="Y1075" i="10" s="1"/>
  <c r="X1059" i="10"/>
  <c r="Y1059" i="10" s="1"/>
  <c r="X1043" i="10"/>
  <c r="Y1043" i="10" s="1"/>
  <c r="X1011" i="10"/>
  <c r="Y1011" i="10" s="1"/>
  <c r="X995" i="10"/>
  <c r="Y995" i="10" s="1"/>
  <c r="X979" i="10"/>
  <c r="Y979" i="10" s="1"/>
  <c r="X963" i="10"/>
  <c r="Y963" i="10" s="1"/>
  <c r="X931" i="10"/>
  <c r="Y931" i="10" s="1"/>
  <c r="X899" i="10"/>
  <c r="Y899" i="10" s="1"/>
  <c r="X867" i="10"/>
  <c r="Y867" i="10" s="1"/>
  <c r="X835" i="10"/>
  <c r="Y835" i="10" s="1"/>
  <c r="X819" i="10"/>
  <c r="Y819" i="10" s="1"/>
  <c r="X787" i="10"/>
  <c r="Y787" i="10" s="1"/>
  <c r="X771" i="10"/>
  <c r="Y771" i="10" s="1"/>
  <c r="X739" i="10"/>
  <c r="Y739" i="10" s="1"/>
  <c r="X691" i="10"/>
  <c r="Y691" i="10" s="1"/>
  <c r="X675" i="10"/>
  <c r="Y675" i="10" s="1"/>
  <c r="X643" i="10"/>
  <c r="Y643" i="10" s="1"/>
  <c r="X611" i="10"/>
  <c r="Y611" i="10" s="1"/>
  <c r="X579" i="10"/>
  <c r="Y579" i="10" s="1"/>
  <c r="X547" i="10"/>
  <c r="Y547" i="10" s="1"/>
  <c r="X322" i="10"/>
  <c r="Y322" i="10" s="1"/>
  <c r="X306" i="10"/>
  <c r="Y306" i="10" s="1"/>
  <c r="X274" i="10"/>
  <c r="Y274" i="10" s="1"/>
  <c r="X258" i="10"/>
  <c r="Y258" i="10" s="1"/>
  <c r="X194" i="10"/>
  <c r="Y194" i="10" s="1"/>
  <c r="X162" i="10"/>
  <c r="Y162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290" i="10"/>
  <c r="Y290" i="10" s="1"/>
  <c r="X242" i="10"/>
  <c r="Y242" i="10" s="1"/>
  <c r="X226" i="10"/>
  <c r="Y226" i="10" s="1"/>
  <c r="X210" i="10"/>
  <c r="Y210" i="10" s="1"/>
  <c r="X178" i="10"/>
  <c r="Y178" i="10" s="1"/>
  <c r="X146" i="10"/>
  <c r="Y146" i="10" s="1"/>
  <c r="X881" i="10"/>
  <c r="Y881" i="10" s="1"/>
  <c r="X785" i="10"/>
  <c r="Y785" i="10" s="1"/>
  <c r="X769" i="10"/>
  <c r="Y769" i="10" s="1"/>
  <c r="X753" i="10"/>
  <c r="Y753" i="10" s="1"/>
  <c r="X721" i="10"/>
  <c r="Y721" i="10" s="1"/>
  <c r="X705" i="10"/>
  <c r="Y705" i="10" s="1"/>
  <c r="X673" i="10"/>
  <c r="Y673" i="10" s="1"/>
  <c r="X641" i="10"/>
  <c r="Y641" i="10" s="1"/>
  <c r="X593" i="10"/>
  <c r="Y593" i="10" s="1"/>
  <c r="X577" i="10"/>
  <c r="Y577" i="10" s="1"/>
  <c r="X545" i="10"/>
  <c r="Y545" i="10" s="1"/>
  <c r="X497" i="10"/>
  <c r="Y497" i="10" s="1"/>
  <c r="X1073" i="10"/>
  <c r="Y1073" i="10" s="1"/>
  <c r="X1057" i="10"/>
  <c r="Y1057" i="10" s="1"/>
  <c r="X1041" i="10"/>
  <c r="Y1041" i="10" s="1"/>
  <c r="X1025" i="10"/>
  <c r="Y1025" i="10" s="1"/>
  <c r="X1009" i="10"/>
  <c r="Y1009" i="10" s="1"/>
  <c r="X993" i="10"/>
  <c r="Y993" i="10" s="1"/>
  <c r="X977" i="10"/>
  <c r="Y977" i="10" s="1"/>
  <c r="X961" i="10"/>
  <c r="Y961" i="10" s="1"/>
  <c r="X945" i="10"/>
  <c r="Y945" i="10" s="1"/>
  <c r="X929" i="10"/>
  <c r="Y929" i="10" s="1"/>
  <c r="X913" i="10"/>
  <c r="Y913" i="10" s="1"/>
  <c r="X897" i="10"/>
  <c r="Y897" i="10" s="1"/>
  <c r="X865" i="10"/>
  <c r="Y865" i="10" s="1"/>
  <c r="X849" i="10"/>
  <c r="Y849" i="10" s="1"/>
  <c r="X833" i="10"/>
  <c r="Y833" i="10" s="1"/>
  <c r="X817" i="10"/>
  <c r="Y817" i="10" s="1"/>
  <c r="X801" i="10"/>
  <c r="Y801" i="10" s="1"/>
  <c r="X737" i="10"/>
  <c r="Y737" i="10" s="1"/>
  <c r="X689" i="10"/>
  <c r="Y689" i="10" s="1"/>
  <c r="X657" i="10"/>
  <c r="Y657" i="10" s="1"/>
  <c r="X625" i="10"/>
  <c r="Y625" i="10" s="1"/>
  <c r="X609" i="10"/>
  <c r="Y609" i="10" s="1"/>
  <c r="X561" i="10"/>
  <c r="Y561" i="10" s="1"/>
  <c r="X880" i="10"/>
  <c r="Y880" i="10" s="1"/>
  <c r="X800" i="10"/>
  <c r="Y800" i="10" s="1"/>
  <c r="X784" i="10"/>
  <c r="Y784" i="10" s="1"/>
  <c r="X768" i="10"/>
  <c r="Y768" i="10" s="1"/>
  <c r="X736" i="10"/>
  <c r="Y736" i="10" s="1"/>
  <c r="X704" i="10"/>
  <c r="Y704" i="10" s="1"/>
  <c r="X688" i="10"/>
  <c r="Y688" i="10" s="1"/>
  <c r="X672" i="10"/>
  <c r="Y672" i="10" s="1"/>
  <c r="X656" i="10"/>
  <c r="Y656" i="10" s="1"/>
  <c r="X640" i="10"/>
  <c r="Y640" i="10" s="1"/>
  <c r="X608" i="10"/>
  <c r="Y608" i="10" s="1"/>
  <c r="X592" i="10"/>
  <c r="Y592" i="10" s="1"/>
  <c r="X576" i="10"/>
  <c r="Y576" i="10" s="1"/>
  <c r="X544" i="10"/>
  <c r="Y544" i="10" s="1"/>
  <c r="X1072" i="10"/>
  <c r="Y1072" i="10" s="1"/>
  <c r="X1056" i="10"/>
  <c r="Y1056" i="10" s="1"/>
  <c r="X1040" i="10"/>
  <c r="Y1040" i="10" s="1"/>
  <c r="X1024" i="10"/>
  <c r="Y1024" i="10" s="1"/>
  <c r="X1008" i="10"/>
  <c r="Y1008" i="10" s="1"/>
  <c r="X992" i="10"/>
  <c r="Y992" i="10" s="1"/>
  <c r="X976" i="10"/>
  <c r="Y976" i="10" s="1"/>
  <c r="X960" i="10"/>
  <c r="Y960" i="10" s="1"/>
  <c r="X944" i="10"/>
  <c r="Y944" i="10" s="1"/>
  <c r="X928" i="10"/>
  <c r="Y928" i="10" s="1"/>
  <c r="X912" i="10"/>
  <c r="Y912" i="10" s="1"/>
  <c r="X896" i="10"/>
  <c r="Y896" i="10" s="1"/>
  <c r="X864" i="10"/>
  <c r="Y864" i="10" s="1"/>
  <c r="X848" i="10"/>
  <c r="Y848" i="10" s="1"/>
  <c r="X832" i="10"/>
  <c r="Y832" i="10" s="1"/>
  <c r="X816" i="10"/>
  <c r="Y816" i="10" s="1"/>
  <c r="X752" i="10"/>
  <c r="Y752" i="10" s="1"/>
  <c r="X720" i="10"/>
  <c r="Y720" i="10" s="1"/>
  <c r="X624" i="10"/>
  <c r="Y624" i="10" s="1"/>
  <c r="X560" i="10"/>
  <c r="Y560" i="10" s="1"/>
  <c r="X528" i="10"/>
  <c r="Y528" i="10" s="1"/>
  <c r="X1023" i="10"/>
  <c r="Y1023" i="10" s="1"/>
  <c r="X943" i="10"/>
  <c r="Y943" i="10" s="1"/>
  <c r="X911" i="10"/>
  <c r="Y911" i="10" s="1"/>
  <c r="X863" i="10"/>
  <c r="Y863" i="10" s="1"/>
  <c r="X815" i="10"/>
  <c r="Y815" i="10" s="1"/>
  <c r="X799" i="10"/>
  <c r="Y799" i="10" s="1"/>
  <c r="X783" i="10"/>
  <c r="Y783" i="10" s="1"/>
  <c r="X767" i="10"/>
  <c r="Y767" i="10" s="1"/>
  <c r="X735" i="10"/>
  <c r="Y735" i="10" s="1"/>
  <c r="X1071" i="10"/>
  <c r="Y1071" i="10" s="1"/>
  <c r="X1055" i="10"/>
  <c r="Y1055" i="10" s="1"/>
  <c r="X1039" i="10"/>
  <c r="Y1039" i="10" s="1"/>
  <c r="X1007" i="10"/>
  <c r="Y1007" i="10" s="1"/>
  <c r="X991" i="10"/>
  <c r="Y991" i="10" s="1"/>
  <c r="X975" i="10"/>
  <c r="Y975" i="10" s="1"/>
  <c r="X959" i="10"/>
  <c r="Y959" i="10" s="1"/>
  <c r="X927" i="10"/>
  <c r="Y927" i="10" s="1"/>
  <c r="X895" i="10"/>
  <c r="Y895" i="10" s="1"/>
  <c r="X879" i="10"/>
  <c r="Y879" i="10" s="1"/>
  <c r="X847" i="10"/>
  <c r="Y847" i="10" s="1"/>
  <c r="X831" i="10"/>
  <c r="Y831" i="10" s="1"/>
  <c r="X751" i="10"/>
  <c r="Y751" i="10" s="1"/>
  <c r="X1054" i="10"/>
  <c r="Y1054" i="10" s="1"/>
  <c r="X990" i="10"/>
  <c r="Y990" i="10" s="1"/>
  <c r="X958" i="10"/>
  <c r="Y958" i="10" s="1"/>
  <c r="X926" i="10"/>
  <c r="Y926" i="10" s="1"/>
  <c r="X910" i="10"/>
  <c r="Y910" i="10" s="1"/>
  <c r="X862" i="10"/>
  <c r="Y862" i="10" s="1"/>
  <c r="X798" i="10"/>
  <c r="Y798" i="10" s="1"/>
  <c r="X734" i="10"/>
  <c r="Y734" i="10" s="1"/>
  <c r="X702" i="10"/>
  <c r="Y702" i="10" s="1"/>
  <c r="X686" i="10"/>
  <c r="Y686" i="10" s="1"/>
  <c r="X654" i="10"/>
  <c r="Y654" i="10" s="1"/>
  <c r="X622" i="10"/>
  <c r="Y622" i="10" s="1"/>
  <c r="X590" i="10"/>
  <c r="Y590" i="10" s="1"/>
  <c r="X558" i="10"/>
  <c r="Y558" i="10" s="1"/>
  <c r="X1070" i="10"/>
  <c r="Y1070" i="10" s="1"/>
  <c r="X1038" i="10"/>
  <c r="Y1038" i="10" s="1"/>
  <c r="X1022" i="10"/>
  <c r="Y1022" i="10" s="1"/>
  <c r="X1006" i="10"/>
  <c r="Y1006" i="10" s="1"/>
  <c r="X974" i="10"/>
  <c r="Y974" i="10" s="1"/>
  <c r="X942" i="10"/>
  <c r="Y942" i="10" s="1"/>
  <c r="X894" i="10"/>
  <c r="Y894" i="10" s="1"/>
  <c r="X878" i="10"/>
  <c r="Y878" i="10" s="1"/>
  <c r="X846" i="10"/>
  <c r="Y846" i="10" s="1"/>
  <c r="X830" i="10"/>
  <c r="Y830" i="10" s="1"/>
  <c r="X814" i="10"/>
  <c r="Y814" i="10" s="1"/>
  <c r="X782" i="10"/>
  <c r="Y782" i="10" s="1"/>
  <c r="X766" i="10"/>
  <c r="Y766" i="10" s="1"/>
  <c r="X750" i="10"/>
  <c r="Y750" i="10" s="1"/>
  <c r="X718" i="10"/>
  <c r="Y718" i="10" s="1"/>
  <c r="X670" i="10"/>
  <c r="Y670" i="10" s="1"/>
  <c r="X638" i="10"/>
  <c r="Y638" i="10" s="1"/>
  <c r="X606" i="10"/>
  <c r="Y606" i="10" s="1"/>
  <c r="X574" i="10"/>
  <c r="Y574" i="10" s="1"/>
  <c r="X1053" i="10"/>
  <c r="Y1053" i="10" s="1"/>
  <c r="X1005" i="10"/>
  <c r="Y1005" i="10" s="1"/>
  <c r="X957" i="10"/>
  <c r="Y957" i="10" s="1"/>
  <c r="X925" i="10"/>
  <c r="Y925" i="10" s="1"/>
  <c r="X893" i="10"/>
  <c r="Y893" i="10" s="1"/>
  <c r="X861" i="10"/>
  <c r="Y861" i="10" s="1"/>
  <c r="X1069" i="10"/>
  <c r="Y1069" i="10" s="1"/>
  <c r="X1037" i="10"/>
  <c r="Y1037" i="10" s="1"/>
  <c r="X1021" i="10"/>
  <c r="Y1021" i="10" s="1"/>
  <c r="X989" i="10"/>
  <c r="Y989" i="10" s="1"/>
  <c r="X973" i="10"/>
  <c r="Y973" i="10" s="1"/>
  <c r="X941" i="10"/>
  <c r="Y941" i="10" s="1"/>
  <c r="X909" i="10"/>
  <c r="Y909" i="10" s="1"/>
  <c r="X877" i="10"/>
  <c r="Y877" i="10" s="1"/>
  <c r="X1052" i="10"/>
  <c r="Y1052" i="10" s="1"/>
  <c r="X1020" i="10"/>
  <c r="Y1020" i="10" s="1"/>
  <c r="X988" i="10"/>
  <c r="Y988" i="10" s="1"/>
  <c r="X956" i="10"/>
  <c r="Y956" i="10" s="1"/>
  <c r="X924" i="10"/>
  <c r="Y924" i="10" s="1"/>
  <c r="X892" i="10"/>
  <c r="Y892" i="10" s="1"/>
  <c r="X860" i="10"/>
  <c r="Y860" i="10" s="1"/>
  <c r="X828" i="10"/>
  <c r="Y828" i="10" s="1"/>
  <c r="X796" i="10"/>
  <c r="Y796" i="10" s="1"/>
  <c r="X780" i="10"/>
  <c r="Y780" i="10" s="1"/>
  <c r="X732" i="10"/>
  <c r="Y732" i="10" s="1"/>
  <c r="X684" i="10"/>
  <c r="Y684" i="10" s="1"/>
  <c r="X652" i="10"/>
  <c r="Y652" i="10" s="1"/>
  <c r="X636" i="10"/>
  <c r="Y636" i="10" s="1"/>
  <c r="X604" i="10"/>
  <c r="Y604" i="10" s="1"/>
  <c r="X572" i="10"/>
  <c r="Y572" i="10" s="1"/>
  <c r="X524" i="10"/>
  <c r="Y524" i="10" s="1"/>
  <c r="X492" i="10"/>
  <c r="Y492" i="10" s="1"/>
  <c r="X444" i="10"/>
  <c r="Y444" i="10" s="1"/>
  <c r="X412" i="10"/>
  <c r="Y412" i="10" s="1"/>
  <c r="X396" i="10"/>
  <c r="Y396" i="10" s="1"/>
  <c r="X364" i="10"/>
  <c r="Y364" i="10" s="1"/>
  <c r="X348" i="10"/>
  <c r="Y348" i="10" s="1"/>
  <c r="X332" i="10"/>
  <c r="Y332" i="10" s="1"/>
  <c r="X300" i="10"/>
  <c r="Y300" i="10" s="1"/>
  <c r="X284" i="10"/>
  <c r="Y284" i="10" s="1"/>
  <c r="X252" i="10"/>
  <c r="Y252" i="10" s="1"/>
  <c r="X236" i="10"/>
  <c r="Y236" i="10" s="1"/>
  <c r="X220" i="10"/>
  <c r="Y220" i="10" s="1"/>
  <c r="X204" i="10"/>
  <c r="Y204" i="10" s="1"/>
  <c r="X172" i="10"/>
  <c r="Y172" i="10" s="1"/>
  <c r="X156" i="10"/>
  <c r="Y156" i="10" s="1"/>
  <c r="X1068" i="10"/>
  <c r="Y1068" i="10" s="1"/>
  <c r="X1036" i="10"/>
  <c r="Y1036" i="10" s="1"/>
  <c r="X1004" i="10"/>
  <c r="Y1004" i="10" s="1"/>
  <c r="X972" i="10"/>
  <c r="Y972" i="10" s="1"/>
  <c r="X940" i="10"/>
  <c r="Y940" i="10" s="1"/>
  <c r="X908" i="10"/>
  <c r="Y908" i="10" s="1"/>
  <c r="X876" i="10"/>
  <c r="Y876" i="10" s="1"/>
  <c r="X844" i="10"/>
  <c r="Y844" i="10" s="1"/>
  <c r="X812" i="10"/>
  <c r="Y812" i="10" s="1"/>
  <c r="X764" i="10"/>
  <c r="Y764" i="10" s="1"/>
  <c r="X748" i="10"/>
  <c r="Y748" i="10" s="1"/>
  <c r="X716" i="10"/>
  <c r="Y716" i="10" s="1"/>
  <c r="X700" i="10"/>
  <c r="Y700" i="10" s="1"/>
  <c r="X668" i="10"/>
  <c r="Y668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476" i="10"/>
  <c r="Y476" i="10" s="1"/>
  <c r="X460" i="10"/>
  <c r="Y460" i="10" s="1"/>
  <c r="X428" i="10"/>
  <c r="Y428" i="10" s="1"/>
  <c r="X380" i="10"/>
  <c r="Y380" i="10" s="1"/>
  <c r="X316" i="10"/>
  <c r="Y316" i="10" s="1"/>
  <c r="X268" i="10"/>
  <c r="Y268" i="10" s="1"/>
  <c r="X188" i="10"/>
  <c r="Y188" i="10" s="1"/>
  <c r="X939" i="10"/>
  <c r="Y939" i="10" s="1"/>
  <c r="X907" i="10"/>
  <c r="Y907" i="10" s="1"/>
  <c r="X875" i="10"/>
  <c r="Y875" i="10" s="1"/>
  <c r="X859" i="10"/>
  <c r="Y859" i="10" s="1"/>
  <c r="X811" i="10"/>
  <c r="Y811" i="10" s="1"/>
  <c r="X795" i="10"/>
  <c r="Y795" i="10" s="1"/>
  <c r="X763" i="10"/>
  <c r="Y763" i="10" s="1"/>
  <c r="X731" i="10"/>
  <c r="Y731" i="10" s="1"/>
  <c r="X715" i="10"/>
  <c r="Y715" i="10" s="1"/>
  <c r="X699" i="10"/>
  <c r="Y699" i="10" s="1"/>
  <c r="X683" i="10"/>
  <c r="Y683" i="10" s="1"/>
  <c r="X667" i="10"/>
  <c r="Y667" i="10" s="1"/>
  <c r="X635" i="10"/>
  <c r="Y635" i="10" s="1"/>
  <c r="X619" i="10"/>
  <c r="Y619" i="10" s="1"/>
  <c r="X587" i="10"/>
  <c r="Y587" i="10" s="1"/>
  <c r="X555" i="10"/>
  <c r="Y555" i="10" s="1"/>
  <c r="X523" i="10"/>
  <c r="Y523" i="10" s="1"/>
  <c r="X475" i="10"/>
  <c r="Y475" i="10" s="1"/>
  <c r="X443" i="10"/>
  <c r="Y443" i="10" s="1"/>
  <c r="X411" i="10"/>
  <c r="Y411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55" i="10"/>
  <c r="Y955" i="10" s="1"/>
  <c r="X923" i="10"/>
  <c r="Y923" i="10" s="1"/>
  <c r="X891" i="10"/>
  <c r="Y891" i="10" s="1"/>
  <c r="X843" i="10"/>
  <c r="Y843" i="10" s="1"/>
  <c r="X827" i="10"/>
  <c r="Y827" i="10" s="1"/>
  <c r="X779" i="10"/>
  <c r="Y779" i="10" s="1"/>
  <c r="X747" i="10"/>
  <c r="Y747" i="10" s="1"/>
  <c r="X651" i="10"/>
  <c r="Y651" i="10" s="1"/>
  <c r="X603" i="10"/>
  <c r="Y603" i="10" s="1"/>
  <c r="X571" i="10"/>
  <c r="Y571" i="10" s="1"/>
  <c r="X539" i="10"/>
  <c r="Y539" i="10" s="1"/>
  <c r="X507" i="10"/>
  <c r="Y507" i="10" s="1"/>
  <c r="X491" i="10"/>
  <c r="Y491" i="10" s="1"/>
  <c r="X459" i="10"/>
  <c r="Y459" i="10" s="1"/>
  <c r="X427" i="10"/>
  <c r="Y427" i="10" s="1"/>
  <c r="X395" i="10"/>
  <c r="Y395" i="10" s="1"/>
  <c r="X938" i="10"/>
  <c r="Y938" i="10" s="1"/>
  <c r="X890" i="10"/>
  <c r="Y890" i="10" s="1"/>
  <c r="X858" i="10"/>
  <c r="Y858" i="10" s="1"/>
  <c r="X826" i="10"/>
  <c r="Y826" i="10" s="1"/>
  <c r="X794" i="10"/>
  <c r="Y794" i="10" s="1"/>
  <c r="X762" i="10"/>
  <c r="Y762" i="10" s="1"/>
  <c r="X730" i="10"/>
  <c r="Y730" i="10" s="1"/>
  <c r="X714" i="10"/>
  <c r="Y714" i="10" s="1"/>
  <c r="X650" i="10"/>
  <c r="Y650" i="10" s="1"/>
  <c r="X634" i="10"/>
  <c r="Y634" i="10" s="1"/>
  <c r="X618" i="10"/>
  <c r="Y618" i="10" s="1"/>
  <c r="X602" i="10"/>
  <c r="Y602" i="10" s="1"/>
  <c r="X1066" i="10"/>
  <c r="Y1066" i="10" s="1"/>
  <c r="X1050" i="10"/>
  <c r="Y1050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54" i="10"/>
  <c r="Y954" i="10" s="1"/>
  <c r="X922" i="10"/>
  <c r="Y922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46" i="10"/>
  <c r="Y746" i="10" s="1"/>
  <c r="X698" i="10"/>
  <c r="Y698" i="10" s="1"/>
  <c r="X682" i="10"/>
  <c r="Y682" i="10" s="1"/>
  <c r="X666" i="10"/>
  <c r="Y666" i="10" s="1"/>
  <c r="X1049" i="10"/>
  <c r="Y1049" i="10" s="1"/>
  <c r="X969" i="10"/>
  <c r="Y969" i="10" s="1"/>
  <c r="X921" i="10"/>
  <c r="Y921" i="10" s="1"/>
  <c r="X889" i="10"/>
  <c r="Y889" i="10" s="1"/>
  <c r="X857" i="10"/>
  <c r="Y857" i="10" s="1"/>
  <c r="X841" i="10"/>
  <c r="Y841" i="10" s="1"/>
  <c r="X793" i="10"/>
  <c r="Y793" i="10" s="1"/>
  <c r="X745" i="10"/>
  <c r="Y745" i="10" s="1"/>
  <c r="X713" i="10"/>
  <c r="Y713" i="10" s="1"/>
  <c r="X681" i="10"/>
  <c r="Y681" i="10" s="1"/>
  <c r="X665" i="10"/>
  <c r="Y665" i="10" s="1"/>
  <c r="X649" i="10"/>
  <c r="Y649" i="10" s="1"/>
  <c r="X617" i="10"/>
  <c r="Y617" i="10" s="1"/>
  <c r="X585" i="10"/>
  <c r="Y585" i="10" s="1"/>
  <c r="X553" i="10"/>
  <c r="Y553" i="10" s="1"/>
  <c r="X425" i="10"/>
  <c r="Y425" i="10" s="1"/>
  <c r="X409" i="10"/>
  <c r="Y409" i="10" s="1"/>
  <c r="X1065" i="10"/>
  <c r="Y1065" i="10" s="1"/>
  <c r="X1033" i="10"/>
  <c r="Y1033" i="10" s="1"/>
  <c r="X1017" i="10"/>
  <c r="Y1017" i="10" s="1"/>
  <c r="X1001" i="10"/>
  <c r="Y1001" i="10" s="1"/>
  <c r="X985" i="10"/>
  <c r="Y985" i="10" s="1"/>
  <c r="X953" i="10"/>
  <c r="Y953" i="10" s="1"/>
  <c r="X937" i="10"/>
  <c r="Y937" i="10" s="1"/>
  <c r="X905" i="10"/>
  <c r="Y905" i="10" s="1"/>
  <c r="X873" i="10"/>
  <c r="Y873" i="10" s="1"/>
  <c r="X825" i="10"/>
  <c r="Y825" i="10" s="1"/>
  <c r="X809" i="10"/>
  <c r="Y809" i="10" s="1"/>
  <c r="X777" i="10"/>
  <c r="Y777" i="10" s="1"/>
  <c r="X761" i="10"/>
  <c r="Y761" i="10" s="1"/>
  <c r="X729" i="10"/>
  <c r="Y729" i="10" s="1"/>
  <c r="X697" i="10"/>
  <c r="Y697" i="10" s="1"/>
  <c r="X633" i="10"/>
  <c r="Y633" i="10" s="1"/>
  <c r="X601" i="10"/>
  <c r="Y601" i="10" s="1"/>
  <c r="X569" i="10"/>
  <c r="Y569" i="10" s="1"/>
  <c r="X537" i="10"/>
  <c r="Y537" i="10" s="1"/>
  <c r="X521" i="10"/>
  <c r="Y521" i="10" s="1"/>
  <c r="X505" i="10"/>
  <c r="Y505" i="10" s="1"/>
  <c r="X489" i="10"/>
  <c r="Y489" i="10" s="1"/>
  <c r="X473" i="10"/>
  <c r="Y473" i="10" s="1"/>
  <c r="X457" i="10"/>
  <c r="Y457" i="10" s="1"/>
  <c r="X441" i="10"/>
  <c r="Y441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904" i="10"/>
  <c r="Y904" i="10" s="1"/>
  <c r="X856" i="10"/>
  <c r="Y856" i="10" s="1"/>
  <c r="X824" i="10"/>
  <c r="Y824" i="10" s="1"/>
  <c r="X792" i="10"/>
  <c r="Y792" i="10" s="1"/>
  <c r="X760" i="10"/>
  <c r="Y760" i="10" s="1"/>
  <c r="X712" i="10"/>
  <c r="Y712" i="10" s="1"/>
  <c r="X680" i="10"/>
  <c r="Y680" i="10" s="1"/>
  <c r="X616" i="10"/>
  <c r="Y616" i="10" s="1"/>
  <c r="X584" i="10"/>
  <c r="Y584" i="10" s="1"/>
  <c r="X536" i="10"/>
  <c r="Y536" i="10" s="1"/>
  <c r="X504" i="10"/>
  <c r="Y504" i="10" s="1"/>
  <c r="X440" i="10"/>
  <c r="Y440" i="10" s="1"/>
  <c r="X408" i="10"/>
  <c r="Y408" i="10" s="1"/>
  <c r="X344" i="10"/>
  <c r="Y344" i="10" s="1"/>
  <c r="X312" i="10"/>
  <c r="Y312" i="10" s="1"/>
  <c r="X280" i="10"/>
  <c r="Y280" i="10" s="1"/>
  <c r="X264" i="10"/>
  <c r="Y264" i="10" s="1"/>
  <c r="X232" i="10"/>
  <c r="Y232" i="10" s="1"/>
  <c r="X216" i="10"/>
  <c r="Y216" i="10" s="1"/>
  <c r="X184" i="10"/>
  <c r="Y184" i="10" s="1"/>
  <c r="X152" i="10"/>
  <c r="Y152" i="10" s="1"/>
  <c r="X1048" i="10"/>
  <c r="Y1048" i="10" s="1"/>
  <c r="X1000" i="10"/>
  <c r="Y1000" i="10" s="1"/>
  <c r="X968" i="10"/>
  <c r="Y968" i="10" s="1"/>
  <c r="X936" i="10"/>
  <c r="Y936" i="10" s="1"/>
  <c r="X888" i="10"/>
  <c r="Y888" i="10" s="1"/>
  <c r="X872" i="10"/>
  <c r="Y872" i="10" s="1"/>
  <c r="X840" i="10"/>
  <c r="Y840" i="10" s="1"/>
  <c r="X808" i="10"/>
  <c r="Y808" i="10" s="1"/>
  <c r="X776" i="10"/>
  <c r="Y776" i="10" s="1"/>
  <c r="X744" i="10"/>
  <c r="Y744" i="10" s="1"/>
  <c r="X728" i="10"/>
  <c r="Y728" i="10" s="1"/>
  <c r="X696" i="10"/>
  <c r="Y696" i="10" s="1"/>
  <c r="X664" i="10"/>
  <c r="Y664" i="10" s="1"/>
  <c r="X648" i="10"/>
  <c r="Y648" i="10" s="1"/>
  <c r="X632" i="10"/>
  <c r="Y632" i="10" s="1"/>
  <c r="X600" i="10"/>
  <c r="Y600" i="10" s="1"/>
  <c r="X568" i="10"/>
  <c r="Y568" i="10" s="1"/>
  <c r="X552" i="10"/>
  <c r="Y552" i="10" s="1"/>
  <c r="X520" i="10"/>
  <c r="Y520" i="10" s="1"/>
  <c r="X488" i="10"/>
  <c r="Y488" i="10" s="1"/>
  <c r="X472" i="10"/>
  <c r="Y472" i="10" s="1"/>
  <c r="X456" i="10"/>
  <c r="Y456" i="10" s="1"/>
  <c r="X424" i="10"/>
  <c r="Y424" i="10" s="1"/>
  <c r="X392" i="10"/>
  <c r="Y392" i="10" s="1"/>
  <c r="X376" i="10"/>
  <c r="Y376" i="10" s="1"/>
  <c r="X360" i="10"/>
  <c r="Y360" i="10" s="1"/>
  <c r="X328" i="10"/>
  <c r="Y328" i="10" s="1"/>
  <c r="X296" i="10"/>
  <c r="Y296" i="10" s="1"/>
  <c r="X248" i="10"/>
  <c r="Y248" i="10" s="1"/>
  <c r="X200" i="10"/>
  <c r="Y200" i="10" s="1"/>
  <c r="X168" i="10"/>
  <c r="Y168" i="10" s="1"/>
  <c r="X1063" i="10"/>
  <c r="Y1063" i="10" s="1"/>
  <c r="X1047" i="10"/>
  <c r="Y1047" i="10" s="1"/>
  <c r="X1031" i="10"/>
  <c r="Y1031" i="10" s="1"/>
  <c r="X999" i="10"/>
  <c r="Y999" i="10" s="1"/>
  <c r="X983" i="10"/>
  <c r="Y983" i="10" s="1"/>
  <c r="X967" i="10"/>
  <c r="Y967" i="10" s="1"/>
  <c r="X935" i="10"/>
  <c r="Y935" i="10" s="1"/>
  <c r="X903" i="10"/>
  <c r="Y903" i="10" s="1"/>
  <c r="X871" i="10"/>
  <c r="Y871" i="10" s="1"/>
  <c r="X823" i="10"/>
  <c r="Y823" i="10" s="1"/>
  <c r="X791" i="10"/>
  <c r="Y791" i="10" s="1"/>
  <c r="X775" i="10"/>
  <c r="Y775" i="10" s="1"/>
  <c r="X759" i="10"/>
  <c r="Y759" i="10" s="1"/>
  <c r="X743" i="10"/>
  <c r="Y743" i="10" s="1"/>
  <c r="X727" i="10"/>
  <c r="Y727" i="10" s="1"/>
  <c r="X711" i="10"/>
  <c r="Y711" i="10" s="1"/>
  <c r="X695" i="10"/>
  <c r="Y695" i="10" s="1"/>
  <c r="X679" i="10"/>
  <c r="Y679" i="10" s="1"/>
  <c r="X663" i="10"/>
  <c r="Y663" i="10" s="1"/>
  <c r="X647" i="10"/>
  <c r="Y647" i="10" s="1"/>
  <c r="X631" i="10"/>
  <c r="Y631" i="10" s="1"/>
  <c r="X615" i="10"/>
  <c r="Y615" i="10" s="1"/>
  <c r="X599" i="10"/>
  <c r="Y599" i="10" s="1"/>
  <c r="X583" i="10"/>
  <c r="Y583" i="10" s="1"/>
  <c r="X567" i="10"/>
  <c r="Y567" i="10" s="1"/>
  <c r="X551" i="10"/>
  <c r="Y551" i="10" s="1"/>
  <c r="X1015" i="10"/>
  <c r="Y1015" i="10" s="1"/>
  <c r="X951" i="10"/>
  <c r="Y951" i="10" s="1"/>
  <c r="X919" i="10"/>
  <c r="Y919" i="10" s="1"/>
  <c r="X887" i="10"/>
  <c r="Y887" i="10" s="1"/>
  <c r="X855" i="10"/>
  <c r="Y855" i="10" s="1"/>
  <c r="X839" i="10"/>
  <c r="Y839" i="10" s="1"/>
  <c r="X807" i="10"/>
  <c r="Y807" i="10" s="1"/>
  <c r="X966" i="10"/>
  <c r="Y966" i="10" s="1"/>
  <c r="X790" i="10"/>
  <c r="Y790" i="10" s="1"/>
  <c r="X662" i="10"/>
  <c r="Y662" i="10" s="1"/>
  <c r="X614" i="10"/>
  <c r="Y614" i="10" s="1"/>
  <c r="X518" i="10"/>
  <c r="Y518" i="10" s="1"/>
  <c r="X1062" i="10"/>
  <c r="Y1062" i="10" s="1"/>
  <c r="X1046" i="10"/>
  <c r="Y1046" i="10" s="1"/>
  <c r="X1030" i="10"/>
  <c r="Y1030" i="10" s="1"/>
  <c r="X1014" i="10"/>
  <c r="Y1014" i="10" s="1"/>
  <c r="X998" i="10"/>
  <c r="Y998" i="10" s="1"/>
  <c r="X982" i="10"/>
  <c r="Y982" i="10" s="1"/>
  <c r="X950" i="10"/>
  <c r="Y950" i="10" s="1"/>
  <c r="X934" i="10"/>
  <c r="Y934" i="10" s="1"/>
  <c r="X918" i="10"/>
  <c r="Y918" i="10" s="1"/>
  <c r="X902" i="10"/>
  <c r="Y902" i="10" s="1"/>
  <c r="X886" i="10"/>
  <c r="Y886" i="10" s="1"/>
  <c r="X870" i="10"/>
  <c r="Y870" i="10" s="1"/>
  <c r="X854" i="10"/>
  <c r="Y854" i="10" s="1"/>
  <c r="X838" i="10"/>
  <c r="Y838" i="10" s="1"/>
  <c r="X822" i="10"/>
  <c r="Y822" i="10" s="1"/>
  <c r="X806" i="10"/>
  <c r="Y806" i="10" s="1"/>
  <c r="X774" i="10"/>
  <c r="Y774" i="10" s="1"/>
  <c r="X758" i="10"/>
  <c r="Y758" i="10" s="1"/>
  <c r="X742" i="10"/>
  <c r="Y742" i="10" s="1"/>
  <c r="X726" i="10"/>
  <c r="Y726" i="10" s="1"/>
  <c r="X710" i="10"/>
  <c r="Y710" i="10" s="1"/>
  <c r="X694" i="10"/>
  <c r="Y694" i="10" s="1"/>
  <c r="X678" i="10"/>
  <c r="Y678" i="10" s="1"/>
  <c r="X646" i="10"/>
  <c r="Y646" i="10" s="1"/>
  <c r="X630" i="10"/>
  <c r="Y630" i="10" s="1"/>
  <c r="X598" i="10"/>
  <c r="Y598" i="10" s="1"/>
  <c r="X582" i="10"/>
  <c r="Y582" i="10" s="1"/>
  <c r="X566" i="10"/>
  <c r="Y566" i="10" s="1"/>
  <c r="X550" i="10"/>
  <c r="Y550" i="10" s="1"/>
  <c r="X534" i="10"/>
  <c r="Y534" i="10" s="1"/>
  <c r="X829" i="10"/>
  <c r="Y829" i="10" s="1"/>
  <c r="X591" i="10"/>
  <c r="Y591" i="10" s="1"/>
  <c r="X506" i="10"/>
  <c r="Y506" i="10" s="1"/>
  <c r="X452" i="10"/>
  <c r="Y452" i="10" s="1"/>
  <c r="X401" i="10"/>
  <c r="Y401" i="10" s="1"/>
  <c r="X358" i="10"/>
  <c r="Y358" i="10" s="1"/>
  <c r="X315" i="10"/>
  <c r="Y315" i="10" s="1"/>
  <c r="X272" i="10"/>
  <c r="Y272" i="10" s="1"/>
  <c r="X230" i="10"/>
  <c r="Y230" i="10" s="1"/>
  <c r="X187" i="10"/>
  <c r="Y187" i="10" s="1"/>
  <c r="X144" i="10"/>
  <c r="Y144" i="10" s="1"/>
  <c r="X781" i="10"/>
  <c r="Y781" i="10" s="1"/>
  <c r="X448" i="10"/>
  <c r="Y448" i="10" s="1"/>
  <c r="X311" i="10"/>
  <c r="Y311" i="10" s="1"/>
  <c r="X183" i="10"/>
  <c r="Y183" i="10" s="1"/>
  <c r="X499" i="10"/>
  <c r="Y499" i="10" s="1"/>
  <c r="X352" i="10"/>
  <c r="Y352" i="10" s="1"/>
  <c r="X224" i="10"/>
  <c r="Y224" i="10" s="1"/>
  <c r="X496" i="10"/>
  <c r="Y496" i="10" s="1"/>
  <c r="X308" i="10"/>
  <c r="Y308" i="10" s="1"/>
  <c r="X180" i="10"/>
  <c r="Y180" i="10" s="1"/>
  <c r="X393" i="10"/>
  <c r="Y393" i="10" s="1"/>
  <c r="X265" i="10"/>
  <c r="Y265" i="10" s="1"/>
  <c r="X305" i="10"/>
  <c r="Y305" i="10" s="1"/>
  <c r="X218" i="10"/>
  <c r="Y218" i="10" s="1"/>
  <c r="X302" i="10"/>
  <c r="Y302" i="10" s="1"/>
  <c r="X813" i="10"/>
  <c r="Y813" i="10" s="1"/>
  <c r="X589" i="10"/>
  <c r="Y589" i="10" s="1"/>
  <c r="X503" i="10"/>
  <c r="Y503" i="10" s="1"/>
  <c r="X451" i="10"/>
  <c r="Y451" i="10" s="1"/>
  <c r="X400" i="10"/>
  <c r="Y400" i="10" s="1"/>
  <c r="X356" i="10"/>
  <c r="Y356" i="10" s="1"/>
  <c r="X314" i="10"/>
  <c r="Y314" i="10" s="1"/>
  <c r="X271" i="10"/>
  <c r="Y271" i="10" s="1"/>
  <c r="X228" i="10"/>
  <c r="Y228" i="10" s="1"/>
  <c r="X186" i="10"/>
  <c r="Y186" i="10" s="1"/>
  <c r="X143" i="10"/>
  <c r="Y143" i="10" s="1"/>
  <c r="X580" i="10"/>
  <c r="Y580" i="10" s="1"/>
  <c r="X353" i="10"/>
  <c r="Y353" i="10" s="1"/>
  <c r="X225" i="10"/>
  <c r="Y225" i="10" s="1"/>
  <c r="X575" i="10"/>
  <c r="Y575" i="10" s="1"/>
  <c r="X310" i="10"/>
  <c r="Y310" i="10" s="1"/>
  <c r="X182" i="10"/>
  <c r="Y182" i="10" s="1"/>
  <c r="X573" i="10"/>
  <c r="Y573" i="10" s="1"/>
  <c r="X351" i="10"/>
  <c r="Y351" i="10" s="1"/>
  <c r="X223" i="10"/>
  <c r="Y223" i="10" s="1"/>
  <c r="X570" i="10"/>
  <c r="Y570" i="10" s="1"/>
  <c r="X350" i="10"/>
  <c r="Y350" i="10" s="1"/>
  <c r="X179" i="10"/>
  <c r="Y179" i="10" s="1"/>
  <c r="X263" i="10"/>
  <c r="Y263" i="10" s="1"/>
  <c r="X303" i="10"/>
  <c r="Y303" i="10" s="1"/>
  <c r="X387" i="10"/>
  <c r="Y387" i="10" s="1"/>
  <c r="X797" i="10"/>
  <c r="Y797" i="10" s="1"/>
  <c r="X586" i="10"/>
  <c r="Y586" i="10" s="1"/>
  <c r="X502" i="10"/>
  <c r="Y502" i="10" s="1"/>
  <c r="X449" i="10"/>
  <c r="Y449" i="10" s="1"/>
  <c r="X399" i="10"/>
  <c r="Y399" i="10" s="1"/>
  <c r="X355" i="10"/>
  <c r="Y355" i="10" s="1"/>
  <c r="X313" i="10"/>
  <c r="Y313" i="10" s="1"/>
  <c r="X270" i="10"/>
  <c r="Y270" i="10" s="1"/>
  <c r="X227" i="10"/>
  <c r="Y227" i="10" s="1"/>
  <c r="X185" i="10"/>
  <c r="Y185" i="10" s="1"/>
  <c r="X142" i="10"/>
  <c r="Y142" i="10" s="1"/>
  <c r="X500" i="10"/>
  <c r="Y500" i="10" s="1"/>
  <c r="X398" i="10"/>
  <c r="Y398" i="10" s="1"/>
  <c r="X269" i="10"/>
  <c r="Y269" i="10" s="1"/>
  <c r="X141" i="10"/>
  <c r="Y141" i="10" s="1"/>
  <c r="X765" i="10"/>
  <c r="Y765" i="10" s="1"/>
  <c r="X397" i="10"/>
  <c r="Y397" i="10" s="1"/>
  <c r="X267" i="10"/>
  <c r="Y267" i="10" s="1"/>
  <c r="X749" i="10"/>
  <c r="Y749" i="10" s="1"/>
  <c r="X446" i="10"/>
  <c r="Y446" i="10" s="1"/>
  <c r="X266" i="10"/>
  <c r="Y266" i="10" s="1"/>
  <c r="X495" i="10"/>
  <c r="Y495" i="10" s="1"/>
  <c r="X222" i="10"/>
  <c r="Y222" i="10" s="1"/>
  <c r="X177" i="10"/>
  <c r="Y177" i="10" s="1"/>
  <c r="X176" i="10"/>
  <c r="Y176" i="10" s="1"/>
  <c r="X345" i="10"/>
  <c r="Y345" i="10" s="1"/>
  <c r="X207" i="10"/>
  <c r="Y207" i="10" s="1"/>
  <c r="X447" i="10"/>
  <c r="Y447" i="10" s="1"/>
  <c r="X445" i="10"/>
  <c r="Y445" i="10" s="1"/>
  <c r="X259" i="10"/>
  <c r="Y259" i="10" s="1"/>
  <c r="X394" i="10"/>
  <c r="Y394" i="10" s="1"/>
  <c r="X175" i="10"/>
  <c r="Y175" i="10" s="1"/>
  <c r="X733" i="10"/>
  <c r="Y733" i="10" s="1"/>
  <c r="X307" i="10"/>
  <c r="Y307" i="10" s="1"/>
  <c r="X174" i="10"/>
  <c r="Y174" i="10" s="1"/>
  <c r="X724" i="10"/>
  <c r="Y724" i="10" s="1"/>
  <c r="X564" i="10"/>
  <c r="Y564" i="10" s="1"/>
  <c r="X494" i="10"/>
  <c r="Y494" i="10" s="1"/>
  <c r="X442" i="10"/>
  <c r="Y442" i="10" s="1"/>
  <c r="X391" i="10"/>
  <c r="Y391" i="10" s="1"/>
  <c r="X349" i="10"/>
  <c r="Y349" i="10" s="1"/>
  <c r="X221" i="10"/>
  <c r="Y221" i="10" s="1"/>
  <c r="X260" i="10"/>
  <c r="Y260" i="10" s="1"/>
  <c r="X719" i="10"/>
  <c r="Y719" i="10" s="1"/>
  <c r="X559" i="10"/>
  <c r="Y559" i="10" s="1"/>
  <c r="X493" i="10"/>
  <c r="Y493" i="10" s="1"/>
  <c r="X439" i="10"/>
  <c r="Y439" i="10" s="1"/>
  <c r="X390" i="10"/>
  <c r="Y390" i="10" s="1"/>
  <c r="X347" i="10"/>
  <c r="Y347" i="10" s="1"/>
  <c r="X304" i="10"/>
  <c r="Y304" i="10" s="1"/>
  <c r="X262" i="10"/>
  <c r="Y262" i="10" s="1"/>
  <c r="X219" i="10"/>
  <c r="Y219" i="10" s="1"/>
  <c r="X717" i="10"/>
  <c r="Y717" i="10" s="1"/>
  <c r="X557" i="10"/>
  <c r="Y557" i="10" s="1"/>
  <c r="X490" i="10"/>
  <c r="Y490" i="10" s="1"/>
  <c r="X438" i="10"/>
  <c r="Y438" i="10" s="1"/>
  <c r="X388" i="10"/>
  <c r="Y388" i="10" s="1"/>
  <c r="X346" i="10"/>
  <c r="Y346" i="10" s="1"/>
  <c r="X217" i="10"/>
  <c r="Y217" i="10" s="1"/>
  <c r="X163" i="10"/>
  <c r="Y163" i="10" s="1"/>
  <c r="X708" i="10"/>
  <c r="Y708" i="10" s="1"/>
  <c r="X554" i="10"/>
  <c r="Y554" i="10" s="1"/>
  <c r="X487" i="10"/>
  <c r="Y487" i="10" s="1"/>
  <c r="X436" i="10"/>
  <c r="Y436" i="10" s="1"/>
  <c r="X703" i="10"/>
  <c r="Y703" i="10" s="1"/>
  <c r="X548" i="10"/>
  <c r="Y548" i="10" s="1"/>
  <c r="X486" i="10"/>
  <c r="Y486" i="10" s="1"/>
  <c r="X435" i="10"/>
  <c r="Y435" i="10" s="1"/>
  <c r="X701" i="10"/>
  <c r="Y701" i="10" s="1"/>
  <c r="X543" i="10"/>
  <c r="Y543" i="10" s="1"/>
  <c r="X484" i="10"/>
  <c r="Y484" i="10" s="1"/>
  <c r="X433" i="10"/>
  <c r="Y433" i="10" s="1"/>
  <c r="X384" i="10"/>
  <c r="Y384" i="10" s="1"/>
  <c r="X342" i="10"/>
  <c r="Y342" i="10" s="1"/>
  <c r="X299" i="10"/>
  <c r="Y299" i="10" s="1"/>
  <c r="X256" i="10"/>
  <c r="Y256" i="10" s="1"/>
  <c r="X214" i="10"/>
  <c r="Y214" i="10" s="1"/>
  <c r="X171" i="10"/>
  <c r="Y171" i="10" s="1"/>
  <c r="X692" i="10"/>
  <c r="Y692" i="10" s="1"/>
  <c r="X542" i="10"/>
  <c r="Y542" i="10" s="1"/>
  <c r="X483" i="10"/>
  <c r="Y483" i="10" s="1"/>
  <c r="X432" i="10"/>
  <c r="Y432" i="10" s="1"/>
  <c r="X383" i="10"/>
  <c r="Y383" i="10" s="1"/>
  <c r="X340" i="10"/>
  <c r="Y340" i="10" s="1"/>
  <c r="X298" i="10"/>
  <c r="Y298" i="10" s="1"/>
  <c r="X255" i="10"/>
  <c r="Y255" i="10" s="1"/>
  <c r="X212" i="10"/>
  <c r="Y212" i="10" s="1"/>
  <c r="X687" i="10"/>
  <c r="Y687" i="10" s="1"/>
  <c r="X541" i="10"/>
  <c r="Y541" i="10" s="1"/>
  <c r="X481" i="10"/>
  <c r="Y481" i="10" s="1"/>
  <c r="X431" i="10"/>
  <c r="Y431" i="10" s="1"/>
  <c r="X382" i="10"/>
  <c r="Y382" i="10" s="1"/>
  <c r="X339" i="10"/>
  <c r="Y339" i="10" s="1"/>
  <c r="X297" i="10"/>
  <c r="Y297" i="10" s="1"/>
  <c r="X254" i="10"/>
  <c r="Y254" i="10" s="1"/>
  <c r="X211" i="10"/>
  <c r="Y211" i="10" s="1"/>
  <c r="X169" i="10"/>
  <c r="Y169" i="10" s="1"/>
  <c r="X538" i="10"/>
  <c r="Y538" i="10" s="1"/>
  <c r="X430" i="10"/>
  <c r="Y430" i="10" s="1"/>
  <c r="X381" i="10"/>
  <c r="Y381" i="10" s="1"/>
  <c r="X253" i="10"/>
  <c r="Y253" i="10" s="1"/>
  <c r="X336" i="10"/>
  <c r="Y336" i="10" s="1"/>
  <c r="X251" i="10"/>
  <c r="Y251" i="10" s="1"/>
  <c r="X685" i="10"/>
  <c r="Y685" i="10" s="1"/>
  <c r="X480" i="10"/>
  <c r="Y480" i="10" s="1"/>
  <c r="X337" i="10"/>
  <c r="Y337" i="10" s="1"/>
  <c r="X295" i="10"/>
  <c r="Y295" i="10" s="1"/>
  <c r="X209" i="10"/>
  <c r="Y209" i="10" s="1"/>
  <c r="X167" i="10"/>
  <c r="Y167" i="10" s="1"/>
  <c r="X294" i="10"/>
  <c r="Y294" i="10" s="1"/>
  <c r="X208" i="10"/>
  <c r="Y208" i="10" s="1"/>
  <c r="X166" i="10"/>
  <c r="Y166" i="10" s="1"/>
  <c r="X676" i="10"/>
  <c r="Y676" i="10" s="1"/>
  <c r="X535" i="10"/>
  <c r="Y535" i="10" s="1"/>
  <c r="X479" i="10"/>
  <c r="Y479" i="10" s="1"/>
  <c r="X429" i="10"/>
  <c r="Y429" i="10" s="1"/>
  <c r="X379" i="10"/>
  <c r="Y379" i="10" s="1"/>
  <c r="X671" i="10"/>
  <c r="Y671" i="10" s="1"/>
  <c r="X532" i="10"/>
  <c r="Y532" i="10" s="1"/>
  <c r="X478" i="10"/>
  <c r="Y478" i="10" s="1"/>
  <c r="X426" i="10"/>
  <c r="Y426" i="10" s="1"/>
  <c r="X378" i="10"/>
  <c r="Y378" i="10" s="1"/>
  <c r="X335" i="10"/>
  <c r="Y335" i="10" s="1"/>
  <c r="X292" i="10"/>
  <c r="Y292" i="10" s="1"/>
  <c r="X250" i="10"/>
  <c r="Y250" i="10" s="1"/>
  <c r="X669" i="10"/>
  <c r="Y669" i="10" s="1"/>
  <c r="X531" i="10"/>
  <c r="Y531" i="10" s="1"/>
  <c r="X477" i="10"/>
  <c r="Y477" i="10" s="1"/>
  <c r="X423" i="10"/>
  <c r="Y423" i="10" s="1"/>
  <c r="X377" i="10"/>
  <c r="Y377" i="10" s="1"/>
  <c r="X334" i="10"/>
  <c r="Y334" i="10" s="1"/>
  <c r="X291" i="10"/>
  <c r="Y291" i="10" s="1"/>
  <c r="X249" i="10"/>
  <c r="Y249" i="10" s="1"/>
  <c r="X206" i="10"/>
  <c r="Y206" i="10" s="1"/>
  <c r="X660" i="10"/>
  <c r="Y660" i="10" s="1"/>
  <c r="X529" i="10"/>
  <c r="Y529" i="10" s="1"/>
  <c r="X474" i="10"/>
  <c r="Y474" i="10" s="1"/>
  <c r="X422" i="10"/>
  <c r="Y422" i="10" s="1"/>
  <c r="X375" i="10"/>
  <c r="Y375" i="10" s="1"/>
  <c r="X333" i="10"/>
  <c r="Y333" i="10" s="1"/>
  <c r="X289" i="10"/>
  <c r="Y289" i="10" s="1"/>
  <c r="X247" i="10"/>
  <c r="Y247" i="10" s="1"/>
  <c r="X205" i="10"/>
  <c r="Y205" i="10" s="1"/>
  <c r="X161" i="10"/>
  <c r="Y161" i="10" s="1"/>
  <c r="X203" i="10"/>
  <c r="Y203" i="10" s="1"/>
  <c r="X653" i="10"/>
  <c r="Y653" i="10" s="1"/>
  <c r="X470" i="10"/>
  <c r="Y470" i="10" s="1"/>
  <c r="X372" i="10"/>
  <c r="Y372" i="10" s="1"/>
  <c r="X287" i="10"/>
  <c r="Y287" i="10" s="1"/>
  <c r="X202" i="10"/>
  <c r="Y202" i="10" s="1"/>
  <c r="X240" i="10"/>
  <c r="Y240" i="10" s="1"/>
  <c r="X195" i="10"/>
  <c r="Y195" i="10" s="1"/>
  <c r="X276" i="10"/>
  <c r="Y276" i="10" s="1"/>
  <c r="X148" i="10"/>
  <c r="Y148" i="10" s="1"/>
  <c r="X403" i="10"/>
  <c r="Y403" i="10" s="1"/>
  <c r="X301" i="10"/>
  <c r="Y301" i="10" s="1"/>
  <c r="X655" i="10"/>
  <c r="Y655" i="10" s="1"/>
  <c r="X527" i="10"/>
  <c r="Y527" i="10" s="1"/>
  <c r="X471" i="10"/>
  <c r="Y471" i="10" s="1"/>
  <c r="X420" i="10"/>
  <c r="Y420" i="10" s="1"/>
  <c r="X374" i="10"/>
  <c r="Y374" i="10" s="1"/>
  <c r="X331" i="10"/>
  <c r="Y331" i="10" s="1"/>
  <c r="X288" i="10"/>
  <c r="Y288" i="10" s="1"/>
  <c r="X246" i="10"/>
  <c r="Y246" i="10" s="1"/>
  <c r="X160" i="10"/>
  <c r="Y160" i="10" s="1"/>
  <c r="X526" i="10"/>
  <c r="Y526" i="10" s="1"/>
  <c r="X419" i="10"/>
  <c r="Y419" i="10" s="1"/>
  <c r="X330" i="10"/>
  <c r="Y330" i="10" s="1"/>
  <c r="X244" i="10"/>
  <c r="Y244" i="10" s="1"/>
  <c r="X159" i="10"/>
  <c r="Y159" i="10" s="1"/>
  <c r="X326" i="10"/>
  <c r="Y326" i="10" s="1"/>
  <c r="X281" i="10"/>
  <c r="Y281" i="10" s="1"/>
  <c r="X192" i="10"/>
  <c r="Y192" i="10" s="1"/>
  <c r="X406" i="10"/>
  <c r="Y406" i="10" s="1"/>
  <c r="X317" i="10"/>
  <c r="Y317" i="10" s="1"/>
  <c r="X385" i="10"/>
  <c r="Y385" i="10" s="1"/>
  <c r="X363" i="10"/>
  <c r="Y363" i="10" s="1"/>
  <c r="X644" i="10"/>
  <c r="Y644" i="10" s="1"/>
  <c r="X525" i="10"/>
  <c r="Y525" i="10" s="1"/>
  <c r="X468" i="10"/>
  <c r="Y468" i="10" s="1"/>
  <c r="X417" i="10"/>
  <c r="Y417" i="10" s="1"/>
  <c r="X371" i="10"/>
  <c r="Y371" i="10" s="1"/>
  <c r="X329" i="10"/>
  <c r="Y329" i="10" s="1"/>
  <c r="X286" i="10"/>
  <c r="Y286" i="10" s="1"/>
  <c r="X243" i="10"/>
  <c r="Y243" i="10" s="1"/>
  <c r="X201" i="10"/>
  <c r="Y201" i="10" s="1"/>
  <c r="X158" i="10"/>
  <c r="Y158" i="10" s="1"/>
  <c r="X241" i="10"/>
  <c r="Y241" i="10" s="1"/>
  <c r="X157" i="10"/>
  <c r="Y157" i="10" s="1"/>
  <c r="X283" i="10"/>
  <c r="Y283" i="10" s="1"/>
  <c r="X154" i="10"/>
  <c r="Y154" i="10" s="1"/>
  <c r="X319" i="10"/>
  <c r="Y319" i="10" s="1"/>
  <c r="X147" i="10"/>
  <c r="Y147" i="10" s="1"/>
  <c r="X343" i="10"/>
  <c r="Y343" i="10" s="1"/>
  <c r="X639" i="10"/>
  <c r="Y639" i="10" s="1"/>
  <c r="X522" i="10"/>
  <c r="Y522" i="10" s="1"/>
  <c r="X467" i="10"/>
  <c r="Y467" i="10" s="1"/>
  <c r="X416" i="10"/>
  <c r="Y416" i="10" s="1"/>
  <c r="X369" i="10"/>
  <c r="Y369" i="10" s="1"/>
  <c r="X327" i="10"/>
  <c r="Y327" i="10" s="1"/>
  <c r="X285" i="10"/>
  <c r="Y285" i="10" s="1"/>
  <c r="X199" i="10"/>
  <c r="Y199" i="10" s="1"/>
  <c r="X198" i="10"/>
  <c r="Y198" i="10" s="1"/>
  <c r="X238" i="10"/>
  <c r="Y238" i="10" s="1"/>
  <c r="X150" i="10"/>
  <c r="Y150" i="10" s="1"/>
  <c r="X511" i="10"/>
  <c r="Y511" i="10" s="1"/>
  <c r="X273" i="10"/>
  <c r="Y273" i="10" s="1"/>
  <c r="X164" i="10"/>
  <c r="Y164" i="10" s="1"/>
  <c r="X637" i="10"/>
  <c r="Y637" i="10" s="1"/>
  <c r="X519" i="10"/>
  <c r="Y519" i="10" s="1"/>
  <c r="X465" i="10"/>
  <c r="Y465" i="10" s="1"/>
  <c r="X415" i="10"/>
  <c r="Y415" i="10" s="1"/>
  <c r="X368" i="10"/>
  <c r="Y368" i="10" s="1"/>
  <c r="X155" i="10"/>
  <c r="Y155" i="10" s="1"/>
  <c r="X153" i="10"/>
  <c r="Y153" i="10" s="1"/>
  <c r="X235" i="10"/>
  <c r="Y235" i="10" s="1"/>
  <c r="X607" i="10"/>
  <c r="Y607" i="10" s="1"/>
  <c r="X191" i="10"/>
  <c r="Y191" i="10" s="1"/>
  <c r="X145" i="10"/>
  <c r="Y145" i="10" s="1"/>
  <c r="X628" i="10"/>
  <c r="Y628" i="10" s="1"/>
  <c r="X516" i="10"/>
  <c r="Y516" i="10" s="1"/>
  <c r="X464" i="10"/>
  <c r="Y464" i="10" s="1"/>
  <c r="X414" i="10"/>
  <c r="Y414" i="10" s="1"/>
  <c r="X367" i="10"/>
  <c r="Y367" i="10" s="1"/>
  <c r="X324" i="10"/>
  <c r="Y324" i="10" s="1"/>
  <c r="X282" i="10"/>
  <c r="Y282" i="10" s="1"/>
  <c r="X239" i="10"/>
  <c r="Y239" i="10" s="1"/>
  <c r="X196" i="10"/>
  <c r="Y196" i="10" s="1"/>
  <c r="X278" i="10"/>
  <c r="Y278" i="10" s="1"/>
  <c r="X458" i="10"/>
  <c r="Y458" i="10" s="1"/>
  <c r="X231" i="10"/>
  <c r="Y231" i="10" s="1"/>
  <c r="X215" i="10"/>
  <c r="Y215" i="10" s="1"/>
  <c r="X623" i="10"/>
  <c r="Y623" i="10" s="1"/>
  <c r="X515" i="10"/>
  <c r="Y515" i="10" s="1"/>
  <c r="X463" i="10"/>
  <c r="Y463" i="10" s="1"/>
  <c r="X413" i="10"/>
  <c r="Y413" i="10" s="1"/>
  <c r="X366" i="10"/>
  <c r="Y366" i="10" s="1"/>
  <c r="X323" i="10"/>
  <c r="Y323" i="10" s="1"/>
  <c r="X320" i="10"/>
  <c r="Y320" i="10" s="1"/>
  <c r="X621" i="10"/>
  <c r="Y621" i="10" s="1"/>
  <c r="X513" i="10"/>
  <c r="Y513" i="10" s="1"/>
  <c r="X462" i="10"/>
  <c r="Y462" i="10" s="1"/>
  <c r="X410" i="10"/>
  <c r="Y410" i="10" s="1"/>
  <c r="X365" i="10"/>
  <c r="Y365" i="10" s="1"/>
  <c r="X321" i="10"/>
  <c r="Y321" i="10" s="1"/>
  <c r="X279" i="10"/>
  <c r="Y279" i="10" s="1"/>
  <c r="X237" i="10"/>
  <c r="Y237" i="10" s="1"/>
  <c r="X193" i="10"/>
  <c r="Y193" i="10" s="1"/>
  <c r="X151" i="10"/>
  <c r="Y151" i="10" s="1"/>
  <c r="X362" i="10"/>
  <c r="Y362" i="10" s="1"/>
  <c r="X359" i="10"/>
  <c r="Y359" i="10" s="1"/>
  <c r="X612" i="10"/>
  <c r="Y612" i="10" s="1"/>
  <c r="X512" i="10"/>
  <c r="Y512" i="10" s="1"/>
  <c r="X461" i="10"/>
  <c r="Y461" i="10" s="1"/>
  <c r="X407" i="10"/>
  <c r="Y407" i="10" s="1"/>
  <c r="X234" i="10"/>
  <c r="Y234" i="10" s="1"/>
  <c r="X189" i="10"/>
  <c r="Y189" i="10" s="1"/>
  <c r="X257" i="10"/>
  <c r="Y257" i="10" s="1"/>
  <c r="X170" i="10"/>
  <c r="Y170" i="10" s="1"/>
  <c r="X605" i="10"/>
  <c r="Y605" i="10" s="1"/>
  <c r="X510" i="10"/>
  <c r="Y510" i="10" s="1"/>
  <c r="X455" i="10"/>
  <c r="Y455" i="10" s="1"/>
  <c r="X404" i="10"/>
  <c r="Y404" i="10" s="1"/>
  <c r="X361" i="10"/>
  <c r="Y361" i="10" s="1"/>
  <c r="X318" i="10"/>
  <c r="Y318" i="10" s="1"/>
  <c r="X275" i="10"/>
  <c r="Y275" i="10" s="1"/>
  <c r="X233" i="10"/>
  <c r="Y233" i="10" s="1"/>
  <c r="X190" i="10"/>
  <c r="Y190" i="10" s="1"/>
  <c r="X845" i="10"/>
  <c r="Y845" i="10" s="1"/>
  <c r="X596" i="10"/>
  <c r="Y596" i="10" s="1"/>
  <c r="X509" i="10"/>
  <c r="Y509" i="10" s="1"/>
  <c r="X454" i="10"/>
  <c r="Y454" i="10" s="1"/>
  <c r="X173" i="10"/>
  <c r="Y173" i="10" s="1"/>
  <c r="X13" i="10"/>
  <c r="Y13" i="10" s="1"/>
  <c r="X104" i="10"/>
  <c r="Y104" i="10" s="1"/>
  <c r="X49" i="10"/>
  <c r="Y49" i="10" s="1"/>
  <c r="X113" i="10"/>
  <c r="Y113" i="10" s="1"/>
  <c r="X3" i="10"/>
  <c r="Y3" i="10" s="1"/>
  <c r="X42" i="10"/>
  <c r="Y42" i="10" s="1"/>
  <c r="X138" i="10"/>
  <c r="Y138" i="10" s="1"/>
  <c r="X51" i="10"/>
  <c r="Y51" i="10" s="1"/>
  <c r="X115" i="10"/>
  <c r="Y115" i="10" s="1"/>
  <c r="X4" i="10"/>
  <c r="Y4" i="10" s="1"/>
  <c r="X116" i="10"/>
  <c r="Y116" i="10" s="1"/>
  <c r="X50" i="10"/>
  <c r="Y50" i="10" s="1"/>
  <c r="X53" i="10"/>
  <c r="Y53" i="10" s="1"/>
  <c r="X117" i="10"/>
  <c r="Y117" i="10" s="1"/>
  <c r="X128" i="10"/>
  <c r="Y128" i="10" s="1"/>
  <c r="X55" i="10"/>
  <c r="Y55" i="10" s="1"/>
  <c r="X119" i="10"/>
  <c r="Y119" i="10" s="1"/>
  <c r="X5" i="10"/>
  <c r="Y5" i="10" s="1"/>
  <c r="X114" i="10"/>
  <c r="Y114" i="10" s="1"/>
  <c r="D45" i="28"/>
  <c r="G45" i="28"/>
  <c r="F45" i="28"/>
  <c r="C45" i="28"/>
  <c r="X6" i="10"/>
  <c r="Y6" i="10" s="1"/>
  <c r="X11" i="10"/>
  <c r="Y11" i="10" s="1"/>
  <c r="X22" i="10"/>
  <c r="Y22" i="10" s="1"/>
  <c r="X57" i="10"/>
  <c r="Y57" i="10" s="1"/>
  <c r="X121" i="10"/>
  <c r="Y121" i="10" s="1"/>
  <c r="E80" i="49"/>
  <c r="A81" i="49"/>
  <c r="B80" i="49"/>
  <c r="X7" i="10"/>
  <c r="Y7" i="10" s="1"/>
  <c r="X106" i="10"/>
  <c r="Y106" i="10" s="1"/>
  <c r="X90" i="10"/>
  <c r="Y90" i="10" s="1"/>
  <c r="X59" i="10"/>
  <c r="Y59" i="10" s="1"/>
  <c r="X123" i="10"/>
  <c r="Y123" i="10" s="1"/>
  <c r="B46" i="28"/>
  <c r="E46" i="28"/>
  <c r="A47" i="28"/>
  <c r="X9" i="10"/>
  <c r="Y9" i="10" s="1"/>
  <c r="X52" i="10"/>
  <c r="Y52" i="10" s="1"/>
  <c r="X108" i="10"/>
  <c r="Y108" i="10" s="1"/>
  <c r="X61" i="10"/>
  <c r="Y61" i="10" s="1"/>
  <c r="X125" i="10"/>
  <c r="Y125" i="10" s="1"/>
  <c r="H36" i="41"/>
  <c r="D36" i="41"/>
  <c r="C36" i="41"/>
  <c r="A37" i="41" s="1"/>
  <c r="X82" i="10"/>
  <c r="Y82" i="10" s="1"/>
  <c r="X84" i="10"/>
  <c r="Y84" i="10" s="1"/>
  <c r="X63" i="10"/>
  <c r="Y63" i="10" s="1"/>
  <c r="X127" i="10"/>
  <c r="Y127" i="10" s="1"/>
  <c r="G53" i="43"/>
  <c r="F53" i="43"/>
  <c r="D53" i="43"/>
  <c r="C53" i="43"/>
  <c r="A54" i="43" s="1"/>
  <c r="F51" i="36"/>
  <c r="G51" i="36"/>
  <c r="G36" i="41"/>
  <c r="F36" i="41"/>
  <c r="X44" i="10"/>
  <c r="Y44" i="10" s="1"/>
  <c r="X38" i="10"/>
  <c r="Y38" i="10" s="1"/>
  <c r="X40" i="10"/>
  <c r="Y40" i="10" s="1"/>
  <c r="X65" i="10"/>
  <c r="Y65" i="10" s="1"/>
  <c r="X129" i="10"/>
  <c r="Y129" i="10" s="1"/>
  <c r="H40" i="25"/>
  <c r="E40" i="25"/>
  <c r="B40" i="25"/>
  <c r="A41" i="25"/>
  <c r="X8" i="10"/>
  <c r="Y8" i="10" s="1"/>
  <c r="K30" i="17"/>
  <c r="B52" i="36"/>
  <c r="A53" i="36"/>
  <c r="E52" i="36"/>
  <c r="X56" i="10"/>
  <c r="Y56" i="10" s="1"/>
  <c r="X92" i="10"/>
  <c r="Y92" i="10" s="1"/>
  <c r="X60" i="10"/>
  <c r="Y60" i="10" s="1"/>
  <c r="X67" i="10"/>
  <c r="Y67" i="10" s="1"/>
  <c r="X131" i="10"/>
  <c r="Y131" i="10" s="1"/>
  <c r="X102" i="10"/>
  <c r="Y102" i="10" s="1"/>
  <c r="X69" i="10"/>
  <c r="Y69" i="10" s="1"/>
  <c r="X133" i="10"/>
  <c r="Y133" i="10" s="1"/>
  <c r="F32" i="19"/>
  <c r="D32" i="19"/>
  <c r="C32" i="19"/>
  <c r="X32" i="10"/>
  <c r="Y32" i="10" s="1"/>
  <c r="X68" i="10"/>
  <c r="Y68" i="10" s="1"/>
  <c r="X10" i="10"/>
  <c r="Y10" i="10" s="1"/>
  <c r="X71" i="10"/>
  <c r="Y71" i="10" s="1"/>
  <c r="C5" i="9"/>
  <c r="B5" i="9"/>
  <c r="P16" i="12" l="1"/>
  <c r="C16" i="12"/>
  <c r="G16" i="12"/>
  <c r="J16" i="12"/>
  <c r="D16" i="12"/>
  <c r="O16" i="12"/>
  <c r="M16" i="12"/>
  <c r="L16" i="12"/>
  <c r="R16" i="12"/>
  <c r="F16" i="12"/>
  <c r="I16" i="12"/>
  <c r="E98" i="53"/>
  <c r="B98" i="53"/>
  <c r="H45" i="28"/>
  <c r="H42" i="26"/>
  <c r="H48" i="31"/>
  <c r="K39" i="25"/>
  <c r="T15" i="12"/>
  <c r="E54" i="45"/>
  <c r="F54" i="45"/>
  <c r="C54" i="45"/>
  <c r="A55" i="45" s="1"/>
  <c r="G36" i="34"/>
  <c r="D52" i="44"/>
  <c r="C52" i="44"/>
  <c r="A53" i="44" s="1"/>
  <c r="F52" i="44"/>
  <c r="G52" i="44"/>
  <c r="G32" i="19"/>
  <c r="N12" i="9"/>
  <c r="O12" i="9" s="1"/>
  <c r="N2" i="9"/>
  <c r="O2" i="9" s="1"/>
  <c r="N8" i="9"/>
  <c r="O8" i="9" s="1"/>
  <c r="N7" i="9"/>
  <c r="O7" i="9" s="1"/>
  <c r="N6" i="9"/>
  <c r="O6" i="9" s="1"/>
  <c r="N5" i="9"/>
  <c r="O5" i="9" s="1"/>
  <c r="N3" i="9"/>
  <c r="O3" i="9" s="1"/>
  <c r="N4" i="9"/>
  <c r="O4" i="9" s="1"/>
  <c r="B37" i="41"/>
  <c r="E37" i="41"/>
  <c r="E41" i="25"/>
  <c r="B41" i="25"/>
  <c r="H41" i="25"/>
  <c r="A42" i="25"/>
  <c r="G52" i="36"/>
  <c r="F52" i="36"/>
  <c r="A54" i="36"/>
  <c r="B53" i="36"/>
  <c r="E53" i="36"/>
  <c r="H52" i="36"/>
  <c r="D52" i="36"/>
  <c r="C52" i="36"/>
  <c r="E47" i="28"/>
  <c r="B47" i="28"/>
  <c r="A48" i="28"/>
  <c r="I40" i="25"/>
  <c r="G40" i="25"/>
  <c r="C40" i="25"/>
  <c r="J40" i="25"/>
  <c r="D40" i="25"/>
  <c r="F40" i="25"/>
  <c r="N18" i="12"/>
  <c r="H18" i="12"/>
  <c r="K18" i="12"/>
  <c r="Q18" i="12"/>
  <c r="E18" i="12"/>
  <c r="B18" i="12"/>
  <c r="A19" i="12"/>
  <c r="J17" i="12"/>
  <c r="F17" i="12"/>
  <c r="D17" i="12"/>
  <c r="R17" i="12"/>
  <c r="P17" i="12"/>
  <c r="S17" i="12"/>
  <c r="O17" i="12"/>
  <c r="G17" i="12"/>
  <c r="C17" i="12"/>
  <c r="M17" i="12"/>
  <c r="L17" i="12"/>
  <c r="I17" i="12"/>
  <c r="F80" i="49"/>
  <c r="H80" i="49"/>
  <c r="C80" i="49"/>
  <c r="G80" i="49"/>
  <c r="D80" i="49"/>
  <c r="E81" i="49"/>
  <c r="B81" i="49"/>
  <c r="A82" i="49"/>
  <c r="R23" i="14"/>
  <c r="P23" i="14"/>
  <c r="L23" i="14"/>
  <c r="J23" i="14"/>
  <c r="F23" i="14"/>
  <c r="S23" i="14"/>
  <c r="O23" i="14"/>
  <c r="M23" i="14"/>
  <c r="I23" i="14"/>
  <c r="G23" i="14"/>
  <c r="D23" i="14"/>
  <c r="C23" i="14"/>
  <c r="B44" i="26"/>
  <c r="E44" i="26"/>
  <c r="A45" i="26"/>
  <c r="D43" i="26"/>
  <c r="G43" i="26"/>
  <c r="F43" i="26"/>
  <c r="C43" i="26"/>
  <c r="B36" i="40"/>
  <c r="E36" i="40"/>
  <c r="A33" i="17"/>
  <c r="J32" i="17"/>
  <c r="G32" i="17"/>
  <c r="H32" i="17"/>
  <c r="I32" i="17" s="1"/>
  <c r="E32" i="17"/>
  <c r="F32" i="17" s="1"/>
  <c r="D32" i="17"/>
  <c r="T22" i="14"/>
  <c r="B54" i="43"/>
  <c r="E54" i="43"/>
  <c r="F50" i="35"/>
  <c r="G50" i="35"/>
  <c r="K31" i="17"/>
  <c r="A52" i="35"/>
  <c r="B51" i="35"/>
  <c r="E51" i="35"/>
  <c r="H50" i="35"/>
  <c r="D50" i="35"/>
  <c r="C50" i="35"/>
  <c r="Z2" i="10" a="1"/>
  <c r="B85" i="51"/>
  <c r="H85" i="51"/>
  <c r="A86" i="51"/>
  <c r="E85" i="51"/>
  <c r="K84" i="51"/>
  <c r="G84" i="51"/>
  <c r="F84" i="51"/>
  <c r="J84" i="51"/>
  <c r="D84" i="51"/>
  <c r="I84" i="51"/>
  <c r="C84" i="51"/>
  <c r="D37" i="34"/>
  <c r="F37" i="34"/>
  <c r="C37" i="34"/>
  <c r="A35" i="19"/>
  <c r="E34" i="19"/>
  <c r="B34" i="19"/>
  <c r="A39" i="34"/>
  <c r="E38" i="34"/>
  <c r="B38" i="34"/>
  <c r="F33" i="19"/>
  <c r="D33" i="19"/>
  <c r="C33" i="19"/>
  <c r="K76" i="50"/>
  <c r="I76" i="50"/>
  <c r="J76" i="50"/>
  <c r="G76" i="50"/>
  <c r="F76" i="50"/>
  <c r="D76" i="50"/>
  <c r="C76" i="50"/>
  <c r="E77" i="50"/>
  <c r="B77" i="50"/>
  <c r="A78" i="50"/>
  <c r="H77" i="50"/>
  <c r="B55" i="38"/>
  <c r="A56" i="38"/>
  <c r="E55" i="38"/>
  <c r="D54" i="38"/>
  <c r="C54" i="38"/>
  <c r="F54" i="38"/>
  <c r="H54" i="38"/>
  <c r="G54" i="38"/>
  <c r="C46" i="28"/>
  <c r="F46" i="28"/>
  <c r="G46" i="28"/>
  <c r="D46" i="28"/>
  <c r="B50" i="31"/>
  <c r="A51" i="31"/>
  <c r="E50" i="31"/>
  <c r="G49" i="31"/>
  <c r="D49" i="31"/>
  <c r="F49" i="31"/>
  <c r="C49" i="31"/>
  <c r="H24" i="14"/>
  <c r="Q24" i="14"/>
  <c r="K24" i="14"/>
  <c r="N24" i="14"/>
  <c r="E24" i="14"/>
  <c r="B24" i="14"/>
  <c r="A25" i="14"/>
  <c r="T16" i="12" l="1"/>
  <c r="F98" i="53"/>
  <c r="D98" i="53"/>
  <c r="G98" i="53"/>
  <c r="C98" i="53"/>
  <c r="A99" i="53" s="1"/>
  <c r="H49" i="31"/>
  <c r="T17" i="12"/>
  <c r="H43" i="26"/>
  <c r="H46" i="28"/>
  <c r="K40" i="25"/>
  <c r="E53" i="44"/>
  <c r="B53" i="44"/>
  <c r="D55" i="45"/>
  <c r="B55" i="45"/>
  <c r="G33" i="19"/>
  <c r="G37" i="34"/>
  <c r="Z2" i="10"/>
  <c r="Z1" i="10" s="1" a="1"/>
  <c r="Z1" i="10" s="1"/>
  <c r="A15" i="10" s="1"/>
  <c r="A40" i="34"/>
  <c r="B39" i="34"/>
  <c r="E39" i="34"/>
  <c r="H25" i="14"/>
  <c r="Q25" i="14"/>
  <c r="K25" i="14"/>
  <c r="N25" i="14"/>
  <c r="E25" i="14"/>
  <c r="B25" i="14"/>
  <c r="A26" i="14"/>
  <c r="E78" i="50"/>
  <c r="H78" i="50"/>
  <c r="A79" i="50"/>
  <c r="B78" i="50"/>
  <c r="F53" i="36"/>
  <c r="G53" i="36"/>
  <c r="E45" i="26"/>
  <c r="B45" i="26"/>
  <c r="A46" i="26"/>
  <c r="H53" i="36"/>
  <c r="D53" i="36"/>
  <c r="C53" i="36"/>
  <c r="L24" i="14"/>
  <c r="J24" i="14"/>
  <c r="R24" i="14"/>
  <c r="P24" i="14"/>
  <c r="I24" i="14"/>
  <c r="F24" i="14"/>
  <c r="O24" i="14"/>
  <c r="M24" i="14"/>
  <c r="D24" i="14"/>
  <c r="G24" i="14"/>
  <c r="C24" i="14"/>
  <c r="S24" i="14"/>
  <c r="A87" i="51"/>
  <c r="B86" i="51"/>
  <c r="H86" i="51"/>
  <c r="E86" i="51"/>
  <c r="B54" i="36"/>
  <c r="E54" i="36"/>
  <c r="A55" i="36"/>
  <c r="D44" i="26"/>
  <c r="C44" i="26"/>
  <c r="G44" i="26"/>
  <c r="F44" i="26"/>
  <c r="J85" i="51"/>
  <c r="I85" i="51"/>
  <c r="G85" i="51"/>
  <c r="K85" i="51"/>
  <c r="C85" i="51"/>
  <c r="F85" i="51"/>
  <c r="D85" i="51"/>
  <c r="E42" i="25"/>
  <c r="H42" i="25"/>
  <c r="B42" i="25"/>
  <c r="A43" i="25"/>
  <c r="T23" i="14"/>
  <c r="I41" i="25"/>
  <c r="J41" i="25"/>
  <c r="F41" i="25"/>
  <c r="D41" i="25"/>
  <c r="C41" i="25"/>
  <c r="G41" i="25"/>
  <c r="F51" i="35"/>
  <c r="G51" i="35"/>
  <c r="D77" i="50"/>
  <c r="C77" i="50"/>
  <c r="K77" i="50"/>
  <c r="J77" i="50"/>
  <c r="I77" i="50"/>
  <c r="G77" i="50"/>
  <c r="F77" i="50"/>
  <c r="G37" i="41"/>
  <c r="F37" i="41"/>
  <c r="H37" i="41"/>
  <c r="D37" i="41"/>
  <c r="C37" i="41"/>
  <c r="A38" i="41" s="1"/>
  <c r="F38" i="34"/>
  <c r="D38" i="34"/>
  <c r="C38" i="34"/>
  <c r="N19" i="12"/>
  <c r="Q19" i="12"/>
  <c r="E19" i="12"/>
  <c r="B19" i="12"/>
  <c r="K19" i="12"/>
  <c r="H19" i="12"/>
  <c r="A20" i="12"/>
  <c r="N588" i="9"/>
  <c r="O588" i="9" s="1"/>
  <c r="N572" i="9"/>
  <c r="O572" i="9" s="1"/>
  <c r="N556" i="9"/>
  <c r="O556" i="9" s="1"/>
  <c r="N540" i="9"/>
  <c r="O540" i="9" s="1"/>
  <c r="N524" i="9"/>
  <c r="O524" i="9" s="1"/>
  <c r="N508" i="9"/>
  <c r="O508" i="9" s="1"/>
  <c r="N492" i="9"/>
  <c r="O492" i="9" s="1"/>
  <c r="N476" i="9"/>
  <c r="O476" i="9" s="1"/>
  <c r="N460" i="9"/>
  <c r="O460" i="9" s="1"/>
  <c r="N444" i="9"/>
  <c r="O444" i="9" s="1"/>
  <c r="N428" i="9"/>
  <c r="O428" i="9" s="1"/>
  <c r="N412" i="9"/>
  <c r="O412" i="9" s="1"/>
  <c r="N396" i="9"/>
  <c r="O396" i="9" s="1"/>
  <c r="N380" i="9"/>
  <c r="O380" i="9" s="1"/>
  <c r="N364" i="9"/>
  <c r="O364" i="9" s="1"/>
  <c r="N348" i="9"/>
  <c r="O348" i="9" s="1"/>
  <c r="N332" i="9"/>
  <c r="O332" i="9" s="1"/>
  <c r="N316" i="9"/>
  <c r="O316" i="9" s="1"/>
  <c r="N300" i="9"/>
  <c r="O300" i="9" s="1"/>
  <c r="N284" i="9"/>
  <c r="O284" i="9" s="1"/>
  <c r="N252" i="9"/>
  <c r="O252" i="9" s="1"/>
  <c r="N236" i="9"/>
  <c r="O236" i="9" s="1"/>
  <c r="N204" i="9"/>
  <c r="O204" i="9" s="1"/>
  <c r="N172" i="9"/>
  <c r="O172" i="9" s="1"/>
  <c r="N140" i="9"/>
  <c r="O140" i="9" s="1"/>
  <c r="N116" i="9"/>
  <c r="O116" i="9" s="1"/>
  <c r="N84" i="9"/>
  <c r="O84" i="9" s="1"/>
  <c r="N52" i="9"/>
  <c r="O52" i="9" s="1"/>
  <c r="N20" i="9"/>
  <c r="O20" i="9" s="1"/>
  <c r="N202" i="9"/>
  <c r="O202" i="9" s="1"/>
  <c r="N122" i="9"/>
  <c r="O122" i="9" s="1"/>
  <c r="N58" i="9"/>
  <c r="O58" i="9" s="1"/>
  <c r="N189" i="9"/>
  <c r="O189" i="9" s="1"/>
  <c r="N379" i="9"/>
  <c r="O379" i="9" s="1"/>
  <c r="N283" i="9"/>
  <c r="O283" i="9" s="1"/>
  <c r="N235" i="9"/>
  <c r="O235" i="9" s="1"/>
  <c r="N203" i="9"/>
  <c r="O203" i="9" s="1"/>
  <c r="N171" i="9"/>
  <c r="O171" i="9" s="1"/>
  <c r="N139" i="9"/>
  <c r="O139" i="9" s="1"/>
  <c r="N87" i="9"/>
  <c r="O87" i="9" s="1"/>
  <c r="N55" i="9"/>
  <c r="O55" i="9" s="1"/>
  <c r="N570" i="9"/>
  <c r="O570" i="9" s="1"/>
  <c r="N538" i="9"/>
  <c r="O538" i="9" s="1"/>
  <c r="N490" i="9"/>
  <c r="O490" i="9" s="1"/>
  <c r="N442" i="9"/>
  <c r="O442" i="9" s="1"/>
  <c r="N410" i="9"/>
  <c r="O410" i="9" s="1"/>
  <c r="N362" i="9"/>
  <c r="O362" i="9" s="1"/>
  <c r="N314" i="9"/>
  <c r="O314" i="9" s="1"/>
  <c r="N234" i="9"/>
  <c r="O234" i="9" s="1"/>
  <c r="N90" i="9"/>
  <c r="O90" i="9" s="1"/>
  <c r="N333" i="9"/>
  <c r="O333" i="9" s="1"/>
  <c r="N587" i="9"/>
  <c r="O587" i="9" s="1"/>
  <c r="N571" i="9"/>
  <c r="O571" i="9" s="1"/>
  <c r="N555" i="9"/>
  <c r="O555" i="9" s="1"/>
  <c r="N539" i="9"/>
  <c r="O539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27" i="9"/>
  <c r="O427" i="9" s="1"/>
  <c r="N411" i="9"/>
  <c r="O411" i="9" s="1"/>
  <c r="N395" i="9"/>
  <c r="O395" i="9" s="1"/>
  <c r="N363" i="9"/>
  <c r="O363" i="9" s="1"/>
  <c r="N347" i="9"/>
  <c r="O347" i="9" s="1"/>
  <c r="N331" i="9"/>
  <c r="O331" i="9" s="1"/>
  <c r="N315" i="9"/>
  <c r="O315" i="9" s="1"/>
  <c r="N299" i="9"/>
  <c r="O299" i="9" s="1"/>
  <c r="N267" i="9"/>
  <c r="O267" i="9" s="1"/>
  <c r="N251" i="9"/>
  <c r="O251" i="9" s="1"/>
  <c r="N219" i="9"/>
  <c r="O219" i="9" s="1"/>
  <c r="N187" i="9"/>
  <c r="O187" i="9" s="1"/>
  <c r="N155" i="9"/>
  <c r="O155" i="9" s="1"/>
  <c r="N123" i="9"/>
  <c r="O123" i="9" s="1"/>
  <c r="N103" i="9"/>
  <c r="O103" i="9" s="1"/>
  <c r="N71" i="9"/>
  <c r="O71" i="9" s="1"/>
  <c r="N39" i="9"/>
  <c r="O39" i="9" s="1"/>
  <c r="N23" i="9"/>
  <c r="O23" i="9" s="1"/>
  <c r="N586" i="9"/>
  <c r="O586" i="9" s="1"/>
  <c r="N554" i="9"/>
  <c r="O554" i="9" s="1"/>
  <c r="N522" i="9"/>
  <c r="O522" i="9" s="1"/>
  <c r="N506" i="9"/>
  <c r="O506" i="9" s="1"/>
  <c r="N474" i="9"/>
  <c r="O474" i="9" s="1"/>
  <c r="N458" i="9"/>
  <c r="O458" i="9" s="1"/>
  <c r="N426" i="9"/>
  <c r="O426" i="9" s="1"/>
  <c r="N394" i="9"/>
  <c r="O394" i="9" s="1"/>
  <c r="N378" i="9"/>
  <c r="O378" i="9" s="1"/>
  <c r="N346" i="9"/>
  <c r="O346" i="9" s="1"/>
  <c r="N330" i="9"/>
  <c r="O330" i="9" s="1"/>
  <c r="N298" i="9"/>
  <c r="O298" i="9" s="1"/>
  <c r="N266" i="9"/>
  <c r="O266" i="9" s="1"/>
  <c r="N218" i="9"/>
  <c r="O218" i="9" s="1"/>
  <c r="N186" i="9"/>
  <c r="O186" i="9" s="1"/>
  <c r="N138" i="9"/>
  <c r="O138" i="9" s="1"/>
  <c r="N106" i="9"/>
  <c r="O106" i="9" s="1"/>
  <c r="N74" i="9"/>
  <c r="O74" i="9" s="1"/>
  <c r="N26" i="9"/>
  <c r="O26" i="9" s="1"/>
  <c r="N365" i="9"/>
  <c r="O365" i="9" s="1"/>
  <c r="N81" i="9"/>
  <c r="O81" i="9" s="1"/>
  <c r="N282" i="9"/>
  <c r="O282" i="9" s="1"/>
  <c r="N154" i="9"/>
  <c r="O154" i="9" s="1"/>
  <c r="N349" i="9"/>
  <c r="O349" i="9" s="1"/>
  <c r="N393" i="9"/>
  <c r="O393" i="9" s="1"/>
  <c r="N361" i="9"/>
  <c r="O361" i="9" s="1"/>
  <c r="N313" i="9"/>
  <c r="O313" i="9" s="1"/>
  <c r="N281" i="9"/>
  <c r="O281" i="9" s="1"/>
  <c r="N249" i="9"/>
  <c r="O249" i="9" s="1"/>
  <c r="N217" i="9"/>
  <c r="O217" i="9" s="1"/>
  <c r="N185" i="9"/>
  <c r="O185" i="9" s="1"/>
  <c r="N153" i="9"/>
  <c r="O153" i="9" s="1"/>
  <c r="N121" i="9"/>
  <c r="O121" i="9" s="1"/>
  <c r="N93" i="9"/>
  <c r="O93" i="9" s="1"/>
  <c r="N61" i="9"/>
  <c r="O61" i="9" s="1"/>
  <c r="N413" i="9"/>
  <c r="O413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77" i="9"/>
  <c r="O377" i="9" s="1"/>
  <c r="N345" i="9"/>
  <c r="O345" i="9" s="1"/>
  <c r="N329" i="9"/>
  <c r="O329" i="9" s="1"/>
  <c r="N297" i="9"/>
  <c r="O297" i="9" s="1"/>
  <c r="N265" i="9"/>
  <c r="O265" i="9" s="1"/>
  <c r="N233" i="9"/>
  <c r="O233" i="9" s="1"/>
  <c r="N201" i="9"/>
  <c r="O201" i="9" s="1"/>
  <c r="N169" i="9"/>
  <c r="O169" i="9" s="1"/>
  <c r="N137" i="9"/>
  <c r="O137" i="9" s="1"/>
  <c r="N109" i="9"/>
  <c r="O109" i="9" s="1"/>
  <c r="N77" i="9"/>
  <c r="O77" i="9" s="1"/>
  <c r="N45" i="9"/>
  <c r="O45" i="9" s="1"/>
  <c r="N29" i="9"/>
  <c r="O29" i="9" s="1"/>
  <c r="N573" i="9"/>
  <c r="O573" i="9" s="1"/>
  <c r="N568" i="9"/>
  <c r="O568" i="9" s="1"/>
  <c r="N536" i="9"/>
  <c r="O536" i="9" s="1"/>
  <c r="N488" i="9"/>
  <c r="O488" i="9" s="1"/>
  <c r="N472" i="9"/>
  <c r="O472" i="9" s="1"/>
  <c r="N440" i="9"/>
  <c r="O440" i="9" s="1"/>
  <c r="N408" i="9"/>
  <c r="O408" i="9" s="1"/>
  <c r="N392" i="9"/>
  <c r="O392" i="9" s="1"/>
  <c r="N376" i="9"/>
  <c r="O376" i="9" s="1"/>
  <c r="N344" i="9"/>
  <c r="O344" i="9" s="1"/>
  <c r="N280" i="9"/>
  <c r="O280" i="9" s="1"/>
  <c r="N264" i="9"/>
  <c r="O264" i="9" s="1"/>
  <c r="N232" i="9"/>
  <c r="O232" i="9" s="1"/>
  <c r="N200" i="9"/>
  <c r="O200" i="9" s="1"/>
  <c r="N184" i="9"/>
  <c r="O184" i="9" s="1"/>
  <c r="N152" i="9"/>
  <c r="O152" i="9" s="1"/>
  <c r="N136" i="9"/>
  <c r="O136" i="9" s="1"/>
  <c r="N112" i="9"/>
  <c r="O112" i="9" s="1"/>
  <c r="N80" i="9"/>
  <c r="O80" i="9" s="1"/>
  <c r="N64" i="9"/>
  <c r="O64" i="9" s="1"/>
  <c r="N48" i="9"/>
  <c r="O48" i="9" s="1"/>
  <c r="N19" i="9"/>
  <c r="O19" i="9" s="1"/>
  <c r="N198" i="9"/>
  <c r="O198" i="9" s="1"/>
  <c r="N134" i="9"/>
  <c r="O134" i="9" s="1"/>
  <c r="N102" i="9"/>
  <c r="O102" i="9" s="1"/>
  <c r="N574" i="9"/>
  <c r="O574" i="9" s="1"/>
  <c r="N302" i="9"/>
  <c r="O302" i="9" s="1"/>
  <c r="N94" i="9"/>
  <c r="O94" i="9" s="1"/>
  <c r="N477" i="9"/>
  <c r="O477" i="9" s="1"/>
  <c r="N49" i="9"/>
  <c r="O49" i="9" s="1"/>
  <c r="N584" i="9"/>
  <c r="O584" i="9" s="1"/>
  <c r="N552" i="9"/>
  <c r="O552" i="9" s="1"/>
  <c r="N520" i="9"/>
  <c r="O520" i="9" s="1"/>
  <c r="N504" i="9"/>
  <c r="O504" i="9" s="1"/>
  <c r="N456" i="9"/>
  <c r="O456" i="9" s="1"/>
  <c r="N424" i="9"/>
  <c r="O424" i="9" s="1"/>
  <c r="N360" i="9"/>
  <c r="O360" i="9" s="1"/>
  <c r="N328" i="9"/>
  <c r="O328" i="9" s="1"/>
  <c r="N312" i="9"/>
  <c r="O312" i="9" s="1"/>
  <c r="N296" i="9"/>
  <c r="O296" i="9" s="1"/>
  <c r="N248" i="9"/>
  <c r="O248" i="9" s="1"/>
  <c r="N216" i="9"/>
  <c r="O216" i="9" s="1"/>
  <c r="N168" i="9"/>
  <c r="O168" i="9" s="1"/>
  <c r="N120" i="9"/>
  <c r="O120" i="9" s="1"/>
  <c r="N96" i="9"/>
  <c r="O96" i="9" s="1"/>
  <c r="N32" i="9"/>
  <c r="O32" i="9" s="1"/>
  <c r="N182" i="9"/>
  <c r="O182" i="9" s="1"/>
  <c r="N54" i="9"/>
  <c r="O54" i="9" s="1"/>
  <c r="N254" i="9"/>
  <c r="O254" i="9" s="1"/>
  <c r="N285" i="9"/>
  <c r="O285" i="9" s="1"/>
  <c r="N17" i="9"/>
  <c r="O17" i="9" s="1"/>
  <c r="N439" i="9"/>
  <c r="O439" i="9" s="1"/>
  <c r="N359" i="9"/>
  <c r="O359" i="9" s="1"/>
  <c r="N343" i="9"/>
  <c r="O343" i="9" s="1"/>
  <c r="N295" i="9"/>
  <c r="O295" i="9" s="1"/>
  <c r="N263" i="9"/>
  <c r="O263" i="9" s="1"/>
  <c r="N231" i="9"/>
  <c r="O231" i="9" s="1"/>
  <c r="N199" i="9"/>
  <c r="O199" i="9" s="1"/>
  <c r="N167" i="9"/>
  <c r="O167" i="9" s="1"/>
  <c r="N135" i="9"/>
  <c r="O135" i="9" s="1"/>
  <c r="N115" i="9"/>
  <c r="O115" i="9" s="1"/>
  <c r="N83" i="9"/>
  <c r="O83" i="9" s="1"/>
  <c r="N51" i="9"/>
  <c r="O51" i="9" s="1"/>
  <c r="N35" i="9"/>
  <c r="O35" i="9" s="1"/>
  <c r="N118" i="9"/>
  <c r="O118" i="9" s="1"/>
  <c r="N462" i="9"/>
  <c r="O462" i="9" s="1"/>
  <c r="N317" i="9"/>
  <c r="O317" i="9" s="1"/>
  <c r="N583" i="9"/>
  <c r="O583" i="9" s="1"/>
  <c r="N567" i="9"/>
  <c r="O567" i="9" s="1"/>
  <c r="N551" i="9"/>
  <c r="O551" i="9" s="1"/>
  <c r="N535" i="9"/>
  <c r="O535" i="9" s="1"/>
  <c r="N519" i="9"/>
  <c r="O519" i="9" s="1"/>
  <c r="N503" i="9"/>
  <c r="O503" i="9" s="1"/>
  <c r="N487" i="9"/>
  <c r="O487" i="9" s="1"/>
  <c r="N471" i="9"/>
  <c r="O471" i="9" s="1"/>
  <c r="N455" i="9"/>
  <c r="O455" i="9" s="1"/>
  <c r="N423" i="9"/>
  <c r="O423" i="9" s="1"/>
  <c r="N407" i="9"/>
  <c r="O407" i="9" s="1"/>
  <c r="N391" i="9"/>
  <c r="O391" i="9" s="1"/>
  <c r="N375" i="9"/>
  <c r="O375" i="9" s="1"/>
  <c r="N327" i="9"/>
  <c r="O327" i="9" s="1"/>
  <c r="N311" i="9"/>
  <c r="O311" i="9" s="1"/>
  <c r="N279" i="9"/>
  <c r="O279" i="9" s="1"/>
  <c r="N247" i="9"/>
  <c r="O247" i="9" s="1"/>
  <c r="N215" i="9"/>
  <c r="O215" i="9" s="1"/>
  <c r="N183" i="9"/>
  <c r="O183" i="9" s="1"/>
  <c r="N151" i="9"/>
  <c r="O151" i="9" s="1"/>
  <c r="N119" i="9"/>
  <c r="O119" i="9" s="1"/>
  <c r="N99" i="9"/>
  <c r="O99" i="9" s="1"/>
  <c r="N67" i="9"/>
  <c r="O67" i="9" s="1"/>
  <c r="N214" i="9"/>
  <c r="O214" i="9" s="1"/>
  <c r="N38" i="9"/>
  <c r="O38" i="9" s="1"/>
  <c r="N334" i="9"/>
  <c r="O334" i="9" s="1"/>
  <c r="N301" i="9"/>
  <c r="O301" i="9" s="1"/>
  <c r="N502" i="9"/>
  <c r="O502" i="9" s="1"/>
  <c r="N438" i="9"/>
  <c r="O438" i="9" s="1"/>
  <c r="N390" i="9"/>
  <c r="O390" i="9" s="1"/>
  <c r="N358" i="9"/>
  <c r="O358" i="9" s="1"/>
  <c r="N326" i="9"/>
  <c r="O326" i="9" s="1"/>
  <c r="N278" i="9"/>
  <c r="O278" i="9" s="1"/>
  <c r="N246" i="9"/>
  <c r="O246" i="9" s="1"/>
  <c r="N166" i="9"/>
  <c r="O166" i="9" s="1"/>
  <c r="N86" i="9"/>
  <c r="O86" i="9" s="1"/>
  <c r="N350" i="9"/>
  <c r="O350" i="9" s="1"/>
  <c r="N253" i="9"/>
  <c r="O253" i="9" s="1"/>
  <c r="N582" i="9"/>
  <c r="O582" i="9" s="1"/>
  <c r="N566" i="9"/>
  <c r="O566" i="9" s="1"/>
  <c r="N550" i="9"/>
  <c r="O550" i="9" s="1"/>
  <c r="N534" i="9"/>
  <c r="O534" i="9" s="1"/>
  <c r="N518" i="9"/>
  <c r="O518" i="9" s="1"/>
  <c r="N486" i="9"/>
  <c r="O486" i="9" s="1"/>
  <c r="N470" i="9"/>
  <c r="O470" i="9" s="1"/>
  <c r="N454" i="9"/>
  <c r="O454" i="9" s="1"/>
  <c r="N422" i="9"/>
  <c r="O422" i="9" s="1"/>
  <c r="N406" i="9"/>
  <c r="O406" i="9" s="1"/>
  <c r="N374" i="9"/>
  <c r="O374" i="9" s="1"/>
  <c r="N342" i="9"/>
  <c r="O342" i="9" s="1"/>
  <c r="N310" i="9"/>
  <c r="O310" i="9" s="1"/>
  <c r="N294" i="9"/>
  <c r="O294" i="9" s="1"/>
  <c r="N262" i="9"/>
  <c r="O262" i="9" s="1"/>
  <c r="N230" i="9"/>
  <c r="O230" i="9" s="1"/>
  <c r="N150" i="9"/>
  <c r="O150" i="9" s="1"/>
  <c r="N70" i="9"/>
  <c r="O70" i="9" s="1"/>
  <c r="N22" i="9"/>
  <c r="O22" i="9" s="1"/>
  <c r="N430" i="9"/>
  <c r="O430" i="9" s="1"/>
  <c r="N142" i="9"/>
  <c r="O142" i="9" s="1"/>
  <c r="N221" i="9"/>
  <c r="O221" i="9" s="1"/>
  <c r="N65" i="9"/>
  <c r="O65" i="9" s="1"/>
  <c r="N389" i="9"/>
  <c r="O389" i="9" s="1"/>
  <c r="N293" i="9"/>
  <c r="O293" i="9" s="1"/>
  <c r="N261" i="9"/>
  <c r="O261" i="9" s="1"/>
  <c r="N229" i="9"/>
  <c r="O229" i="9" s="1"/>
  <c r="N181" i="9"/>
  <c r="O181" i="9" s="1"/>
  <c r="N149" i="9"/>
  <c r="O149" i="9" s="1"/>
  <c r="N73" i="9"/>
  <c r="O73" i="9" s="1"/>
  <c r="N25" i="9"/>
  <c r="O25" i="9" s="1"/>
  <c r="N179" i="9"/>
  <c r="O179" i="9" s="1"/>
  <c r="N130" i="9"/>
  <c r="O130" i="9" s="1"/>
  <c r="N510" i="9"/>
  <c r="O510" i="9" s="1"/>
  <c r="N126" i="9"/>
  <c r="O126" i="9" s="1"/>
  <c r="N381" i="9"/>
  <c r="O381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53" i="9"/>
  <c r="O453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77" i="9"/>
  <c r="O277" i="9" s="1"/>
  <c r="N245" i="9"/>
  <c r="O245" i="9" s="1"/>
  <c r="N213" i="9"/>
  <c r="O213" i="9" s="1"/>
  <c r="N197" i="9"/>
  <c r="O197" i="9" s="1"/>
  <c r="N165" i="9"/>
  <c r="O165" i="9" s="1"/>
  <c r="N133" i="9"/>
  <c r="O133" i="9" s="1"/>
  <c r="N105" i="9"/>
  <c r="O105" i="9" s="1"/>
  <c r="N89" i="9"/>
  <c r="O89" i="9" s="1"/>
  <c r="N57" i="9"/>
  <c r="O57" i="9" s="1"/>
  <c r="N41" i="9"/>
  <c r="O41" i="9" s="1"/>
  <c r="N211" i="9"/>
  <c r="O211" i="9" s="1"/>
  <c r="N131" i="9"/>
  <c r="O131" i="9" s="1"/>
  <c r="N31" i="9"/>
  <c r="O31" i="9" s="1"/>
  <c r="N50" i="9"/>
  <c r="O50" i="9" s="1"/>
  <c r="N59" i="9"/>
  <c r="O59" i="9" s="1"/>
  <c r="N414" i="9"/>
  <c r="O414" i="9" s="1"/>
  <c r="N110" i="9"/>
  <c r="O110" i="9" s="1"/>
  <c r="N461" i="9"/>
  <c r="O461" i="9" s="1"/>
  <c r="N125" i="9"/>
  <c r="O125" i="9" s="1"/>
  <c r="N532" i="9"/>
  <c r="O532" i="9" s="1"/>
  <c r="N436" i="9"/>
  <c r="O436" i="9" s="1"/>
  <c r="N388" i="9"/>
  <c r="O388" i="9" s="1"/>
  <c r="N356" i="9"/>
  <c r="O356" i="9" s="1"/>
  <c r="N324" i="9"/>
  <c r="O324" i="9" s="1"/>
  <c r="N292" i="9"/>
  <c r="O292" i="9" s="1"/>
  <c r="N260" i="9"/>
  <c r="O260" i="9" s="1"/>
  <c r="N228" i="9"/>
  <c r="O228" i="9" s="1"/>
  <c r="N196" i="9"/>
  <c r="O196" i="9" s="1"/>
  <c r="N164" i="9"/>
  <c r="O164" i="9" s="1"/>
  <c r="N148" i="9"/>
  <c r="O148" i="9" s="1"/>
  <c r="N92" i="9"/>
  <c r="O92" i="9" s="1"/>
  <c r="N60" i="9"/>
  <c r="O60" i="9" s="1"/>
  <c r="N28" i="9"/>
  <c r="O28" i="9" s="1"/>
  <c r="N243" i="9"/>
  <c r="O243" i="9" s="1"/>
  <c r="N111" i="9"/>
  <c r="O111" i="9" s="1"/>
  <c r="N47" i="9"/>
  <c r="O47" i="9" s="1"/>
  <c r="N66" i="9"/>
  <c r="O66" i="9" s="1"/>
  <c r="N175" i="9"/>
  <c r="O175" i="9" s="1"/>
  <c r="N542" i="9"/>
  <c r="O542" i="9" s="1"/>
  <c r="N318" i="9"/>
  <c r="O318" i="9" s="1"/>
  <c r="N158" i="9"/>
  <c r="O158" i="9" s="1"/>
  <c r="N30" i="9"/>
  <c r="O30" i="9" s="1"/>
  <c r="N525" i="9"/>
  <c r="O525" i="9" s="1"/>
  <c r="N157" i="9"/>
  <c r="O157" i="9" s="1"/>
  <c r="N580" i="9"/>
  <c r="O580" i="9" s="1"/>
  <c r="N564" i="9"/>
  <c r="O564" i="9" s="1"/>
  <c r="N548" i="9"/>
  <c r="O548" i="9" s="1"/>
  <c r="N516" i="9"/>
  <c r="O516" i="9" s="1"/>
  <c r="N500" i="9"/>
  <c r="O500" i="9" s="1"/>
  <c r="N484" i="9"/>
  <c r="O484" i="9" s="1"/>
  <c r="N468" i="9"/>
  <c r="O468" i="9" s="1"/>
  <c r="N452" i="9"/>
  <c r="O452" i="9" s="1"/>
  <c r="N420" i="9"/>
  <c r="O420" i="9" s="1"/>
  <c r="N404" i="9"/>
  <c r="O404" i="9" s="1"/>
  <c r="N372" i="9"/>
  <c r="O372" i="9" s="1"/>
  <c r="N340" i="9"/>
  <c r="O340" i="9" s="1"/>
  <c r="N308" i="9"/>
  <c r="O308" i="9" s="1"/>
  <c r="N276" i="9"/>
  <c r="O276" i="9" s="1"/>
  <c r="N244" i="9"/>
  <c r="O244" i="9" s="1"/>
  <c r="N212" i="9"/>
  <c r="O212" i="9" s="1"/>
  <c r="N180" i="9"/>
  <c r="O180" i="9" s="1"/>
  <c r="N132" i="9"/>
  <c r="O132" i="9" s="1"/>
  <c r="N108" i="9"/>
  <c r="O108" i="9" s="1"/>
  <c r="N76" i="9"/>
  <c r="O76" i="9" s="1"/>
  <c r="N44" i="9"/>
  <c r="O44" i="9" s="1"/>
  <c r="N227" i="9"/>
  <c r="O227" i="9" s="1"/>
  <c r="N95" i="9"/>
  <c r="O95" i="9" s="1"/>
  <c r="N146" i="9"/>
  <c r="O146" i="9" s="1"/>
  <c r="N34" i="9"/>
  <c r="O34" i="9" s="1"/>
  <c r="N127" i="9"/>
  <c r="O127" i="9" s="1"/>
  <c r="N478" i="9"/>
  <c r="O478" i="9" s="1"/>
  <c r="N174" i="9"/>
  <c r="O174" i="9" s="1"/>
  <c r="N397" i="9"/>
  <c r="O397" i="9" s="1"/>
  <c r="N33" i="9"/>
  <c r="O33" i="9" s="1"/>
  <c r="N355" i="9"/>
  <c r="O355" i="9" s="1"/>
  <c r="N323" i="9"/>
  <c r="O323" i="9" s="1"/>
  <c r="N291" i="9"/>
  <c r="O291" i="9" s="1"/>
  <c r="N259" i="9"/>
  <c r="O259" i="9" s="1"/>
  <c r="N163" i="9"/>
  <c r="O163" i="9" s="1"/>
  <c r="N63" i="9"/>
  <c r="O63" i="9" s="1"/>
  <c r="N114" i="9"/>
  <c r="O114" i="9" s="1"/>
  <c r="N18" i="9"/>
  <c r="O18" i="9" s="1"/>
  <c r="N107" i="9"/>
  <c r="O107" i="9" s="1"/>
  <c r="N526" i="9"/>
  <c r="O526" i="9" s="1"/>
  <c r="N222" i="9"/>
  <c r="O222" i="9" s="1"/>
  <c r="N46" i="9"/>
  <c r="O46" i="9" s="1"/>
  <c r="N445" i="9"/>
  <c r="O445" i="9" s="1"/>
  <c r="N579" i="9"/>
  <c r="O579" i="9" s="1"/>
  <c r="N563" i="9"/>
  <c r="O563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35" i="9"/>
  <c r="O435" i="9" s="1"/>
  <c r="N419" i="9"/>
  <c r="O419" i="9" s="1"/>
  <c r="N403" i="9"/>
  <c r="O403" i="9" s="1"/>
  <c r="N387" i="9"/>
  <c r="O387" i="9" s="1"/>
  <c r="N371" i="9"/>
  <c r="O371" i="9" s="1"/>
  <c r="N339" i="9"/>
  <c r="O339" i="9" s="1"/>
  <c r="N307" i="9"/>
  <c r="O307" i="9" s="1"/>
  <c r="N275" i="9"/>
  <c r="O275" i="9" s="1"/>
  <c r="N195" i="9"/>
  <c r="O195" i="9" s="1"/>
  <c r="N147" i="9"/>
  <c r="O147" i="9" s="1"/>
  <c r="N79" i="9"/>
  <c r="O79" i="9" s="1"/>
  <c r="N82" i="9"/>
  <c r="O82" i="9" s="1"/>
  <c r="N27" i="9"/>
  <c r="O27" i="9" s="1"/>
  <c r="N446" i="9"/>
  <c r="O446" i="9" s="1"/>
  <c r="N190" i="9"/>
  <c r="O190" i="9" s="1"/>
  <c r="N541" i="9"/>
  <c r="O541" i="9" s="1"/>
  <c r="N173" i="9"/>
  <c r="O173" i="9" s="1"/>
  <c r="N97" i="9"/>
  <c r="O97" i="9" s="1"/>
  <c r="N450" i="9"/>
  <c r="O450" i="9" s="1"/>
  <c r="N418" i="9"/>
  <c r="O418" i="9" s="1"/>
  <c r="N386" i="9"/>
  <c r="O386" i="9" s="1"/>
  <c r="N354" i="9"/>
  <c r="O354" i="9" s="1"/>
  <c r="N322" i="9"/>
  <c r="O322" i="9" s="1"/>
  <c r="N290" i="9"/>
  <c r="O290" i="9" s="1"/>
  <c r="N274" i="9"/>
  <c r="O274" i="9" s="1"/>
  <c r="N242" i="9"/>
  <c r="O242" i="9" s="1"/>
  <c r="N226" i="9"/>
  <c r="O226" i="9" s="1"/>
  <c r="N194" i="9"/>
  <c r="O194" i="9" s="1"/>
  <c r="N162" i="9"/>
  <c r="O162" i="9" s="1"/>
  <c r="N98" i="9"/>
  <c r="O98" i="9" s="1"/>
  <c r="N91" i="9"/>
  <c r="O91" i="9" s="1"/>
  <c r="N494" i="9"/>
  <c r="O494" i="9" s="1"/>
  <c r="N238" i="9"/>
  <c r="O238" i="9" s="1"/>
  <c r="N78" i="9"/>
  <c r="O78" i="9" s="1"/>
  <c r="N509" i="9"/>
  <c r="O509" i="9" s="1"/>
  <c r="N141" i="9"/>
  <c r="O141" i="9" s="1"/>
  <c r="N578" i="9"/>
  <c r="O578" i="9" s="1"/>
  <c r="N562" i="9"/>
  <c r="O562" i="9" s="1"/>
  <c r="N546" i="9"/>
  <c r="O546" i="9" s="1"/>
  <c r="N530" i="9"/>
  <c r="O530" i="9" s="1"/>
  <c r="N514" i="9"/>
  <c r="O514" i="9" s="1"/>
  <c r="N498" i="9"/>
  <c r="O498" i="9" s="1"/>
  <c r="N482" i="9"/>
  <c r="O482" i="9" s="1"/>
  <c r="N466" i="9"/>
  <c r="O466" i="9" s="1"/>
  <c r="N434" i="9"/>
  <c r="O434" i="9" s="1"/>
  <c r="N402" i="9"/>
  <c r="O402" i="9" s="1"/>
  <c r="N370" i="9"/>
  <c r="O370" i="9" s="1"/>
  <c r="N338" i="9"/>
  <c r="O338" i="9" s="1"/>
  <c r="N306" i="9"/>
  <c r="O306" i="9" s="1"/>
  <c r="N258" i="9"/>
  <c r="O258" i="9" s="1"/>
  <c r="N210" i="9"/>
  <c r="O210" i="9" s="1"/>
  <c r="N178" i="9"/>
  <c r="O178" i="9" s="1"/>
  <c r="N43" i="9"/>
  <c r="O43" i="9" s="1"/>
  <c r="N286" i="9"/>
  <c r="O286" i="9" s="1"/>
  <c r="N205" i="9"/>
  <c r="O205" i="9" s="1"/>
  <c r="N369" i="9"/>
  <c r="O369" i="9" s="1"/>
  <c r="N577" i="9"/>
  <c r="O577" i="9" s="1"/>
  <c r="N561" i="9"/>
  <c r="O561" i="9" s="1"/>
  <c r="N545" i="9"/>
  <c r="O545" i="9" s="1"/>
  <c r="N529" i="9"/>
  <c r="O529" i="9" s="1"/>
  <c r="N513" i="9"/>
  <c r="O513" i="9" s="1"/>
  <c r="N497" i="9"/>
  <c r="O497" i="9" s="1"/>
  <c r="N481" i="9"/>
  <c r="O481" i="9" s="1"/>
  <c r="N465" i="9"/>
  <c r="O465" i="9" s="1"/>
  <c r="N449" i="9"/>
  <c r="O449" i="9" s="1"/>
  <c r="N433" i="9"/>
  <c r="O433" i="9" s="1"/>
  <c r="N417" i="9"/>
  <c r="O417" i="9" s="1"/>
  <c r="N401" i="9"/>
  <c r="O401" i="9" s="1"/>
  <c r="N385" i="9"/>
  <c r="O385" i="9" s="1"/>
  <c r="N353" i="9"/>
  <c r="O353" i="9" s="1"/>
  <c r="N337" i="9"/>
  <c r="O337" i="9" s="1"/>
  <c r="N321" i="9"/>
  <c r="O321" i="9" s="1"/>
  <c r="N305" i="9"/>
  <c r="O305" i="9" s="1"/>
  <c r="N289" i="9"/>
  <c r="O289" i="9" s="1"/>
  <c r="N273" i="9"/>
  <c r="O273" i="9" s="1"/>
  <c r="N257" i="9"/>
  <c r="O257" i="9" s="1"/>
  <c r="N241" i="9"/>
  <c r="O241" i="9" s="1"/>
  <c r="N225" i="9"/>
  <c r="O225" i="9" s="1"/>
  <c r="N209" i="9"/>
  <c r="O209" i="9" s="1"/>
  <c r="N193" i="9"/>
  <c r="O193" i="9" s="1"/>
  <c r="N177" i="9"/>
  <c r="O177" i="9" s="1"/>
  <c r="N161" i="9"/>
  <c r="O161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21" i="9"/>
  <c r="O21" i="9" s="1"/>
  <c r="N159" i="9"/>
  <c r="O159" i="9" s="1"/>
  <c r="N398" i="9"/>
  <c r="O398" i="9" s="1"/>
  <c r="N206" i="9"/>
  <c r="O206" i="9" s="1"/>
  <c r="N560" i="9"/>
  <c r="O560" i="9" s="1"/>
  <c r="N496" i="9"/>
  <c r="O496" i="9" s="1"/>
  <c r="N464" i="9"/>
  <c r="O464" i="9" s="1"/>
  <c r="N432" i="9"/>
  <c r="O432" i="9" s="1"/>
  <c r="N400" i="9"/>
  <c r="O400" i="9" s="1"/>
  <c r="N368" i="9"/>
  <c r="O368" i="9" s="1"/>
  <c r="N336" i="9"/>
  <c r="O336" i="9" s="1"/>
  <c r="N304" i="9"/>
  <c r="O304" i="9" s="1"/>
  <c r="N272" i="9"/>
  <c r="O272" i="9" s="1"/>
  <c r="N240" i="9"/>
  <c r="O240" i="9" s="1"/>
  <c r="N192" i="9"/>
  <c r="O192" i="9" s="1"/>
  <c r="N176" i="9"/>
  <c r="O176" i="9" s="1"/>
  <c r="N128" i="9"/>
  <c r="O128" i="9" s="1"/>
  <c r="N104" i="9"/>
  <c r="O104" i="9" s="1"/>
  <c r="N56" i="9"/>
  <c r="O56" i="9" s="1"/>
  <c r="N143" i="9"/>
  <c r="O143" i="9" s="1"/>
  <c r="N366" i="9"/>
  <c r="O366" i="9" s="1"/>
  <c r="N493" i="9"/>
  <c r="O493" i="9" s="1"/>
  <c r="N576" i="9"/>
  <c r="O576" i="9" s="1"/>
  <c r="N544" i="9"/>
  <c r="O544" i="9" s="1"/>
  <c r="N528" i="9"/>
  <c r="O528" i="9" s="1"/>
  <c r="N512" i="9"/>
  <c r="O512" i="9" s="1"/>
  <c r="N480" i="9"/>
  <c r="O480" i="9" s="1"/>
  <c r="N448" i="9"/>
  <c r="O448" i="9" s="1"/>
  <c r="N416" i="9"/>
  <c r="O416" i="9" s="1"/>
  <c r="N384" i="9"/>
  <c r="O384" i="9" s="1"/>
  <c r="N352" i="9"/>
  <c r="O352" i="9" s="1"/>
  <c r="N320" i="9"/>
  <c r="O320" i="9" s="1"/>
  <c r="N288" i="9"/>
  <c r="O288" i="9" s="1"/>
  <c r="N256" i="9"/>
  <c r="O256" i="9" s="1"/>
  <c r="N224" i="9"/>
  <c r="O224" i="9" s="1"/>
  <c r="N208" i="9"/>
  <c r="O208" i="9" s="1"/>
  <c r="N160" i="9"/>
  <c r="O160" i="9" s="1"/>
  <c r="N144" i="9"/>
  <c r="O144" i="9" s="1"/>
  <c r="N88" i="9"/>
  <c r="O88" i="9" s="1"/>
  <c r="N72" i="9"/>
  <c r="O72" i="9" s="1"/>
  <c r="N40" i="9"/>
  <c r="O40" i="9" s="1"/>
  <c r="N24" i="9"/>
  <c r="O24" i="9" s="1"/>
  <c r="N558" i="9"/>
  <c r="O558" i="9" s="1"/>
  <c r="N270" i="9"/>
  <c r="O270" i="9" s="1"/>
  <c r="N62" i="9"/>
  <c r="O62" i="9" s="1"/>
  <c r="N429" i="9"/>
  <c r="O429" i="9" s="1"/>
  <c r="N113" i="9"/>
  <c r="O113" i="9" s="1"/>
  <c r="N382" i="9"/>
  <c r="O382" i="9" s="1"/>
  <c r="N269" i="9"/>
  <c r="O269" i="9" s="1"/>
  <c r="N575" i="9"/>
  <c r="O575" i="9" s="1"/>
  <c r="N559" i="9"/>
  <c r="O559" i="9" s="1"/>
  <c r="N543" i="9"/>
  <c r="O543" i="9" s="1"/>
  <c r="N527" i="9"/>
  <c r="O527" i="9" s="1"/>
  <c r="N511" i="9"/>
  <c r="O511" i="9" s="1"/>
  <c r="N495" i="9"/>
  <c r="O495" i="9" s="1"/>
  <c r="N479" i="9"/>
  <c r="O479" i="9" s="1"/>
  <c r="N463" i="9"/>
  <c r="O463" i="9" s="1"/>
  <c r="N447" i="9"/>
  <c r="O447" i="9" s="1"/>
  <c r="N431" i="9"/>
  <c r="O431" i="9" s="1"/>
  <c r="N415" i="9"/>
  <c r="O415" i="9" s="1"/>
  <c r="N399" i="9"/>
  <c r="O399" i="9" s="1"/>
  <c r="N383" i="9"/>
  <c r="O383" i="9" s="1"/>
  <c r="N367" i="9"/>
  <c r="O367" i="9" s="1"/>
  <c r="N351" i="9"/>
  <c r="O351" i="9" s="1"/>
  <c r="N335" i="9"/>
  <c r="O335" i="9" s="1"/>
  <c r="N319" i="9"/>
  <c r="O319" i="9" s="1"/>
  <c r="N303" i="9"/>
  <c r="O303" i="9" s="1"/>
  <c r="N287" i="9"/>
  <c r="O287" i="9" s="1"/>
  <c r="N271" i="9"/>
  <c r="O271" i="9" s="1"/>
  <c r="N255" i="9"/>
  <c r="O255" i="9" s="1"/>
  <c r="N239" i="9"/>
  <c r="O239" i="9" s="1"/>
  <c r="N223" i="9"/>
  <c r="O223" i="9" s="1"/>
  <c r="N207" i="9"/>
  <c r="O207" i="9" s="1"/>
  <c r="N191" i="9"/>
  <c r="O191" i="9" s="1"/>
  <c r="N75" i="9"/>
  <c r="O75" i="9" s="1"/>
  <c r="N557" i="9"/>
  <c r="O557" i="9" s="1"/>
  <c r="N268" i="9"/>
  <c r="O268" i="9" s="1"/>
  <c r="N220" i="9"/>
  <c r="O220" i="9" s="1"/>
  <c r="N188" i="9"/>
  <c r="O188" i="9" s="1"/>
  <c r="N156" i="9"/>
  <c r="O156" i="9" s="1"/>
  <c r="N124" i="9"/>
  <c r="O124" i="9" s="1"/>
  <c r="N100" i="9"/>
  <c r="O100" i="9" s="1"/>
  <c r="N68" i="9"/>
  <c r="O68" i="9" s="1"/>
  <c r="N36" i="9"/>
  <c r="O36" i="9" s="1"/>
  <c r="N250" i="9"/>
  <c r="O250" i="9" s="1"/>
  <c r="N170" i="9"/>
  <c r="O170" i="9" s="1"/>
  <c r="N42" i="9"/>
  <c r="O42" i="9" s="1"/>
  <c r="N237" i="9"/>
  <c r="O237" i="9" s="1"/>
  <c r="R18" i="12"/>
  <c r="P18" i="12"/>
  <c r="L18" i="12"/>
  <c r="J18" i="12"/>
  <c r="F18" i="12"/>
  <c r="D18" i="12"/>
  <c r="S18" i="12"/>
  <c r="O18" i="12"/>
  <c r="M18" i="12"/>
  <c r="I18" i="12"/>
  <c r="G18" i="12"/>
  <c r="C18" i="12"/>
  <c r="H51" i="35"/>
  <c r="D51" i="35"/>
  <c r="C51" i="35"/>
  <c r="E52" i="35"/>
  <c r="B52" i="35"/>
  <c r="A53" i="35"/>
  <c r="G50" i="31"/>
  <c r="F50" i="31"/>
  <c r="C50" i="31"/>
  <c r="D50" i="31"/>
  <c r="B35" i="19"/>
  <c r="A36" i="19"/>
  <c r="E35" i="19"/>
  <c r="K32" i="17"/>
  <c r="N9" i="9"/>
  <c r="O9" i="9" s="1"/>
  <c r="N14" i="9"/>
  <c r="O14" i="9" s="1"/>
  <c r="C34" i="19"/>
  <c r="F34" i="19"/>
  <c r="D34" i="19"/>
  <c r="H81" i="49"/>
  <c r="F81" i="49"/>
  <c r="D81" i="49"/>
  <c r="G81" i="49"/>
  <c r="C81" i="49"/>
  <c r="B82" i="49"/>
  <c r="E82" i="49"/>
  <c r="A83" i="49"/>
  <c r="N13" i="9"/>
  <c r="O13" i="9" s="1"/>
  <c r="A34" i="17"/>
  <c r="G33" i="17"/>
  <c r="D33" i="17"/>
  <c r="H33" i="17"/>
  <c r="I33" i="17" s="1"/>
  <c r="E33" i="17"/>
  <c r="F33" i="17" s="1"/>
  <c r="J33" i="17"/>
  <c r="N15" i="9"/>
  <c r="O15" i="9" s="1"/>
  <c r="N16" i="9"/>
  <c r="O16" i="9" s="1"/>
  <c r="B51" i="31"/>
  <c r="A52" i="31"/>
  <c r="E51" i="31"/>
  <c r="H55" i="38"/>
  <c r="F55" i="38"/>
  <c r="G55" i="38"/>
  <c r="H36" i="40"/>
  <c r="F36" i="40"/>
  <c r="G36" i="40"/>
  <c r="E48" i="28"/>
  <c r="B48" i="28"/>
  <c r="A49" i="28"/>
  <c r="N10" i="9"/>
  <c r="O10" i="9" s="1"/>
  <c r="B56" i="38"/>
  <c r="A57" i="38"/>
  <c r="E56" i="38"/>
  <c r="D36" i="40"/>
  <c r="C36" i="40"/>
  <c r="A37" i="40" s="1"/>
  <c r="G47" i="28"/>
  <c r="F47" i="28"/>
  <c r="D47" i="28"/>
  <c r="C47" i="28"/>
  <c r="N11" i="9"/>
  <c r="O11" i="9" s="1"/>
  <c r="D54" i="43"/>
  <c r="C54" i="43"/>
  <c r="A55" i="43" s="1"/>
  <c r="F54" i="43"/>
  <c r="G54" i="43"/>
  <c r="D55" i="38"/>
  <c r="C55" i="38"/>
  <c r="B99" i="53" l="1"/>
  <c r="E99" i="53"/>
  <c r="T18" i="12"/>
  <c r="H50" i="31"/>
  <c r="H47" i="28"/>
  <c r="H44" i="26"/>
  <c r="K41" i="25"/>
  <c r="P2" i="9" a="1"/>
  <c r="P2" i="9" s="1"/>
  <c r="P1" i="9" s="1" a="1"/>
  <c r="P1" i="9" s="1"/>
  <c r="A15" i="9" s="1"/>
  <c r="F55" i="45"/>
  <c r="E55" i="45"/>
  <c r="C55" i="45"/>
  <c r="A56" i="45" s="1"/>
  <c r="G53" i="44"/>
  <c r="F53" i="44"/>
  <c r="C53" i="44"/>
  <c r="A54" i="44" s="1"/>
  <c r="D53" i="44"/>
  <c r="G34" i="19"/>
  <c r="G38" i="34"/>
  <c r="H15" i="10"/>
  <c r="B15" i="10"/>
  <c r="E15" i="10"/>
  <c r="K15" i="10"/>
  <c r="A16" i="10"/>
  <c r="N26" i="14"/>
  <c r="H26" i="14"/>
  <c r="Q26" i="14"/>
  <c r="K26" i="14"/>
  <c r="B26" i="14"/>
  <c r="E26" i="14"/>
  <c r="A27" i="14"/>
  <c r="K33" i="17"/>
  <c r="G54" i="36"/>
  <c r="F54" i="36"/>
  <c r="H54" i="36"/>
  <c r="C54" i="36"/>
  <c r="D54" i="36"/>
  <c r="G52" i="35"/>
  <c r="F52" i="35"/>
  <c r="D34" i="17"/>
  <c r="A35" i="17"/>
  <c r="J34" i="17"/>
  <c r="H34" i="17"/>
  <c r="I34" i="17" s="1"/>
  <c r="G34" i="17"/>
  <c r="E34" i="17"/>
  <c r="F34" i="17" s="1"/>
  <c r="R25" i="14"/>
  <c r="F25" i="14"/>
  <c r="D25" i="14"/>
  <c r="S25" i="14"/>
  <c r="O25" i="14"/>
  <c r="P25" i="14"/>
  <c r="M25" i="14"/>
  <c r="I25" i="14"/>
  <c r="L25" i="14"/>
  <c r="J25" i="14"/>
  <c r="G25" i="14"/>
  <c r="C25" i="14"/>
  <c r="D86" i="51"/>
  <c r="K86" i="51"/>
  <c r="I86" i="51"/>
  <c r="J86" i="51"/>
  <c r="F86" i="51"/>
  <c r="G86" i="51"/>
  <c r="C86" i="51"/>
  <c r="H87" i="51"/>
  <c r="A88" i="51"/>
  <c r="B87" i="51"/>
  <c r="E87" i="51"/>
  <c r="H82" i="49"/>
  <c r="G82" i="49"/>
  <c r="F82" i="49"/>
  <c r="D82" i="49"/>
  <c r="C82" i="49"/>
  <c r="T24" i="14"/>
  <c r="B55" i="36"/>
  <c r="A56" i="36"/>
  <c r="E55" i="36"/>
  <c r="B83" i="49"/>
  <c r="A84" i="49"/>
  <c r="E83" i="49"/>
  <c r="H56" i="38"/>
  <c r="G56" i="38"/>
  <c r="F56" i="38"/>
  <c r="H52" i="35"/>
  <c r="C52" i="35"/>
  <c r="D52" i="35"/>
  <c r="C39" i="34"/>
  <c r="D39" i="34"/>
  <c r="F39" i="34"/>
  <c r="B55" i="43"/>
  <c r="E55" i="43"/>
  <c r="E37" i="40"/>
  <c r="B37" i="40"/>
  <c r="B57" i="38"/>
  <c r="A58" i="38"/>
  <c r="E57" i="38"/>
  <c r="C56" i="38"/>
  <c r="D56" i="38"/>
  <c r="A41" i="34"/>
  <c r="E40" i="34"/>
  <c r="B40" i="34"/>
  <c r="R19" i="12"/>
  <c r="P19" i="12"/>
  <c r="J19" i="12"/>
  <c r="S19" i="12"/>
  <c r="M19" i="12"/>
  <c r="O19" i="12"/>
  <c r="I19" i="12"/>
  <c r="G19" i="12"/>
  <c r="F19" i="12"/>
  <c r="D19" i="12"/>
  <c r="C19" i="12"/>
  <c r="L19" i="12"/>
  <c r="G48" i="28"/>
  <c r="C48" i="28"/>
  <c r="F48" i="28"/>
  <c r="D48" i="28"/>
  <c r="H43" i="25"/>
  <c r="B43" i="25"/>
  <c r="E43" i="25"/>
  <c r="A44" i="25"/>
  <c r="C42" i="25"/>
  <c r="I42" i="25"/>
  <c r="J42" i="25"/>
  <c r="G42" i="25"/>
  <c r="F42" i="25"/>
  <c r="D42" i="25"/>
  <c r="H20" i="12"/>
  <c r="B20" i="12"/>
  <c r="E20" i="12"/>
  <c r="N20" i="12"/>
  <c r="K20" i="12"/>
  <c r="Q20" i="12"/>
  <c r="A21" i="12"/>
  <c r="E49" i="28"/>
  <c r="A50" i="28"/>
  <c r="B49" i="28"/>
  <c r="E46" i="26"/>
  <c r="B46" i="26"/>
  <c r="A47" i="26"/>
  <c r="B38" i="41"/>
  <c r="E38" i="41"/>
  <c r="G45" i="26"/>
  <c r="F45" i="26"/>
  <c r="D45" i="26"/>
  <c r="C45" i="26"/>
  <c r="C35" i="19"/>
  <c r="F35" i="19"/>
  <c r="D35" i="19"/>
  <c r="A37" i="19"/>
  <c r="E36" i="19"/>
  <c r="B36" i="19"/>
  <c r="G51" i="31"/>
  <c r="F51" i="31"/>
  <c r="D51" i="31"/>
  <c r="C51" i="31"/>
  <c r="K78" i="50"/>
  <c r="D78" i="50"/>
  <c r="C78" i="50"/>
  <c r="G78" i="50"/>
  <c r="F78" i="50"/>
  <c r="I78" i="50"/>
  <c r="J78" i="50"/>
  <c r="H79" i="50"/>
  <c r="A80" i="50"/>
  <c r="B79" i="50"/>
  <c r="E79" i="50"/>
  <c r="B52" i="31"/>
  <c r="A53" i="31"/>
  <c r="E52" i="31"/>
  <c r="A54" i="35"/>
  <c r="B53" i="35"/>
  <c r="E53" i="35"/>
  <c r="C99" i="53" l="1"/>
  <c r="A100" i="53" s="1"/>
  <c r="F99" i="53"/>
  <c r="D99" i="53"/>
  <c r="G99" i="53"/>
  <c r="H51" i="31"/>
  <c r="K42" i="25"/>
  <c r="H45" i="26"/>
  <c r="H48" i="28"/>
  <c r="T19" i="12"/>
  <c r="B54" i="44"/>
  <c r="E54" i="44"/>
  <c r="B56" i="45"/>
  <c r="D56" i="45"/>
  <c r="G35" i="19"/>
  <c r="G39" i="34"/>
  <c r="K34" i="17"/>
  <c r="B15" i="9"/>
  <c r="E15" i="9"/>
  <c r="A16" i="9"/>
  <c r="D52" i="31"/>
  <c r="H52" i="31"/>
  <c r="G52" i="31"/>
  <c r="F52" i="31"/>
  <c r="C52" i="31"/>
  <c r="D57" i="38"/>
  <c r="C57" i="38"/>
  <c r="B37" i="19"/>
  <c r="A38" i="19"/>
  <c r="E37" i="19"/>
  <c r="D37" i="40"/>
  <c r="C37" i="40"/>
  <c r="A38" i="40" s="1"/>
  <c r="F87" i="51"/>
  <c r="D87" i="51"/>
  <c r="K87" i="51"/>
  <c r="I87" i="51"/>
  <c r="J87" i="51"/>
  <c r="G87" i="51"/>
  <c r="C87" i="51"/>
  <c r="F36" i="19"/>
  <c r="D36" i="19"/>
  <c r="C36" i="19"/>
  <c r="E44" i="25"/>
  <c r="B44" i="25"/>
  <c r="H44" i="25"/>
  <c r="A45" i="25"/>
  <c r="F37" i="40"/>
  <c r="G37" i="40"/>
  <c r="H37" i="40"/>
  <c r="E88" i="51"/>
  <c r="B88" i="51"/>
  <c r="H88" i="51"/>
  <c r="A89" i="51"/>
  <c r="J43" i="25"/>
  <c r="F43" i="25"/>
  <c r="D43" i="25"/>
  <c r="G43" i="25"/>
  <c r="I43" i="25"/>
  <c r="C43" i="25"/>
  <c r="G55" i="43"/>
  <c r="D55" i="43"/>
  <c r="F55" i="43"/>
  <c r="C55" i="43"/>
  <c r="A56" i="43" s="1"/>
  <c r="H53" i="35"/>
  <c r="D53" i="35"/>
  <c r="C53" i="35"/>
  <c r="F53" i="35"/>
  <c r="G53" i="35"/>
  <c r="B54" i="35"/>
  <c r="A55" i="35"/>
  <c r="E54" i="35"/>
  <c r="H27" i="14"/>
  <c r="Q27" i="14"/>
  <c r="N27" i="14"/>
  <c r="E27" i="14"/>
  <c r="K27" i="14"/>
  <c r="B27" i="14"/>
  <c r="A28" i="14"/>
  <c r="P26" i="14"/>
  <c r="J26" i="14"/>
  <c r="F26" i="14"/>
  <c r="R26" i="14"/>
  <c r="O26" i="14"/>
  <c r="M26" i="14"/>
  <c r="L26" i="14"/>
  <c r="I26" i="14"/>
  <c r="G26" i="14"/>
  <c r="D26" i="14"/>
  <c r="C26" i="14"/>
  <c r="S26" i="14"/>
  <c r="G38" i="41"/>
  <c r="F38" i="41"/>
  <c r="T25" i="14"/>
  <c r="K79" i="50"/>
  <c r="J79" i="50"/>
  <c r="I79" i="50"/>
  <c r="F79" i="50"/>
  <c r="D79" i="50"/>
  <c r="G79" i="50"/>
  <c r="C79" i="50"/>
  <c r="D38" i="41"/>
  <c r="C38" i="41"/>
  <c r="A39" i="41" s="1"/>
  <c r="H38" i="41"/>
  <c r="B80" i="50"/>
  <c r="H80" i="50"/>
  <c r="E80" i="50"/>
  <c r="A81" i="50"/>
  <c r="E47" i="26"/>
  <c r="B47" i="26"/>
  <c r="A48" i="26"/>
  <c r="F46" i="26"/>
  <c r="G46" i="26"/>
  <c r="D46" i="26"/>
  <c r="C46" i="26"/>
  <c r="H16" i="10"/>
  <c r="B16" i="10"/>
  <c r="E16" i="10"/>
  <c r="K16" i="10"/>
  <c r="A17" i="10"/>
  <c r="L15" i="10"/>
  <c r="J15" i="10"/>
  <c r="I15" i="10"/>
  <c r="F15" i="10"/>
  <c r="D15" i="10"/>
  <c r="G15" i="10"/>
  <c r="M15" i="10"/>
  <c r="C15" i="10"/>
  <c r="G55" i="36"/>
  <c r="F55" i="36"/>
  <c r="B56" i="36"/>
  <c r="A57" i="36"/>
  <c r="E56" i="36"/>
  <c r="D49" i="28"/>
  <c r="G49" i="28"/>
  <c r="F49" i="28"/>
  <c r="C49" i="28"/>
  <c r="E50" i="28"/>
  <c r="A51" i="28"/>
  <c r="B50" i="28"/>
  <c r="H55" i="36"/>
  <c r="D55" i="36"/>
  <c r="C55" i="36"/>
  <c r="F40" i="34"/>
  <c r="C40" i="34"/>
  <c r="D40" i="34"/>
  <c r="A42" i="34"/>
  <c r="E41" i="34"/>
  <c r="B41" i="34"/>
  <c r="H83" i="49"/>
  <c r="G83" i="49"/>
  <c r="F83" i="49"/>
  <c r="D83" i="49"/>
  <c r="C83" i="49"/>
  <c r="A54" i="31"/>
  <c r="E53" i="31"/>
  <c r="B53" i="31"/>
  <c r="N21" i="12"/>
  <c r="H21" i="12"/>
  <c r="B21" i="12"/>
  <c r="K21" i="12"/>
  <c r="E21" i="12"/>
  <c r="Q21" i="12"/>
  <c r="A22" i="12"/>
  <c r="F20" i="12"/>
  <c r="D20" i="12"/>
  <c r="G20" i="12"/>
  <c r="C20" i="12"/>
  <c r="J20" i="12"/>
  <c r="O20" i="12"/>
  <c r="S20" i="12"/>
  <c r="L20" i="12"/>
  <c r="R20" i="12"/>
  <c r="P20" i="12"/>
  <c r="M20" i="12"/>
  <c r="I20" i="12"/>
  <c r="A85" i="49"/>
  <c r="E84" i="49"/>
  <c r="B84" i="49"/>
  <c r="H57" i="38"/>
  <c r="F57" i="38"/>
  <c r="G57" i="38"/>
  <c r="E58" i="38"/>
  <c r="B58" i="38"/>
  <c r="A59" i="38"/>
  <c r="A36" i="17"/>
  <c r="J35" i="17"/>
  <c r="G35" i="17"/>
  <c r="E35" i="17"/>
  <c r="F35" i="17" s="1"/>
  <c r="D35" i="17"/>
  <c r="H35" i="17"/>
  <c r="I35" i="17" s="1"/>
  <c r="E5" i="8"/>
  <c r="D5" i="8"/>
  <c r="C5" i="8"/>
  <c r="B5" i="8"/>
  <c r="H49" i="28" l="1"/>
  <c r="E100" i="53"/>
  <c r="B100" i="53"/>
  <c r="H46" i="26"/>
  <c r="N15" i="10"/>
  <c r="T20" i="12"/>
  <c r="K43" i="25"/>
  <c r="F56" i="45"/>
  <c r="E56" i="45"/>
  <c r="C56" i="45"/>
  <c r="A57" i="45" s="1"/>
  <c r="G54" i="44"/>
  <c r="F54" i="44"/>
  <c r="D54" i="44"/>
  <c r="C54" i="44"/>
  <c r="A55" i="44" s="1"/>
  <c r="G36" i="19"/>
  <c r="G40" i="34"/>
  <c r="X3" i="8"/>
  <c r="Y3" i="8" s="1"/>
  <c r="H56" i="36"/>
  <c r="C56" i="36"/>
  <c r="D56" i="36"/>
  <c r="J36" i="17"/>
  <c r="H36" i="17"/>
  <c r="I36" i="17" s="1"/>
  <c r="D36" i="17"/>
  <c r="G36" i="17"/>
  <c r="E36" i="17"/>
  <c r="F36" i="17" s="1"/>
  <c r="A37" i="17"/>
  <c r="N22" i="12"/>
  <c r="H22" i="12"/>
  <c r="E22" i="12"/>
  <c r="B22" i="12"/>
  <c r="Q22" i="12"/>
  <c r="K22" i="12"/>
  <c r="A23" i="12"/>
  <c r="B48" i="26"/>
  <c r="E48" i="26"/>
  <c r="A49" i="26"/>
  <c r="B28" i="14"/>
  <c r="N28" i="14"/>
  <c r="H28" i="14"/>
  <c r="E28" i="14"/>
  <c r="K28" i="14"/>
  <c r="Q28" i="14"/>
  <c r="A29" i="14"/>
  <c r="F47" i="26"/>
  <c r="D47" i="26"/>
  <c r="C47" i="26"/>
  <c r="G47" i="26"/>
  <c r="J27" i="14"/>
  <c r="F27" i="14"/>
  <c r="R27" i="14"/>
  <c r="P27" i="14"/>
  <c r="D27" i="14"/>
  <c r="C27" i="14"/>
  <c r="S27" i="14"/>
  <c r="O27" i="14"/>
  <c r="I27" i="14"/>
  <c r="M27" i="14"/>
  <c r="L27" i="14"/>
  <c r="G27" i="14"/>
  <c r="H45" i="25"/>
  <c r="B45" i="25"/>
  <c r="E45" i="25"/>
  <c r="A46" i="25"/>
  <c r="K35" i="17"/>
  <c r="A82" i="50"/>
  <c r="H81" i="50"/>
  <c r="E81" i="50"/>
  <c r="B81" i="50"/>
  <c r="I44" i="25"/>
  <c r="G44" i="25"/>
  <c r="F44" i="25"/>
  <c r="D44" i="25"/>
  <c r="C44" i="25"/>
  <c r="J44" i="25"/>
  <c r="F56" i="36"/>
  <c r="G56" i="36"/>
  <c r="A58" i="36"/>
  <c r="B57" i="36"/>
  <c r="E57" i="36"/>
  <c r="K80" i="50"/>
  <c r="J80" i="50"/>
  <c r="C80" i="50"/>
  <c r="D80" i="50"/>
  <c r="G80" i="50"/>
  <c r="I80" i="50"/>
  <c r="F80" i="50"/>
  <c r="F54" i="35"/>
  <c r="G54" i="35"/>
  <c r="B59" i="38"/>
  <c r="A60" i="38"/>
  <c r="E59" i="38"/>
  <c r="R21" i="12"/>
  <c r="P21" i="12"/>
  <c r="L21" i="12"/>
  <c r="J21" i="12"/>
  <c r="F21" i="12"/>
  <c r="D21" i="12"/>
  <c r="O21" i="12"/>
  <c r="I21" i="12"/>
  <c r="C21" i="12"/>
  <c r="G21" i="12"/>
  <c r="S21" i="12"/>
  <c r="M21" i="12"/>
  <c r="B39" i="41"/>
  <c r="E39" i="41"/>
  <c r="E55" i="35"/>
  <c r="B55" i="35"/>
  <c r="A56" i="35"/>
  <c r="D58" i="38"/>
  <c r="C58" i="38"/>
  <c r="H54" i="35"/>
  <c r="D54" i="35"/>
  <c r="C54" i="35"/>
  <c r="H53" i="31"/>
  <c r="D53" i="31"/>
  <c r="F53" i="31"/>
  <c r="G53" i="31"/>
  <c r="C53" i="31"/>
  <c r="F58" i="38"/>
  <c r="H58" i="38"/>
  <c r="G58" i="38"/>
  <c r="A55" i="31"/>
  <c r="B54" i="31"/>
  <c r="E54" i="31"/>
  <c r="H84" i="49"/>
  <c r="F84" i="49"/>
  <c r="D84" i="49"/>
  <c r="C84" i="49"/>
  <c r="G84" i="49"/>
  <c r="E56" i="43"/>
  <c r="B56" i="43"/>
  <c r="B85" i="49"/>
  <c r="E85" i="49"/>
  <c r="A86" i="49"/>
  <c r="B38" i="40"/>
  <c r="E38" i="40"/>
  <c r="D41" i="34"/>
  <c r="F41" i="34"/>
  <c r="C41" i="34"/>
  <c r="H17" i="10"/>
  <c r="B17" i="10"/>
  <c r="E17" i="10"/>
  <c r="K17" i="10"/>
  <c r="A18" i="10"/>
  <c r="B38" i="19"/>
  <c r="A39" i="19"/>
  <c r="E38" i="19"/>
  <c r="C37" i="19"/>
  <c r="D37" i="19"/>
  <c r="F37" i="19"/>
  <c r="B42" i="34"/>
  <c r="E42" i="34"/>
  <c r="A43" i="34"/>
  <c r="T26" i="14"/>
  <c r="L16" i="10"/>
  <c r="J16" i="10"/>
  <c r="F16" i="10"/>
  <c r="D16" i="10"/>
  <c r="M16" i="10"/>
  <c r="C16" i="10"/>
  <c r="I16" i="10"/>
  <c r="G16" i="10"/>
  <c r="A90" i="51"/>
  <c r="E89" i="51"/>
  <c r="H89" i="51"/>
  <c r="B89" i="51"/>
  <c r="F88" i="51"/>
  <c r="C88" i="51"/>
  <c r="D88" i="51"/>
  <c r="J88" i="51"/>
  <c r="I88" i="51"/>
  <c r="K88" i="51"/>
  <c r="G88" i="51"/>
  <c r="E16" i="9"/>
  <c r="B16" i="9"/>
  <c r="A17" i="9"/>
  <c r="G50" i="28"/>
  <c r="F50" i="28"/>
  <c r="D50" i="28"/>
  <c r="C50" i="28"/>
  <c r="G15" i="9"/>
  <c r="F15" i="9"/>
  <c r="E51" i="28"/>
  <c r="A52" i="28"/>
  <c r="B51" i="28"/>
  <c r="D15" i="9"/>
  <c r="C15" i="9"/>
  <c r="G100" i="53" l="1"/>
  <c r="F100" i="53"/>
  <c r="C100" i="53"/>
  <c r="A101" i="53" s="1"/>
  <c r="D100" i="53"/>
  <c r="H15" i="9"/>
  <c r="H50" i="28"/>
  <c r="T21" i="12"/>
  <c r="N16" i="10"/>
  <c r="H47" i="26"/>
  <c r="K44" i="25"/>
  <c r="E55" i="44"/>
  <c r="B55" i="44"/>
  <c r="D57" i="45"/>
  <c r="B57" i="45"/>
  <c r="G37" i="19"/>
  <c r="G41" i="34"/>
  <c r="D39" i="41"/>
  <c r="H39" i="41"/>
  <c r="C39" i="41"/>
  <c r="A40" i="41" s="1"/>
  <c r="F51" i="28"/>
  <c r="G51" i="28"/>
  <c r="D51" i="28"/>
  <c r="C51" i="28"/>
  <c r="A87" i="49"/>
  <c r="B86" i="49"/>
  <c r="E86" i="49"/>
  <c r="N29" i="14"/>
  <c r="H29" i="14"/>
  <c r="K29" i="14"/>
  <c r="Q29" i="14"/>
  <c r="E29" i="14"/>
  <c r="B29" i="14"/>
  <c r="A30" i="14"/>
  <c r="R28" i="14"/>
  <c r="P28" i="14"/>
  <c r="D28" i="14"/>
  <c r="M28" i="14"/>
  <c r="J28" i="14"/>
  <c r="G28" i="14"/>
  <c r="L28" i="14"/>
  <c r="I28" i="14"/>
  <c r="F28" i="14"/>
  <c r="C28" i="14"/>
  <c r="O28" i="14"/>
  <c r="S28" i="14"/>
  <c r="E49" i="26"/>
  <c r="B49" i="26"/>
  <c r="A50" i="26"/>
  <c r="D85" i="49"/>
  <c r="H85" i="49"/>
  <c r="G85" i="49"/>
  <c r="F85" i="49"/>
  <c r="C85" i="49"/>
  <c r="B82" i="50"/>
  <c r="A83" i="50"/>
  <c r="H82" i="50"/>
  <c r="E82" i="50"/>
  <c r="C48" i="26"/>
  <c r="G48" i="26"/>
  <c r="F48" i="26"/>
  <c r="D48" i="26"/>
  <c r="B23" i="12"/>
  <c r="K23" i="12"/>
  <c r="H23" i="12"/>
  <c r="Q23" i="12"/>
  <c r="N23" i="12"/>
  <c r="E23" i="12"/>
  <c r="A24" i="12"/>
  <c r="A53" i="28"/>
  <c r="E52" i="28"/>
  <c r="B52" i="28"/>
  <c r="A44" i="34"/>
  <c r="E43" i="34"/>
  <c r="B43" i="34"/>
  <c r="H46" i="25"/>
  <c r="E46" i="25"/>
  <c r="B46" i="25"/>
  <c r="A47" i="25"/>
  <c r="H54" i="31"/>
  <c r="F54" i="31"/>
  <c r="D54" i="31"/>
  <c r="G54" i="31"/>
  <c r="C54" i="31"/>
  <c r="D56" i="43"/>
  <c r="C56" i="43"/>
  <c r="A57" i="43" s="1"/>
  <c r="F56" i="43"/>
  <c r="G56" i="43"/>
  <c r="R22" i="12"/>
  <c r="P22" i="12"/>
  <c r="L22" i="12"/>
  <c r="F22" i="12"/>
  <c r="D22" i="12"/>
  <c r="C22" i="12"/>
  <c r="O22" i="12"/>
  <c r="S22" i="12"/>
  <c r="M22" i="12"/>
  <c r="J22" i="12"/>
  <c r="G22" i="12"/>
  <c r="I22" i="12"/>
  <c r="C38" i="40"/>
  <c r="A39" i="40" s="1"/>
  <c r="D38" i="40"/>
  <c r="J81" i="50"/>
  <c r="D81" i="50"/>
  <c r="K81" i="50"/>
  <c r="I81" i="50"/>
  <c r="G81" i="50"/>
  <c r="F81" i="50"/>
  <c r="C81" i="50"/>
  <c r="F42" i="34"/>
  <c r="D42" i="34"/>
  <c r="C42" i="34"/>
  <c r="E17" i="9"/>
  <c r="B17" i="9"/>
  <c r="A18" i="9"/>
  <c r="D59" i="38"/>
  <c r="C59" i="38"/>
  <c r="H18" i="10"/>
  <c r="B18" i="10"/>
  <c r="K18" i="10"/>
  <c r="E18" i="10"/>
  <c r="A19" i="10"/>
  <c r="A38" i="17"/>
  <c r="J37" i="17"/>
  <c r="G37" i="17"/>
  <c r="H37" i="17"/>
  <c r="I37" i="17" s="1"/>
  <c r="E37" i="17"/>
  <c r="F37" i="17" s="1"/>
  <c r="D37" i="17"/>
  <c r="F38" i="19"/>
  <c r="C38" i="19"/>
  <c r="D38" i="19"/>
  <c r="D16" i="9"/>
  <c r="C16" i="9"/>
  <c r="F59" i="38"/>
  <c r="H59" i="38"/>
  <c r="G59" i="38"/>
  <c r="B55" i="31"/>
  <c r="A56" i="31"/>
  <c r="E55" i="31"/>
  <c r="J45" i="25"/>
  <c r="G45" i="25"/>
  <c r="F45" i="25"/>
  <c r="D45" i="25"/>
  <c r="C45" i="25"/>
  <c r="I45" i="25"/>
  <c r="L17" i="10"/>
  <c r="J17" i="10"/>
  <c r="I17" i="10"/>
  <c r="F17" i="10"/>
  <c r="D17" i="10"/>
  <c r="M17" i="10"/>
  <c r="G17" i="10"/>
  <c r="C17" i="10"/>
  <c r="K36" i="17"/>
  <c r="T27" i="14"/>
  <c r="B56" i="35"/>
  <c r="E56" i="35"/>
  <c r="A57" i="35"/>
  <c r="D57" i="36"/>
  <c r="H57" i="36"/>
  <c r="C57" i="36"/>
  <c r="A40" i="19"/>
  <c r="E39" i="19"/>
  <c r="B39" i="19"/>
  <c r="A61" i="38"/>
  <c r="E60" i="38"/>
  <c r="B60" i="38"/>
  <c r="J89" i="51"/>
  <c r="D89" i="51"/>
  <c r="K89" i="51"/>
  <c r="G89" i="51"/>
  <c r="F89" i="51"/>
  <c r="C89" i="51"/>
  <c r="I89" i="51"/>
  <c r="A91" i="51"/>
  <c r="H90" i="51"/>
  <c r="E90" i="51"/>
  <c r="B90" i="51"/>
  <c r="G57" i="36"/>
  <c r="F57" i="36"/>
  <c r="H55" i="35"/>
  <c r="D55" i="35"/>
  <c r="C55" i="35"/>
  <c r="B58" i="36"/>
  <c r="A59" i="36"/>
  <c r="E58" i="36"/>
  <c r="X816" i="8"/>
  <c r="Y816" i="8" s="1"/>
  <c r="X800" i="8"/>
  <c r="Y800" i="8" s="1"/>
  <c r="X784" i="8"/>
  <c r="Y784" i="8" s="1"/>
  <c r="X768" i="8"/>
  <c r="Y768" i="8" s="1"/>
  <c r="X752" i="8"/>
  <c r="Y752" i="8" s="1"/>
  <c r="X736" i="8"/>
  <c r="Y736" i="8" s="1"/>
  <c r="X797" i="8"/>
  <c r="Y797" i="8" s="1"/>
  <c r="X765" i="8"/>
  <c r="Y765" i="8" s="1"/>
  <c r="X733" i="8"/>
  <c r="Y733" i="8" s="1"/>
  <c r="X701" i="8"/>
  <c r="Y701" i="8" s="1"/>
  <c r="X653" i="8"/>
  <c r="Y653" i="8" s="1"/>
  <c r="X621" i="8"/>
  <c r="Y621" i="8" s="1"/>
  <c r="X605" i="8"/>
  <c r="Y605" i="8" s="1"/>
  <c r="X557" i="8"/>
  <c r="Y557" i="8" s="1"/>
  <c r="X525" i="8"/>
  <c r="Y525" i="8" s="1"/>
  <c r="X493" i="8"/>
  <c r="Y493" i="8" s="1"/>
  <c r="X461" i="8"/>
  <c r="Y461" i="8" s="1"/>
  <c r="X413" i="8"/>
  <c r="Y413" i="8" s="1"/>
  <c r="X381" i="8"/>
  <c r="Y381" i="8" s="1"/>
  <c r="X349" i="8"/>
  <c r="Y349" i="8" s="1"/>
  <c r="X333" i="8"/>
  <c r="Y333" i="8" s="1"/>
  <c r="X301" i="8"/>
  <c r="Y301" i="8" s="1"/>
  <c r="X285" i="8"/>
  <c r="Y285" i="8" s="1"/>
  <c r="X253" i="8"/>
  <c r="Y253" i="8" s="1"/>
  <c r="X221" i="8"/>
  <c r="Y221" i="8" s="1"/>
  <c r="X189" i="8"/>
  <c r="Y189" i="8" s="1"/>
  <c r="X141" i="8"/>
  <c r="Y141" i="8" s="1"/>
  <c r="X10" i="8"/>
  <c r="Y10" i="8" s="1"/>
  <c r="X813" i="8"/>
  <c r="Y813" i="8" s="1"/>
  <c r="X781" i="8"/>
  <c r="Y781" i="8" s="1"/>
  <c r="X749" i="8"/>
  <c r="Y749" i="8" s="1"/>
  <c r="X717" i="8"/>
  <c r="Y717" i="8" s="1"/>
  <c r="X685" i="8"/>
  <c r="Y685" i="8" s="1"/>
  <c r="X669" i="8"/>
  <c r="Y669" i="8" s="1"/>
  <c r="X637" i="8"/>
  <c r="Y637" i="8" s="1"/>
  <c r="X589" i="8"/>
  <c r="Y589" i="8" s="1"/>
  <c r="X573" i="8"/>
  <c r="Y573" i="8" s="1"/>
  <c r="X541" i="8"/>
  <c r="Y541" i="8" s="1"/>
  <c r="X509" i="8"/>
  <c r="Y509" i="8" s="1"/>
  <c r="X477" i="8"/>
  <c r="Y477" i="8" s="1"/>
  <c r="X445" i="8"/>
  <c r="Y445" i="8" s="1"/>
  <c r="X429" i="8"/>
  <c r="Y429" i="8" s="1"/>
  <c r="X397" i="8"/>
  <c r="Y397" i="8" s="1"/>
  <c r="X365" i="8"/>
  <c r="Y365" i="8" s="1"/>
  <c r="X317" i="8"/>
  <c r="Y317" i="8" s="1"/>
  <c r="X269" i="8"/>
  <c r="Y269" i="8" s="1"/>
  <c r="X237" i="8"/>
  <c r="Y237" i="8" s="1"/>
  <c r="X205" i="8"/>
  <c r="Y205" i="8" s="1"/>
  <c r="X173" i="8"/>
  <c r="Y173" i="8" s="1"/>
  <c r="X157" i="8"/>
  <c r="Y157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9" i="8"/>
  <c r="Y809" i="8" s="1"/>
  <c r="X793" i="8"/>
  <c r="Y793" i="8" s="1"/>
  <c r="X777" i="8"/>
  <c r="Y777" i="8" s="1"/>
  <c r="X761" i="8"/>
  <c r="Y761" i="8" s="1"/>
  <c r="X745" i="8"/>
  <c r="Y745" i="8" s="1"/>
  <c r="X729" i="8"/>
  <c r="Y729" i="8" s="1"/>
  <c r="X713" i="8"/>
  <c r="Y713" i="8" s="1"/>
  <c r="X697" i="8"/>
  <c r="Y697" i="8" s="1"/>
  <c r="X681" i="8"/>
  <c r="Y681" i="8" s="1"/>
  <c r="X665" i="8"/>
  <c r="Y665" i="8" s="1"/>
  <c r="X649" i="8"/>
  <c r="Y649" i="8" s="1"/>
  <c r="X633" i="8"/>
  <c r="Y633" i="8" s="1"/>
  <c r="X617" i="8"/>
  <c r="Y617" i="8" s="1"/>
  <c r="X601" i="8"/>
  <c r="Y601" i="8" s="1"/>
  <c r="X585" i="8"/>
  <c r="Y585" i="8" s="1"/>
  <c r="X569" i="8"/>
  <c r="Y569" i="8" s="1"/>
  <c r="X553" i="8"/>
  <c r="Y553" i="8" s="1"/>
  <c r="X537" i="8"/>
  <c r="Y537" i="8" s="1"/>
  <c r="X521" i="8"/>
  <c r="Y521" i="8" s="1"/>
  <c r="X505" i="8"/>
  <c r="Y505" i="8" s="1"/>
  <c r="X489" i="8"/>
  <c r="Y489" i="8" s="1"/>
  <c r="X473" i="8"/>
  <c r="Y473" i="8" s="1"/>
  <c r="X457" i="8"/>
  <c r="Y457" i="8" s="1"/>
  <c r="X441" i="8"/>
  <c r="Y441" i="8" s="1"/>
  <c r="X425" i="8"/>
  <c r="Y425" i="8" s="1"/>
  <c r="X409" i="8"/>
  <c r="Y409" i="8" s="1"/>
  <c r="X393" i="8"/>
  <c r="Y393" i="8" s="1"/>
  <c r="X377" i="8"/>
  <c r="Y377" i="8" s="1"/>
  <c r="X361" i="8"/>
  <c r="Y361" i="8" s="1"/>
  <c r="X345" i="8"/>
  <c r="Y345" i="8" s="1"/>
  <c r="X329" i="8"/>
  <c r="Y329" i="8" s="1"/>
  <c r="X313" i="8"/>
  <c r="Y313" i="8" s="1"/>
  <c r="X297" i="8"/>
  <c r="Y297" i="8" s="1"/>
  <c r="X281" i="8"/>
  <c r="Y281" i="8" s="1"/>
  <c r="X265" i="8"/>
  <c r="Y265" i="8" s="1"/>
  <c r="X249" i="8"/>
  <c r="Y249" i="8" s="1"/>
  <c r="X824" i="8"/>
  <c r="Y824" i="8" s="1"/>
  <c r="X808" i="8"/>
  <c r="Y808" i="8" s="1"/>
  <c r="X792" i="8"/>
  <c r="Y792" i="8" s="1"/>
  <c r="X776" i="8"/>
  <c r="Y776" i="8" s="1"/>
  <c r="X760" i="8"/>
  <c r="Y760" i="8" s="1"/>
  <c r="X744" i="8"/>
  <c r="Y744" i="8" s="1"/>
  <c r="X728" i="8"/>
  <c r="Y728" i="8" s="1"/>
  <c r="X712" i="8"/>
  <c r="Y712" i="8" s="1"/>
  <c r="X696" i="8"/>
  <c r="Y696" i="8" s="1"/>
  <c r="X680" i="8"/>
  <c r="Y680" i="8" s="1"/>
  <c r="X664" i="8"/>
  <c r="Y664" i="8" s="1"/>
  <c r="X648" i="8"/>
  <c r="Y648" i="8" s="1"/>
  <c r="X632" i="8"/>
  <c r="Y632" i="8" s="1"/>
  <c r="X616" i="8"/>
  <c r="Y616" i="8" s="1"/>
  <c r="X600" i="8"/>
  <c r="Y600" i="8" s="1"/>
  <c r="X584" i="8"/>
  <c r="Y584" i="8" s="1"/>
  <c r="X568" i="8"/>
  <c r="Y568" i="8" s="1"/>
  <c r="X552" i="8"/>
  <c r="Y552" i="8" s="1"/>
  <c r="X536" i="8"/>
  <c r="Y536" i="8" s="1"/>
  <c r="X520" i="8"/>
  <c r="Y520" i="8" s="1"/>
  <c r="X504" i="8"/>
  <c r="Y504" i="8" s="1"/>
  <c r="X488" i="8"/>
  <c r="Y488" i="8" s="1"/>
  <c r="X472" i="8"/>
  <c r="Y472" i="8" s="1"/>
  <c r="X456" i="8"/>
  <c r="Y456" i="8" s="1"/>
  <c r="X440" i="8"/>
  <c r="Y440" i="8" s="1"/>
  <c r="X424" i="8"/>
  <c r="Y424" i="8" s="1"/>
  <c r="X408" i="8"/>
  <c r="Y408" i="8" s="1"/>
  <c r="X392" i="8"/>
  <c r="Y392" i="8" s="1"/>
  <c r="X376" i="8"/>
  <c r="Y376" i="8" s="1"/>
  <c r="X360" i="8"/>
  <c r="Y360" i="8" s="1"/>
  <c r="X344" i="8"/>
  <c r="Y344" i="8" s="1"/>
  <c r="X328" i="8"/>
  <c r="Y328" i="8" s="1"/>
  <c r="X823" i="8"/>
  <c r="Y823" i="8" s="1"/>
  <c r="X807" i="8"/>
  <c r="Y807" i="8" s="1"/>
  <c r="X791" i="8"/>
  <c r="Y791" i="8" s="1"/>
  <c r="X775" i="8"/>
  <c r="Y775" i="8" s="1"/>
  <c r="X759" i="8"/>
  <c r="Y759" i="8" s="1"/>
  <c r="X743" i="8"/>
  <c r="Y743" i="8" s="1"/>
  <c r="X727" i="8"/>
  <c r="Y727" i="8" s="1"/>
  <c r="X711" i="8"/>
  <c r="Y711" i="8" s="1"/>
  <c r="X695" i="8"/>
  <c r="Y695" i="8" s="1"/>
  <c r="X679" i="8"/>
  <c r="Y679" i="8" s="1"/>
  <c r="X663" i="8"/>
  <c r="Y663" i="8" s="1"/>
  <c r="X647" i="8"/>
  <c r="Y647" i="8" s="1"/>
  <c r="X631" i="8"/>
  <c r="Y631" i="8" s="1"/>
  <c r="X615" i="8"/>
  <c r="Y615" i="8" s="1"/>
  <c r="X599" i="8"/>
  <c r="Y599" i="8" s="1"/>
  <c r="X583" i="8"/>
  <c r="Y583" i="8" s="1"/>
  <c r="X567" i="8"/>
  <c r="Y567" i="8" s="1"/>
  <c r="X551" i="8"/>
  <c r="Y551" i="8" s="1"/>
  <c r="X535" i="8"/>
  <c r="Y535" i="8" s="1"/>
  <c r="X519" i="8"/>
  <c r="Y519" i="8" s="1"/>
  <c r="X503" i="8"/>
  <c r="Y503" i="8" s="1"/>
  <c r="X487" i="8"/>
  <c r="Y487" i="8" s="1"/>
  <c r="X471" i="8"/>
  <c r="Y471" i="8" s="1"/>
  <c r="X455" i="8"/>
  <c r="Y455" i="8" s="1"/>
  <c r="X439" i="8"/>
  <c r="Y439" i="8" s="1"/>
  <c r="X423" i="8"/>
  <c r="Y423" i="8" s="1"/>
  <c r="X407" i="8"/>
  <c r="Y407" i="8" s="1"/>
  <c r="X391" i="8"/>
  <c r="Y391" i="8" s="1"/>
  <c r="X375" i="8"/>
  <c r="Y375" i="8" s="1"/>
  <c r="X359" i="8"/>
  <c r="Y359" i="8" s="1"/>
  <c r="X343" i="8"/>
  <c r="Y343" i="8" s="1"/>
  <c r="X327" i="8"/>
  <c r="Y327" i="8" s="1"/>
  <c r="X311" i="8"/>
  <c r="Y311" i="8" s="1"/>
  <c r="X295" i="8"/>
  <c r="Y295" i="8" s="1"/>
  <c r="X279" i="8"/>
  <c r="Y279" i="8" s="1"/>
  <c r="X263" i="8"/>
  <c r="Y263" i="8" s="1"/>
  <c r="X247" i="8"/>
  <c r="Y247" i="8" s="1"/>
  <c r="X231" i="8"/>
  <c r="Y231" i="8" s="1"/>
  <c r="X215" i="8"/>
  <c r="Y215" i="8" s="1"/>
  <c r="X199" i="8"/>
  <c r="Y199" i="8" s="1"/>
  <c r="X183" i="8"/>
  <c r="Y183" i="8" s="1"/>
  <c r="X167" i="8"/>
  <c r="Y167" i="8" s="1"/>
  <c r="X151" i="8"/>
  <c r="Y151" i="8" s="1"/>
  <c r="X710" i="8"/>
  <c r="Y710" i="8" s="1"/>
  <c r="X630" i="8"/>
  <c r="Y630" i="8" s="1"/>
  <c r="X582" i="8"/>
  <c r="Y582" i="8" s="1"/>
  <c r="X550" i="8"/>
  <c r="Y550" i="8" s="1"/>
  <c r="X534" i="8"/>
  <c r="Y534" i="8" s="1"/>
  <c r="X502" i="8"/>
  <c r="Y502" i="8" s="1"/>
  <c r="X470" i="8"/>
  <c r="Y470" i="8" s="1"/>
  <c r="X438" i="8"/>
  <c r="Y438" i="8" s="1"/>
  <c r="X406" i="8"/>
  <c r="Y406" i="8" s="1"/>
  <c r="X374" i="8"/>
  <c r="Y374" i="8" s="1"/>
  <c r="X342" i="8"/>
  <c r="Y342" i="8" s="1"/>
  <c r="X310" i="8"/>
  <c r="Y310" i="8" s="1"/>
  <c r="X278" i="8"/>
  <c r="Y278" i="8" s="1"/>
  <c r="X246" i="8"/>
  <c r="Y246" i="8" s="1"/>
  <c r="X198" i="8"/>
  <c r="Y198" i="8" s="1"/>
  <c r="X166" i="8"/>
  <c r="Y166" i="8" s="1"/>
  <c r="X822" i="8"/>
  <c r="Y822" i="8" s="1"/>
  <c r="X806" i="8"/>
  <c r="Y806" i="8" s="1"/>
  <c r="X790" i="8"/>
  <c r="Y790" i="8" s="1"/>
  <c r="X774" i="8"/>
  <c r="Y774" i="8" s="1"/>
  <c r="X758" i="8"/>
  <c r="Y758" i="8" s="1"/>
  <c r="X742" i="8"/>
  <c r="Y742" i="8" s="1"/>
  <c r="X726" i="8"/>
  <c r="Y726" i="8" s="1"/>
  <c r="X694" i="8"/>
  <c r="Y694" i="8" s="1"/>
  <c r="X678" i="8"/>
  <c r="Y678" i="8" s="1"/>
  <c r="X662" i="8"/>
  <c r="Y662" i="8" s="1"/>
  <c r="X646" i="8"/>
  <c r="Y646" i="8" s="1"/>
  <c r="X614" i="8"/>
  <c r="Y614" i="8" s="1"/>
  <c r="X598" i="8"/>
  <c r="Y598" i="8" s="1"/>
  <c r="X566" i="8"/>
  <c r="Y566" i="8" s="1"/>
  <c r="X518" i="8"/>
  <c r="Y518" i="8" s="1"/>
  <c r="X486" i="8"/>
  <c r="Y486" i="8" s="1"/>
  <c r="X454" i="8"/>
  <c r="Y454" i="8" s="1"/>
  <c r="X422" i="8"/>
  <c r="Y422" i="8" s="1"/>
  <c r="X390" i="8"/>
  <c r="Y390" i="8" s="1"/>
  <c r="X358" i="8"/>
  <c r="Y358" i="8" s="1"/>
  <c r="X326" i="8"/>
  <c r="Y326" i="8" s="1"/>
  <c r="X294" i="8"/>
  <c r="Y294" i="8" s="1"/>
  <c r="X262" i="8"/>
  <c r="Y262" i="8" s="1"/>
  <c r="X230" i="8"/>
  <c r="Y230" i="8" s="1"/>
  <c r="X214" i="8"/>
  <c r="Y214" i="8" s="1"/>
  <c r="X182" i="8"/>
  <c r="Y182" i="8" s="1"/>
  <c r="X150" i="8"/>
  <c r="Y150" i="8" s="1"/>
  <c r="X741" i="8"/>
  <c r="Y741" i="8" s="1"/>
  <c r="X645" i="8"/>
  <c r="Y645" i="8" s="1"/>
  <c r="X613" i="8"/>
  <c r="Y613" i="8" s="1"/>
  <c r="X565" i="8"/>
  <c r="Y565" i="8" s="1"/>
  <c r="X533" i="8"/>
  <c r="Y533" i="8" s="1"/>
  <c r="X501" i="8"/>
  <c r="Y501" i="8" s="1"/>
  <c r="X469" i="8"/>
  <c r="Y469" i="8" s="1"/>
  <c r="X437" i="8"/>
  <c r="Y437" i="8" s="1"/>
  <c r="X405" i="8"/>
  <c r="Y405" i="8" s="1"/>
  <c r="X357" i="8"/>
  <c r="Y357" i="8" s="1"/>
  <c r="X325" i="8"/>
  <c r="Y325" i="8" s="1"/>
  <c r="X293" i="8"/>
  <c r="Y293" i="8" s="1"/>
  <c r="X245" i="8"/>
  <c r="Y245" i="8" s="1"/>
  <c r="X213" i="8"/>
  <c r="Y213" i="8" s="1"/>
  <c r="X181" i="8"/>
  <c r="Y181" i="8" s="1"/>
  <c r="X165" i="8"/>
  <c r="Y165" i="8" s="1"/>
  <c r="X548" i="8"/>
  <c r="Y548" i="8" s="1"/>
  <c r="X420" i="8"/>
  <c r="Y420" i="8" s="1"/>
  <c r="X356" i="8"/>
  <c r="Y356" i="8" s="1"/>
  <c r="X308" i="8"/>
  <c r="Y308" i="8" s="1"/>
  <c r="X228" i="8"/>
  <c r="Y228" i="8" s="1"/>
  <c r="X180" i="8"/>
  <c r="Y180" i="8" s="1"/>
  <c r="X821" i="8"/>
  <c r="Y821" i="8" s="1"/>
  <c r="X805" i="8"/>
  <c r="Y805" i="8" s="1"/>
  <c r="X789" i="8"/>
  <c r="Y789" i="8" s="1"/>
  <c r="X773" i="8"/>
  <c r="Y773" i="8" s="1"/>
  <c r="X757" i="8"/>
  <c r="Y757" i="8" s="1"/>
  <c r="X725" i="8"/>
  <c r="Y725" i="8" s="1"/>
  <c r="X709" i="8"/>
  <c r="Y709" i="8" s="1"/>
  <c r="X693" i="8"/>
  <c r="Y693" i="8" s="1"/>
  <c r="X677" i="8"/>
  <c r="Y677" i="8" s="1"/>
  <c r="X661" i="8"/>
  <c r="Y661" i="8" s="1"/>
  <c r="X629" i="8"/>
  <c r="Y629" i="8" s="1"/>
  <c r="X597" i="8"/>
  <c r="Y597" i="8" s="1"/>
  <c r="X581" i="8"/>
  <c r="Y581" i="8" s="1"/>
  <c r="X549" i="8"/>
  <c r="Y549" i="8" s="1"/>
  <c r="X517" i="8"/>
  <c r="Y517" i="8" s="1"/>
  <c r="X485" i="8"/>
  <c r="Y485" i="8" s="1"/>
  <c r="X453" i="8"/>
  <c r="Y453" i="8" s="1"/>
  <c r="X421" i="8"/>
  <c r="Y421" i="8" s="1"/>
  <c r="X389" i="8"/>
  <c r="Y389" i="8" s="1"/>
  <c r="X373" i="8"/>
  <c r="Y373" i="8" s="1"/>
  <c r="X341" i="8"/>
  <c r="Y341" i="8" s="1"/>
  <c r="X309" i="8"/>
  <c r="Y309" i="8" s="1"/>
  <c r="X277" i="8"/>
  <c r="Y277" i="8" s="1"/>
  <c r="X261" i="8"/>
  <c r="Y261" i="8" s="1"/>
  <c r="X229" i="8"/>
  <c r="Y229" i="8" s="1"/>
  <c r="X197" i="8"/>
  <c r="Y197" i="8" s="1"/>
  <c r="X149" i="8"/>
  <c r="Y149" i="8" s="1"/>
  <c r="X532" i="8"/>
  <c r="Y532" i="8" s="1"/>
  <c r="X404" i="8"/>
  <c r="Y404" i="8" s="1"/>
  <c r="X340" i="8"/>
  <c r="Y340" i="8" s="1"/>
  <c r="X276" i="8"/>
  <c r="Y276" i="8" s="1"/>
  <c r="X164" i="8"/>
  <c r="Y164" i="8" s="1"/>
  <c r="X788" i="8"/>
  <c r="Y788" i="8" s="1"/>
  <c r="X740" i="8"/>
  <c r="Y740" i="8" s="1"/>
  <c r="X708" i="8"/>
  <c r="Y708" i="8" s="1"/>
  <c r="X676" i="8"/>
  <c r="Y676" i="8" s="1"/>
  <c r="X644" i="8"/>
  <c r="Y644" i="8" s="1"/>
  <c r="X596" i="8"/>
  <c r="Y596" i="8" s="1"/>
  <c r="X564" i="8"/>
  <c r="Y564" i="8" s="1"/>
  <c r="X500" i="8"/>
  <c r="Y500" i="8" s="1"/>
  <c r="X468" i="8"/>
  <c r="Y468" i="8" s="1"/>
  <c r="X452" i="8"/>
  <c r="Y452" i="8" s="1"/>
  <c r="X372" i="8"/>
  <c r="Y372" i="8" s="1"/>
  <c r="X292" i="8"/>
  <c r="Y292" i="8" s="1"/>
  <c r="X244" i="8"/>
  <c r="Y244" i="8" s="1"/>
  <c r="X212" i="8"/>
  <c r="Y212" i="8" s="1"/>
  <c r="X148" i="8"/>
  <c r="Y148" i="8" s="1"/>
  <c r="X820" i="8"/>
  <c r="Y820" i="8" s="1"/>
  <c r="X804" i="8"/>
  <c r="Y804" i="8" s="1"/>
  <c r="X772" i="8"/>
  <c r="Y772" i="8" s="1"/>
  <c r="X756" i="8"/>
  <c r="Y756" i="8" s="1"/>
  <c r="X724" i="8"/>
  <c r="Y724" i="8" s="1"/>
  <c r="X692" i="8"/>
  <c r="Y692" i="8" s="1"/>
  <c r="X660" i="8"/>
  <c r="Y660" i="8" s="1"/>
  <c r="X628" i="8"/>
  <c r="Y628" i="8" s="1"/>
  <c r="X612" i="8"/>
  <c r="Y612" i="8" s="1"/>
  <c r="X580" i="8"/>
  <c r="Y580" i="8" s="1"/>
  <c r="X516" i="8"/>
  <c r="Y516" i="8" s="1"/>
  <c r="X484" i="8"/>
  <c r="Y484" i="8" s="1"/>
  <c r="X436" i="8"/>
  <c r="Y436" i="8" s="1"/>
  <c r="X388" i="8"/>
  <c r="Y388" i="8" s="1"/>
  <c r="X324" i="8"/>
  <c r="Y324" i="8" s="1"/>
  <c r="X260" i="8"/>
  <c r="Y260" i="8" s="1"/>
  <c r="X196" i="8"/>
  <c r="Y196" i="8" s="1"/>
  <c r="X702" i="8"/>
  <c r="Y702" i="8" s="1"/>
  <c r="X671" i="8"/>
  <c r="Y671" i="8" s="1"/>
  <c r="X640" i="8"/>
  <c r="Y640" i="8" s="1"/>
  <c r="X609" i="8"/>
  <c r="Y609" i="8" s="1"/>
  <c r="X299" i="8"/>
  <c r="Y299" i="8" s="1"/>
  <c r="X271" i="8"/>
  <c r="Y271" i="8" s="1"/>
  <c r="X242" i="8"/>
  <c r="Y242" i="8" s="1"/>
  <c r="X219" i="8"/>
  <c r="Y219" i="8" s="1"/>
  <c r="X192" i="8"/>
  <c r="Y192" i="8" s="1"/>
  <c r="X168" i="8"/>
  <c r="Y168" i="8" s="1"/>
  <c r="X142" i="8"/>
  <c r="Y142" i="8" s="1"/>
  <c r="X56" i="8"/>
  <c r="Y56" i="8" s="1"/>
  <c r="X47" i="8"/>
  <c r="Y47" i="8" s="1"/>
  <c r="X26" i="8"/>
  <c r="Y26" i="8" s="1"/>
  <c r="X795" i="8"/>
  <c r="Y795" i="8" s="1"/>
  <c r="X763" i="8"/>
  <c r="Y763" i="8" s="1"/>
  <c r="X731" i="8"/>
  <c r="Y731" i="8" s="1"/>
  <c r="X700" i="8"/>
  <c r="Y700" i="8" s="1"/>
  <c r="X578" i="8"/>
  <c r="Y578" i="8" s="1"/>
  <c r="X524" i="8"/>
  <c r="Y524" i="8" s="1"/>
  <c r="X495" i="8"/>
  <c r="Y495" i="8" s="1"/>
  <c r="X465" i="8"/>
  <c r="Y465" i="8" s="1"/>
  <c r="X435" i="8"/>
  <c r="Y435" i="8" s="1"/>
  <c r="X411" i="8"/>
  <c r="Y411" i="8" s="1"/>
  <c r="X382" i="8"/>
  <c r="Y382" i="8" s="1"/>
  <c r="X352" i="8"/>
  <c r="Y352" i="8" s="1"/>
  <c r="X322" i="8"/>
  <c r="Y322" i="8" s="1"/>
  <c r="X62" i="8"/>
  <c r="Y62" i="8" s="1"/>
  <c r="X670" i="8"/>
  <c r="Y670" i="8" s="1"/>
  <c r="X639" i="8"/>
  <c r="Y639" i="8" s="1"/>
  <c r="X608" i="8"/>
  <c r="Y608" i="8" s="1"/>
  <c r="X270" i="8"/>
  <c r="Y270" i="8" s="1"/>
  <c r="X241" i="8"/>
  <c r="Y241" i="8" s="1"/>
  <c r="X217" i="8"/>
  <c r="Y217" i="8" s="1"/>
  <c r="X699" i="8"/>
  <c r="Y699" i="8" s="1"/>
  <c r="X668" i="8"/>
  <c r="Y668" i="8" s="1"/>
  <c r="X577" i="8"/>
  <c r="Y577" i="8" s="1"/>
  <c r="X547" i="8"/>
  <c r="Y547" i="8" s="1"/>
  <c r="X523" i="8"/>
  <c r="Y523" i="8" s="1"/>
  <c r="X494" i="8"/>
  <c r="Y494" i="8" s="1"/>
  <c r="X464" i="8"/>
  <c r="Y464" i="8" s="1"/>
  <c r="X638" i="8"/>
  <c r="Y638" i="8" s="1"/>
  <c r="X607" i="8"/>
  <c r="Y607" i="8" s="1"/>
  <c r="X268" i="8"/>
  <c r="Y268" i="8" s="1"/>
  <c r="X240" i="8"/>
  <c r="Y240" i="8" s="1"/>
  <c r="X216" i="8"/>
  <c r="Y216" i="8" s="1"/>
  <c r="X190" i="8"/>
  <c r="Y190" i="8" s="1"/>
  <c r="X162" i="8"/>
  <c r="Y162" i="8" s="1"/>
  <c r="X819" i="8"/>
  <c r="Y819" i="8" s="1"/>
  <c r="X787" i="8"/>
  <c r="Y787" i="8" s="1"/>
  <c r="X755" i="8"/>
  <c r="Y755" i="8" s="1"/>
  <c r="X723" i="8"/>
  <c r="Y723" i="8" s="1"/>
  <c r="X667" i="8"/>
  <c r="Y667" i="8" s="1"/>
  <c r="X636" i="8"/>
  <c r="Y636" i="8" s="1"/>
  <c r="X576" i="8"/>
  <c r="Y576" i="8" s="1"/>
  <c r="X546" i="8"/>
  <c r="Y546" i="8" s="1"/>
  <c r="X492" i="8"/>
  <c r="Y492" i="8" s="1"/>
  <c r="X463" i="8"/>
  <c r="Y463" i="8" s="1"/>
  <c r="X433" i="8"/>
  <c r="Y433" i="8" s="1"/>
  <c r="X403" i="8"/>
  <c r="Y403" i="8" s="1"/>
  <c r="X379" i="8"/>
  <c r="Y379" i="8" s="1"/>
  <c r="X350" i="8"/>
  <c r="Y350" i="8" s="1"/>
  <c r="X320" i="8"/>
  <c r="Y320" i="8" s="1"/>
  <c r="X291" i="8"/>
  <c r="Y291" i="8" s="1"/>
  <c r="X86" i="8"/>
  <c r="Y86" i="8" s="1"/>
  <c r="X77" i="8"/>
  <c r="Y77" i="8" s="1"/>
  <c r="X17" i="8"/>
  <c r="Y17" i="8" s="1"/>
  <c r="X121" i="8"/>
  <c r="Y121" i="8" s="1"/>
  <c r="X105" i="8"/>
  <c r="Y105" i="8" s="1"/>
  <c r="X92" i="8"/>
  <c r="Y92" i="8" s="1"/>
  <c r="X83" i="8"/>
  <c r="Y83" i="8" s="1"/>
  <c r="X13" i="8"/>
  <c r="Y13" i="8" s="1"/>
  <c r="X89" i="8"/>
  <c r="Y89" i="8" s="1"/>
  <c r="X40" i="8"/>
  <c r="Y40" i="8" s="1"/>
  <c r="X401" i="8"/>
  <c r="Y401" i="8" s="1"/>
  <c r="X289" i="8"/>
  <c r="Y289" i="8" s="1"/>
  <c r="X264" i="8"/>
  <c r="Y264" i="8" s="1"/>
  <c r="X606" i="8"/>
  <c r="Y606" i="8" s="1"/>
  <c r="X267" i="8"/>
  <c r="Y267" i="8" s="1"/>
  <c r="X239" i="8"/>
  <c r="Y239" i="8" s="1"/>
  <c r="X211" i="8"/>
  <c r="Y211" i="8" s="1"/>
  <c r="X188" i="8"/>
  <c r="Y188" i="8" s="1"/>
  <c r="X161" i="8"/>
  <c r="Y161" i="8" s="1"/>
  <c r="X137" i="8"/>
  <c r="Y137" i="8" s="1"/>
  <c r="X124" i="8"/>
  <c r="Y124" i="8" s="1"/>
  <c r="X108" i="8"/>
  <c r="Y108" i="8" s="1"/>
  <c r="X290" i="8"/>
  <c r="Y290" i="8" s="1"/>
  <c r="X34" i="8"/>
  <c r="Y34" i="8" s="1"/>
  <c r="X818" i="8"/>
  <c r="Y818" i="8" s="1"/>
  <c r="X786" i="8"/>
  <c r="Y786" i="8" s="1"/>
  <c r="X754" i="8"/>
  <c r="Y754" i="8" s="1"/>
  <c r="X722" i="8"/>
  <c r="Y722" i="8" s="1"/>
  <c r="X691" i="8"/>
  <c r="Y691" i="8" s="1"/>
  <c r="X635" i="8"/>
  <c r="Y635" i="8" s="1"/>
  <c r="X604" i="8"/>
  <c r="Y604" i="8" s="1"/>
  <c r="X575" i="8"/>
  <c r="Y575" i="8" s="1"/>
  <c r="X545" i="8"/>
  <c r="Y545" i="8" s="1"/>
  <c r="X515" i="8"/>
  <c r="Y515" i="8" s="1"/>
  <c r="X491" i="8"/>
  <c r="Y491" i="8" s="1"/>
  <c r="X462" i="8"/>
  <c r="Y462" i="8" s="1"/>
  <c r="X432" i="8"/>
  <c r="Y432" i="8" s="1"/>
  <c r="X402" i="8"/>
  <c r="Y402" i="8" s="1"/>
  <c r="X348" i="8"/>
  <c r="Y348" i="8" s="1"/>
  <c r="X319" i="8"/>
  <c r="Y319" i="8" s="1"/>
  <c r="X371" i="8"/>
  <c r="Y371" i="8" s="1"/>
  <c r="X238" i="8"/>
  <c r="Y238" i="8" s="1"/>
  <c r="X210" i="8"/>
  <c r="Y210" i="8" s="1"/>
  <c r="X187" i="8"/>
  <c r="Y187" i="8" s="1"/>
  <c r="X160" i="8"/>
  <c r="Y160" i="8" s="1"/>
  <c r="X12" i="8"/>
  <c r="Y12" i="8" s="1"/>
  <c r="X318" i="8"/>
  <c r="Y318" i="8" s="1"/>
  <c r="X817" i="8"/>
  <c r="Y817" i="8" s="1"/>
  <c r="X785" i="8"/>
  <c r="Y785" i="8" s="1"/>
  <c r="X753" i="8"/>
  <c r="Y753" i="8" s="1"/>
  <c r="X721" i="8"/>
  <c r="Y721" i="8" s="1"/>
  <c r="X690" i="8"/>
  <c r="Y690" i="8" s="1"/>
  <c r="X659" i="8"/>
  <c r="Y659" i="8" s="1"/>
  <c r="X603" i="8"/>
  <c r="Y603" i="8" s="1"/>
  <c r="X574" i="8"/>
  <c r="Y574" i="8" s="1"/>
  <c r="X544" i="8"/>
  <c r="Y544" i="8" s="1"/>
  <c r="X514" i="8"/>
  <c r="Y514" i="8" s="1"/>
  <c r="X460" i="8"/>
  <c r="Y460" i="8" s="1"/>
  <c r="X431" i="8"/>
  <c r="Y431" i="8" s="1"/>
  <c r="X347" i="8"/>
  <c r="Y347" i="8" s="1"/>
  <c r="X815" i="8"/>
  <c r="Y815" i="8" s="1"/>
  <c r="X783" i="8"/>
  <c r="Y783" i="8" s="1"/>
  <c r="X751" i="8"/>
  <c r="Y751" i="8" s="1"/>
  <c r="X235" i="8"/>
  <c r="Y235" i="8" s="1"/>
  <c r="X208" i="8"/>
  <c r="Y208" i="8" s="1"/>
  <c r="X184" i="8"/>
  <c r="Y184" i="8" s="1"/>
  <c r="X158" i="8"/>
  <c r="Y158" i="8" s="1"/>
  <c r="X64" i="8"/>
  <c r="Y64" i="8" s="1"/>
  <c r="X55" i="8"/>
  <c r="Y55" i="8" s="1"/>
  <c r="X22" i="8"/>
  <c r="Y22" i="8" s="1"/>
  <c r="X719" i="8"/>
  <c r="Y719" i="8" s="1"/>
  <c r="X688" i="8"/>
  <c r="Y688" i="8" s="1"/>
  <c r="X657" i="8"/>
  <c r="Y657" i="8" s="1"/>
  <c r="X626" i="8"/>
  <c r="Y626" i="8" s="1"/>
  <c r="X595" i="8"/>
  <c r="Y595" i="8" s="1"/>
  <c r="X571" i="8"/>
  <c r="Y571" i="8" s="1"/>
  <c r="X542" i="8"/>
  <c r="Y542" i="8" s="1"/>
  <c r="X512" i="8"/>
  <c r="Y512" i="8" s="1"/>
  <c r="X482" i="8"/>
  <c r="Y482" i="8" s="1"/>
  <c r="X428" i="8"/>
  <c r="Y428" i="8" s="1"/>
  <c r="X399" i="8"/>
  <c r="Y399" i="8" s="1"/>
  <c r="X369" i="8"/>
  <c r="Y369" i="8" s="1"/>
  <c r="X339" i="8"/>
  <c r="Y339" i="8" s="1"/>
  <c r="X315" i="8"/>
  <c r="Y315" i="8" s="1"/>
  <c r="X258" i="8"/>
  <c r="Y258" i="8" s="1"/>
  <c r="X814" i="8"/>
  <c r="Y814" i="8" s="1"/>
  <c r="X782" i="8"/>
  <c r="Y782" i="8" s="1"/>
  <c r="X750" i="8"/>
  <c r="Y750" i="8" s="1"/>
  <c r="X233" i="8"/>
  <c r="Y233" i="8" s="1"/>
  <c r="X207" i="8"/>
  <c r="Y207" i="8" s="1"/>
  <c r="X179" i="8"/>
  <c r="Y179" i="8" s="1"/>
  <c r="X156" i="8"/>
  <c r="Y156" i="8" s="1"/>
  <c r="X136" i="8"/>
  <c r="Y136" i="8" s="1"/>
  <c r="X133" i="8"/>
  <c r="Y133" i="8" s="1"/>
  <c r="X120" i="8"/>
  <c r="Y120" i="8" s="1"/>
  <c r="X117" i="8"/>
  <c r="Y117" i="8" s="1"/>
  <c r="X104" i="8"/>
  <c r="Y104" i="8" s="1"/>
  <c r="X101" i="8"/>
  <c r="Y101" i="8" s="1"/>
  <c r="X76" i="8"/>
  <c r="Y76" i="8" s="1"/>
  <c r="X67" i="8"/>
  <c r="Y67" i="8" s="1"/>
  <c r="X16" i="8"/>
  <c r="Y16" i="8" s="1"/>
  <c r="X625" i="8"/>
  <c r="Y625" i="8" s="1"/>
  <c r="X511" i="8"/>
  <c r="Y511" i="8" s="1"/>
  <c r="X451" i="8"/>
  <c r="Y451" i="8" s="1"/>
  <c r="X398" i="8"/>
  <c r="Y398" i="8" s="1"/>
  <c r="X338" i="8"/>
  <c r="Y338" i="8" s="1"/>
  <c r="X286" i="8"/>
  <c r="Y286" i="8" s="1"/>
  <c r="X257" i="8"/>
  <c r="Y257" i="8" s="1"/>
  <c r="X82" i="8"/>
  <c r="Y82" i="8" s="1"/>
  <c r="X812" i="8"/>
  <c r="Y812" i="8" s="1"/>
  <c r="X780" i="8"/>
  <c r="Y780" i="8" s="1"/>
  <c r="X748" i="8"/>
  <c r="Y748" i="8" s="1"/>
  <c r="X718" i="8"/>
  <c r="Y718" i="8" s="1"/>
  <c r="X687" i="8"/>
  <c r="Y687" i="8" s="1"/>
  <c r="X656" i="8"/>
  <c r="Y656" i="8" s="1"/>
  <c r="X594" i="8"/>
  <c r="Y594" i="8" s="1"/>
  <c r="X540" i="8"/>
  <c r="Y540" i="8" s="1"/>
  <c r="X481" i="8"/>
  <c r="Y481" i="8" s="1"/>
  <c r="X427" i="8"/>
  <c r="Y427" i="8" s="1"/>
  <c r="X368" i="8"/>
  <c r="Y368" i="8" s="1"/>
  <c r="X716" i="8"/>
  <c r="Y716" i="8" s="1"/>
  <c r="X312" i="8"/>
  <c r="Y312" i="8" s="1"/>
  <c r="X232" i="8"/>
  <c r="Y232" i="8" s="1"/>
  <c r="X206" i="8"/>
  <c r="Y206" i="8" s="1"/>
  <c r="X178" i="8"/>
  <c r="Y178" i="8" s="1"/>
  <c r="X155" i="8"/>
  <c r="Y155" i="8" s="1"/>
  <c r="X88" i="8"/>
  <c r="Y88" i="8" s="1"/>
  <c r="X79" i="8"/>
  <c r="Y79" i="8" s="1"/>
  <c r="X337" i="8"/>
  <c r="Y337" i="8" s="1"/>
  <c r="X85" i="8"/>
  <c r="Y85" i="8" s="1"/>
  <c r="X110" i="8"/>
  <c r="Y110" i="8" s="1"/>
  <c r="X91" i="8"/>
  <c r="Y91" i="8" s="1"/>
  <c r="X36" i="8"/>
  <c r="Y36" i="8" s="1"/>
  <c r="X811" i="8"/>
  <c r="Y811" i="8" s="1"/>
  <c r="X779" i="8"/>
  <c r="Y779" i="8" s="1"/>
  <c r="X747" i="8"/>
  <c r="Y747" i="8" s="1"/>
  <c r="X686" i="8"/>
  <c r="Y686" i="8" s="1"/>
  <c r="X655" i="8"/>
  <c r="Y655" i="8" s="1"/>
  <c r="X624" i="8"/>
  <c r="Y624" i="8" s="1"/>
  <c r="X593" i="8"/>
  <c r="Y593" i="8" s="1"/>
  <c r="X563" i="8"/>
  <c r="Y563" i="8" s="1"/>
  <c r="X539" i="8"/>
  <c r="Y539" i="8" s="1"/>
  <c r="X510" i="8"/>
  <c r="Y510" i="8" s="1"/>
  <c r="X480" i="8"/>
  <c r="Y480" i="8" s="1"/>
  <c r="X450" i="8"/>
  <c r="Y450" i="8" s="1"/>
  <c r="X396" i="8"/>
  <c r="Y396" i="8" s="1"/>
  <c r="X367" i="8"/>
  <c r="Y367" i="8" s="1"/>
  <c r="X284" i="8"/>
  <c r="Y284" i="8" s="1"/>
  <c r="X256" i="8"/>
  <c r="Y256" i="8" s="1"/>
  <c r="X107" i="8"/>
  <c r="Y107" i="8" s="1"/>
  <c r="X94" i="8"/>
  <c r="Y94" i="8" s="1"/>
  <c r="X715" i="8"/>
  <c r="Y715" i="8" s="1"/>
  <c r="X684" i="8"/>
  <c r="Y684" i="8" s="1"/>
  <c r="X307" i="8"/>
  <c r="Y307" i="8" s="1"/>
  <c r="X227" i="8"/>
  <c r="Y227" i="8" s="1"/>
  <c r="X204" i="8"/>
  <c r="Y204" i="8" s="1"/>
  <c r="X177" i="8"/>
  <c r="Y177" i="8" s="1"/>
  <c r="X153" i="8"/>
  <c r="Y153" i="8" s="1"/>
  <c r="X126" i="8"/>
  <c r="Y126" i="8" s="1"/>
  <c r="X123" i="8"/>
  <c r="Y123" i="8" s="1"/>
  <c r="X654" i="8"/>
  <c r="Y654" i="8" s="1"/>
  <c r="X623" i="8"/>
  <c r="Y623" i="8" s="1"/>
  <c r="X592" i="8"/>
  <c r="Y592" i="8" s="1"/>
  <c r="X562" i="8"/>
  <c r="Y562" i="8" s="1"/>
  <c r="X508" i="8"/>
  <c r="Y508" i="8" s="1"/>
  <c r="X479" i="8"/>
  <c r="Y479" i="8" s="1"/>
  <c r="X449" i="8"/>
  <c r="Y449" i="8" s="1"/>
  <c r="X419" i="8"/>
  <c r="Y419" i="8" s="1"/>
  <c r="X395" i="8"/>
  <c r="Y395" i="8" s="1"/>
  <c r="X366" i="8"/>
  <c r="Y366" i="8" s="1"/>
  <c r="X336" i="8"/>
  <c r="Y336" i="8" s="1"/>
  <c r="X283" i="8"/>
  <c r="Y283" i="8" s="1"/>
  <c r="X683" i="8"/>
  <c r="Y683" i="8" s="1"/>
  <c r="X652" i="8"/>
  <c r="Y652" i="8" s="1"/>
  <c r="X306" i="8"/>
  <c r="Y306" i="8" s="1"/>
  <c r="X226" i="8"/>
  <c r="Y226" i="8" s="1"/>
  <c r="X203" i="8"/>
  <c r="Y203" i="8" s="1"/>
  <c r="X176" i="8"/>
  <c r="Y176" i="8" s="1"/>
  <c r="X152" i="8"/>
  <c r="Y152" i="8" s="1"/>
  <c r="X48" i="8"/>
  <c r="Y48" i="8" s="1"/>
  <c r="X39" i="8"/>
  <c r="Y39" i="8" s="1"/>
  <c r="X30" i="8"/>
  <c r="Y30" i="8" s="1"/>
  <c r="X418" i="8"/>
  <c r="Y418" i="8" s="1"/>
  <c r="X254" i="8"/>
  <c r="Y254" i="8" s="1"/>
  <c r="X803" i="8"/>
  <c r="Y803" i="8" s="1"/>
  <c r="X771" i="8"/>
  <c r="Y771" i="8" s="1"/>
  <c r="X739" i="8"/>
  <c r="Y739" i="8" s="1"/>
  <c r="X622" i="8"/>
  <c r="Y622" i="8" s="1"/>
  <c r="X591" i="8"/>
  <c r="Y591" i="8" s="1"/>
  <c r="X561" i="8"/>
  <c r="Y561" i="8" s="1"/>
  <c r="X531" i="8"/>
  <c r="Y531" i="8" s="1"/>
  <c r="X507" i="8"/>
  <c r="Y507" i="8" s="1"/>
  <c r="X478" i="8"/>
  <c r="Y478" i="8" s="1"/>
  <c r="X448" i="8"/>
  <c r="Y448" i="8" s="1"/>
  <c r="X364" i="8"/>
  <c r="Y364" i="8" s="1"/>
  <c r="X335" i="8"/>
  <c r="Y335" i="8" s="1"/>
  <c r="X707" i="8"/>
  <c r="Y707" i="8" s="1"/>
  <c r="X651" i="8"/>
  <c r="Y651" i="8" s="1"/>
  <c r="X620" i="8"/>
  <c r="Y620" i="8" s="1"/>
  <c r="X305" i="8"/>
  <c r="Y305" i="8" s="1"/>
  <c r="X280" i="8"/>
  <c r="Y280" i="8" s="1"/>
  <c r="X225" i="8"/>
  <c r="Y225" i="8" s="1"/>
  <c r="X201" i="8"/>
  <c r="Y201" i="8" s="1"/>
  <c r="X175" i="8"/>
  <c r="Y175" i="8" s="1"/>
  <c r="X147" i="8"/>
  <c r="Y147" i="8" s="1"/>
  <c r="X132" i="8"/>
  <c r="Y132" i="8" s="1"/>
  <c r="X706" i="8"/>
  <c r="Y706" i="8" s="1"/>
  <c r="X675" i="8"/>
  <c r="Y675" i="8" s="1"/>
  <c r="X619" i="8"/>
  <c r="Y619" i="8" s="1"/>
  <c r="X304" i="8"/>
  <c r="Y304" i="8" s="1"/>
  <c r="X275" i="8"/>
  <c r="Y275" i="8" s="1"/>
  <c r="X224" i="8"/>
  <c r="Y224" i="8" s="1"/>
  <c r="X200" i="8"/>
  <c r="Y200" i="8" s="1"/>
  <c r="X174" i="8"/>
  <c r="Y174" i="8" s="1"/>
  <c r="X146" i="8"/>
  <c r="Y146" i="8" s="1"/>
  <c r="X72" i="8"/>
  <c r="Y72" i="8" s="1"/>
  <c r="X63" i="8"/>
  <c r="Y63" i="8" s="1"/>
  <c r="X18" i="8"/>
  <c r="Y18" i="8" s="1"/>
  <c r="X801" i="8"/>
  <c r="Y801" i="8" s="1"/>
  <c r="X769" i="8"/>
  <c r="Y769" i="8" s="1"/>
  <c r="X737" i="8"/>
  <c r="Y737" i="8" s="1"/>
  <c r="X588" i="8"/>
  <c r="Y588" i="8" s="1"/>
  <c r="X559" i="8"/>
  <c r="Y559" i="8" s="1"/>
  <c r="X529" i="8"/>
  <c r="Y529" i="8" s="1"/>
  <c r="X499" i="8"/>
  <c r="Y499" i="8" s="1"/>
  <c r="X475" i="8"/>
  <c r="Y475" i="8" s="1"/>
  <c r="X446" i="8"/>
  <c r="Y446" i="8" s="1"/>
  <c r="X416" i="8"/>
  <c r="Y416" i="8" s="1"/>
  <c r="X386" i="8"/>
  <c r="Y386" i="8" s="1"/>
  <c r="X332" i="8"/>
  <c r="Y332" i="8" s="1"/>
  <c r="X251" i="8"/>
  <c r="Y251" i="8" s="1"/>
  <c r="X78" i="8"/>
  <c r="Y78" i="8" s="1"/>
  <c r="X69" i="8"/>
  <c r="Y69" i="8" s="1"/>
  <c r="X21" i="8"/>
  <c r="Y21" i="8" s="1"/>
  <c r="X802" i="8"/>
  <c r="Y802" i="8" s="1"/>
  <c r="X703" i="8"/>
  <c r="Y703" i="8" s="1"/>
  <c r="X496" i="8"/>
  <c r="Y496" i="8" s="1"/>
  <c r="X387" i="8"/>
  <c r="Y387" i="8" s="1"/>
  <c r="X119" i="8"/>
  <c r="Y119" i="8" s="1"/>
  <c r="X99" i="8"/>
  <c r="Y99" i="8" s="1"/>
  <c r="X66" i="8"/>
  <c r="Y66" i="8" s="1"/>
  <c r="X33" i="8"/>
  <c r="Y33" i="8" s="1"/>
  <c r="X11" i="8"/>
  <c r="Y11" i="8" s="1"/>
  <c r="X302" i="8"/>
  <c r="Y302" i="8" s="1"/>
  <c r="X223" i="8"/>
  <c r="Y223" i="8" s="1"/>
  <c r="X163" i="8"/>
  <c r="Y163" i="8" s="1"/>
  <c r="X54" i="8"/>
  <c r="Y54" i="8" s="1"/>
  <c r="X38" i="8"/>
  <c r="Y38" i="8" s="1"/>
  <c r="X572" i="8"/>
  <c r="Y572" i="8" s="1"/>
  <c r="X287" i="8"/>
  <c r="Y287" i="8" s="1"/>
  <c r="X130" i="8"/>
  <c r="Y130" i="8" s="1"/>
  <c r="X50" i="8"/>
  <c r="Y50" i="8" s="1"/>
  <c r="X498" i="8"/>
  <c r="Y498" i="8" s="1"/>
  <c r="X587" i="8"/>
  <c r="Y587" i="8" s="1"/>
  <c r="X28" i="8"/>
  <c r="Y28" i="8" s="1"/>
  <c r="X380" i="8"/>
  <c r="Y380" i="8" s="1"/>
  <c r="X32" i="8"/>
  <c r="Y32" i="8" s="1"/>
  <c r="X209" i="8"/>
  <c r="Y209" i="8" s="1"/>
  <c r="X466" i="8"/>
  <c r="Y466" i="8" s="1"/>
  <c r="X355" i="8"/>
  <c r="Y355" i="8" s="1"/>
  <c r="X483" i="8"/>
  <c r="Y483" i="8" s="1"/>
  <c r="X385" i="8"/>
  <c r="Y385" i="8" s="1"/>
  <c r="X112" i="8"/>
  <c r="Y112" i="8" s="1"/>
  <c r="X49" i="8"/>
  <c r="Y49" i="8" s="1"/>
  <c r="X23" i="8"/>
  <c r="Y23" i="8" s="1"/>
  <c r="X296" i="8"/>
  <c r="Y296" i="8" s="1"/>
  <c r="X383" i="8"/>
  <c r="Y383" i="8" s="1"/>
  <c r="X125" i="8"/>
  <c r="Y125" i="8" s="1"/>
  <c r="X111" i="8"/>
  <c r="Y111" i="8" s="1"/>
  <c r="X97" i="8"/>
  <c r="Y97" i="8" s="1"/>
  <c r="X90" i="8"/>
  <c r="Y90" i="8" s="1"/>
  <c r="X42" i="8"/>
  <c r="Y42" i="8" s="1"/>
  <c r="X658" i="8"/>
  <c r="Y658" i="8" s="1"/>
  <c r="X96" i="8"/>
  <c r="Y96" i="8" s="1"/>
  <c r="X412" i="8"/>
  <c r="Y412" i="8" s="1"/>
  <c r="X171" i="8"/>
  <c r="Y171" i="8" s="1"/>
  <c r="X799" i="8"/>
  <c r="Y799" i="8" s="1"/>
  <c r="X689" i="8"/>
  <c r="Y689" i="8" s="1"/>
  <c r="X476" i="8"/>
  <c r="Y476" i="8" s="1"/>
  <c r="X300" i="8"/>
  <c r="Y300" i="8" s="1"/>
  <c r="X222" i="8"/>
  <c r="Y222" i="8" s="1"/>
  <c r="X159" i="8"/>
  <c r="Y159" i="8" s="1"/>
  <c r="X98" i="8"/>
  <c r="Y98" i="8" s="1"/>
  <c r="X384" i="8"/>
  <c r="Y384" i="8" s="1"/>
  <c r="X84" i="8"/>
  <c r="Y84" i="8" s="1"/>
  <c r="X118" i="8"/>
  <c r="Y118" i="8" s="1"/>
  <c r="X467" i="8"/>
  <c r="Y467" i="8" s="1"/>
  <c r="X59" i="8"/>
  <c r="Y59" i="8" s="1"/>
  <c r="X27" i="8"/>
  <c r="Y27" i="8" s="1"/>
  <c r="X767" i="8"/>
  <c r="Y767" i="8" s="1"/>
  <c r="X116" i="8"/>
  <c r="Y116" i="8" s="1"/>
  <c r="X705" i="8"/>
  <c r="Y705" i="8" s="1"/>
  <c r="X127" i="8"/>
  <c r="Y127" i="8" s="1"/>
  <c r="X106" i="8"/>
  <c r="Y106" i="8" s="1"/>
  <c r="X61" i="8"/>
  <c r="Y61" i="8" s="1"/>
  <c r="X19" i="8"/>
  <c r="Y19" i="8" s="1"/>
  <c r="X43" i="8"/>
  <c r="Y43" i="8" s="1"/>
  <c r="X288" i="8"/>
  <c r="Y288" i="8" s="1"/>
  <c r="X37" i="8"/>
  <c r="Y37" i="8" s="1"/>
  <c r="X143" i="8"/>
  <c r="Y143" i="8" s="1"/>
  <c r="X70" i="8"/>
  <c r="Y70" i="8" s="1"/>
  <c r="X798" i="8"/>
  <c r="Y798" i="8" s="1"/>
  <c r="X674" i="8"/>
  <c r="Y674" i="8" s="1"/>
  <c r="X579" i="8"/>
  <c r="Y579" i="8" s="1"/>
  <c r="X220" i="8"/>
  <c r="Y220" i="8" s="1"/>
  <c r="X145" i="8"/>
  <c r="Y145" i="8" s="1"/>
  <c r="X58" i="8"/>
  <c r="Y58" i="8" s="1"/>
  <c r="X80" i="8"/>
  <c r="Y80" i="8" s="1"/>
  <c r="X590" i="8"/>
  <c r="Y590" i="8" s="1"/>
  <c r="X796" i="8"/>
  <c r="Y796" i="8" s="1"/>
  <c r="X447" i="8"/>
  <c r="Y447" i="8" s="1"/>
  <c r="X44" i="8"/>
  <c r="Y44" i="8" s="1"/>
  <c r="X60" i="8"/>
  <c r="Y60" i="8" s="1"/>
  <c r="X673" i="8"/>
  <c r="Y673" i="8" s="1"/>
  <c r="X65" i="8"/>
  <c r="Y65" i="8" s="1"/>
  <c r="X273" i="8"/>
  <c r="Y273" i="8" s="1"/>
  <c r="X704" i="8"/>
  <c r="Y704" i="8" s="1"/>
  <c r="X560" i="8"/>
  <c r="Y560" i="8" s="1"/>
  <c r="X556" i="8"/>
  <c r="Y556" i="8" s="1"/>
  <c r="X770" i="8"/>
  <c r="Y770" i="8" s="1"/>
  <c r="X672" i="8"/>
  <c r="Y672" i="8" s="1"/>
  <c r="X370" i="8"/>
  <c r="Y370" i="8" s="1"/>
  <c r="X236" i="8"/>
  <c r="Y236" i="8" s="1"/>
  <c r="X558" i="8"/>
  <c r="Y558" i="8" s="1"/>
  <c r="X363" i="8"/>
  <c r="Y363" i="8" s="1"/>
  <c r="X274" i="8"/>
  <c r="Y274" i="8" s="1"/>
  <c r="X144" i="8"/>
  <c r="Y144" i="8" s="1"/>
  <c r="X131" i="8"/>
  <c r="Y131" i="8" s="1"/>
  <c r="X71" i="8"/>
  <c r="Y71" i="8" s="1"/>
  <c r="X53" i="8"/>
  <c r="Y53" i="8" s="1"/>
  <c r="X195" i="8"/>
  <c r="Y195" i="8" s="1"/>
  <c r="X459" i="8"/>
  <c r="Y459" i="8" s="1"/>
  <c r="X103" i="8"/>
  <c r="Y103" i="8" s="1"/>
  <c r="X766" i="8"/>
  <c r="Y766" i="8" s="1"/>
  <c r="X643" i="8"/>
  <c r="Y643" i="8" s="1"/>
  <c r="X555" i="8"/>
  <c r="Y555" i="8" s="1"/>
  <c r="X444" i="8"/>
  <c r="Y444" i="8" s="1"/>
  <c r="X354" i="8"/>
  <c r="Y354" i="8" s="1"/>
  <c r="X272" i="8"/>
  <c r="Y272" i="8" s="1"/>
  <c r="X140" i="8"/>
  <c r="Y140" i="8" s="1"/>
  <c r="X543" i="8"/>
  <c r="Y543" i="8" s="1"/>
  <c r="X353" i="8"/>
  <c r="Y353" i="8" s="1"/>
  <c r="X193" i="8"/>
  <c r="Y193" i="8" s="1"/>
  <c r="X129" i="8"/>
  <c r="Y129" i="8" s="1"/>
  <c r="X109" i="8"/>
  <c r="Y109" i="8" s="1"/>
  <c r="X41" i="8"/>
  <c r="Y41" i="8" s="1"/>
  <c r="X20" i="8"/>
  <c r="Y20" i="8" s="1"/>
  <c r="X169" i="8"/>
  <c r="Y169" i="8" s="1"/>
  <c r="X764" i="8"/>
  <c r="Y764" i="8" s="1"/>
  <c r="X194" i="8"/>
  <c r="Y194" i="8" s="1"/>
  <c r="X52" i="8"/>
  <c r="Y52" i="8" s="1"/>
  <c r="X31" i="8"/>
  <c r="Y31" i="8" s="1"/>
  <c r="X443" i="8"/>
  <c r="Y443" i="8" s="1"/>
  <c r="X139" i="8"/>
  <c r="Y139" i="8" s="1"/>
  <c r="X351" i="8"/>
  <c r="Y351" i="8" s="1"/>
  <c r="X122" i="8"/>
  <c r="Y122" i="8" s="1"/>
  <c r="X57" i="8"/>
  <c r="Y57" i="8" s="1"/>
  <c r="X25" i="8"/>
  <c r="Y25" i="8" s="1"/>
  <c r="X526" i="8"/>
  <c r="Y526" i="8" s="1"/>
  <c r="X45" i="8"/>
  <c r="Y45" i="8" s="1"/>
  <c r="X93" i="8"/>
  <c r="Y93" i="8" s="1"/>
  <c r="X400" i="8"/>
  <c r="Y400" i="8" s="1"/>
  <c r="X642" i="8"/>
  <c r="Y642" i="8" s="1"/>
  <c r="X102" i="8"/>
  <c r="Y102" i="8" s="1"/>
  <c r="X303" i="8"/>
  <c r="Y303" i="8" s="1"/>
  <c r="X530" i="8"/>
  <c r="Y530" i="8" s="1"/>
  <c r="X321" i="8"/>
  <c r="Y321" i="8" s="1"/>
  <c r="X738" i="8"/>
  <c r="Y738" i="8" s="1"/>
  <c r="X641" i="8"/>
  <c r="Y641" i="8" s="1"/>
  <c r="X259" i="8"/>
  <c r="Y259" i="8" s="1"/>
  <c r="X95" i="8"/>
  <c r="Y95" i="8" s="1"/>
  <c r="X75" i="8"/>
  <c r="Y75" i="8" s="1"/>
  <c r="X46" i="8"/>
  <c r="Y46" i="8" s="1"/>
  <c r="X434" i="8"/>
  <c r="Y434" i="8" s="1"/>
  <c r="X191" i="8"/>
  <c r="Y191" i="8" s="1"/>
  <c r="X627" i="8"/>
  <c r="Y627" i="8" s="1"/>
  <c r="X417" i="8"/>
  <c r="Y417" i="8" s="1"/>
  <c r="X128" i="8"/>
  <c r="Y128" i="8" s="1"/>
  <c r="X87" i="8"/>
  <c r="Y87" i="8" s="1"/>
  <c r="X610" i="8"/>
  <c r="Y610" i="8" s="1"/>
  <c r="X528" i="8"/>
  <c r="Y528" i="8" s="1"/>
  <c r="X255" i="8"/>
  <c r="Y255" i="8" s="1"/>
  <c r="X527" i="8"/>
  <c r="Y527" i="8" s="1"/>
  <c r="X81" i="8"/>
  <c r="Y81" i="8" s="1"/>
  <c r="X331" i="8"/>
  <c r="Y331" i="8" s="1"/>
  <c r="X248" i="8"/>
  <c r="Y248" i="8" s="1"/>
  <c r="X14" i="8"/>
  <c r="Y14" i="8" s="1"/>
  <c r="X334" i="8"/>
  <c r="Y334" i="8" s="1"/>
  <c r="X252" i="8"/>
  <c r="Y252" i="8" s="1"/>
  <c r="X51" i="8"/>
  <c r="Y51" i="8" s="1"/>
  <c r="X735" i="8"/>
  <c r="Y735" i="8" s="1"/>
  <c r="X430" i="8"/>
  <c r="Y430" i="8" s="1"/>
  <c r="X115" i="8"/>
  <c r="Y115" i="8" s="1"/>
  <c r="X35" i="8"/>
  <c r="Y35" i="8" s="1"/>
  <c r="X135" i="8"/>
  <c r="Y135" i="8" s="1"/>
  <c r="X15" i="8"/>
  <c r="Y15" i="8" s="1"/>
  <c r="X734" i="8"/>
  <c r="Y734" i="8" s="1"/>
  <c r="X68" i="8"/>
  <c r="Y68" i="8" s="1"/>
  <c r="X134" i="8"/>
  <c r="Y134" i="8" s="1"/>
  <c r="X29" i="8"/>
  <c r="Y29" i="8" s="1"/>
  <c r="X316" i="8"/>
  <c r="Y316" i="8" s="1"/>
  <c r="X185" i="8"/>
  <c r="Y185" i="8" s="1"/>
  <c r="X497" i="8"/>
  <c r="Y497" i="8" s="1"/>
  <c r="X73" i="8"/>
  <c r="Y73" i="8" s="1"/>
  <c r="X732" i="8"/>
  <c r="Y732" i="8" s="1"/>
  <c r="X415" i="8"/>
  <c r="Y415" i="8" s="1"/>
  <c r="X114" i="8"/>
  <c r="Y114" i="8" s="1"/>
  <c r="X100" i="8"/>
  <c r="Y100" i="8" s="1"/>
  <c r="X611" i="8"/>
  <c r="Y611" i="8" s="1"/>
  <c r="X513" i="8"/>
  <c r="Y513" i="8" s="1"/>
  <c r="X243" i="8"/>
  <c r="Y243" i="8" s="1"/>
  <c r="X74" i="8"/>
  <c r="Y74" i="8" s="1"/>
  <c r="X172" i="8"/>
  <c r="Y172" i="8" s="1"/>
  <c r="X720" i="8"/>
  <c r="Y720" i="8" s="1"/>
  <c r="X414" i="8"/>
  <c r="Y414" i="8" s="1"/>
  <c r="X323" i="8"/>
  <c r="Y323" i="8" s="1"/>
  <c r="X24" i="8"/>
  <c r="Y24" i="8" s="1"/>
  <c r="X113" i="8"/>
  <c r="Y113" i="8" s="1"/>
  <c r="X8" i="8"/>
  <c r="Y8" i="8" s="1"/>
  <c r="X7" i="8"/>
  <c r="Y7" i="8" s="1"/>
  <c r="X6" i="8"/>
  <c r="Y6" i="8" s="1"/>
  <c r="X5" i="8"/>
  <c r="Y5" i="8" s="1"/>
  <c r="X4" i="8"/>
  <c r="Y4" i="8" s="1"/>
  <c r="X9" i="8"/>
  <c r="Y9" i="8" s="1"/>
  <c r="G16" i="9"/>
  <c r="F16" i="9"/>
  <c r="H38" i="40"/>
  <c r="F38" i="40"/>
  <c r="G38" i="40"/>
  <c r="G55" i="35"/>
  <c r="F55" i="35"/>
  <c r="G39" i="41"/>
  <c r="F39" i="41"/>
  <c r="C5" i="5"/>
  <c r="B5" i="5"/>
  <c r="B101" i="53" l="1"/>
  <c r="E101" i="53"/>
  <c r="H48" i="26"/>
  <c r="T22" i="12"/>
  <c r="H51" i="28"/>
  <c r="N17" i="10"/>
  <c r="K45" i="25"/>
  <c r="H16" i="9"/>
  <c r="Z2" i="8" a="1"/>
  <c r="Z2" i="8" s="1"/>
  <c r="Z1" i="8" s="1" a="1"/>
  <c r="Z1" i="8" s="1"/>
  <c r="A15" i="8" s="1"/>
  <c r="C57" i="45"/>
  <c r="A58" i="45" s="1"/>
  <c r="F57" i="45"/>
  <c r="E57" i="45"/>
  <c r="G55" i="44"/>
  <c r="C55" i="44"/>
  <c r="A56" i="44" s="1"/>
  <c r="F55" i="44"/>
  <c r="D55" i="44"/>
  <c r="G38" i="19"/>
  <c r="G42" i="34"/>
  <c r="N24" i="5"/>
  <c r="O24" i="5" s="1"/>
  <c r="N98" i="5"/>
  <c r="O98" i="5" s="1"/>
  <c r="N82" i="5"/>
  <c r="O82" i="5" s="1"/>
  <c r="N66" i="5"/>
  <c r="O66" i="5" s="1"/>
  <c r="N72" i="5"/>
  <c r="O72" i="5" s="1"/>
  <c r="N40" i="5"/>
  <c r="O40" i="5" s="1"/>
  <c r="N91" i="5"/>
  <c r="O91" i="5" s="1"/>
  <c r="N75" i="5"/>
  <c r="O75" i="5" s="1"/>
  <c r="N59" i="5"/>
  <c r="O59" i="5" s="1"/>
  <c r="N117" i="5"/>
  <c r="O117" i="5" s="1"/>
  <c r="N53" i="5"/>
  <c r="O53" i="5" s="1"/>
  <c r="N37" i="5"/>
  <c r="O37" i="5" s="1"/>
  <c r="N27" i="5"/>
  <c r="O27" i="5" s="1"/>
  <c r="N133" i="5"/>
  <c r="O133" i="5" s="1"/>
  <c r="N101" i="5"/>
  <c r="O101" i="5" s="1"/>
  <c r="N85" i="5"/>
  <c r="O85" i="5" s="1"/>
  <c r="N69" i="5"/>
  <c r="O69" i="5" s="1"/>
  <c r="N21" i="5"/>
  <c r="O21" i="5" s="1"/>
  <c r="N104" i="5"/>
  <c r="O104" i="5" s="1"/>
  <c r="N136" i="5"/>
  <c r="O136" i="5" s="1"/>
  <c r="N88" i="5"/>
  <c r="O88" i="5" s="1"/>
  <c r="N56" i="5"/>
  <c r="O56" i="5" s="1"/>
  <c r="N120" i="5"/>
  <c r="O120" i="5" s="1"/>
  <c r="N43" i="5"/>
  <c r="O43" i="5" s="1"/>
  <c r="N48" i="5"/>
  <c r="O48" i="5" s="1"/>
  <c r="N128" i="5"/>
  <c r="O128" i="5" s="1"/>
  <c r="N96" i="5"/>
  <c r="O96" i="5" s="1"/>
  <c r="N125" i="5"/>
  <c r="O125" i="5" s="1"/>
  <c r="N109" i="5"/>
  <c r="O109" i="5" s="1"/>
  <c r="N77" i="5"/>
  <c r="O77" i="5" s="1"/>
  <c r="N112" i="5"/>
  <c r="O112" i="5" s="1"/>
  <c r="N64" i="5"/>
  <c r="O64" i="5" s="1"/>
  <c r="N93" i="5"/>
  <c r="O93" i="5" s="1"/>
  <c r="N61" i="5"/>
  <c r="O61" i="5" s="1"/>
  <c r="N45" i="5"/>
  <c r="O45" i="5" s="1"/>
  <c r="N29" i="5"/>
  <c r="O29" i="5" s="1"/>
  <c r="N80" i="5"/>
  <c r="O80" i="5" s="1"/>
  <c r="N113" i="5"/>
  <c r="O113" i="5" s="1"/>
  <c r="N103" i="5"/>
  <c r="O103" i="5" s="1"/>
  <c r="N19" i="5"/>
  <c r="O19" i="5" s="1"/>
  <c r="N63" i="5"/>
  <c r="O63" i="5" s="1"/>
  <c r="N132" i="5"/>
  <c r="O132" i="5" s="1"/>
  <c r="N17" i="5"/>
  <c r="O17" i="5" s="1"/>
  <c r="N118" i="5"/>
  <c r="O118" i="5" s="1"/>
  <c r="N68" i="5"/>
  <c r="O68" i="5" s="1"/>
  <c r="N73" i="5"/>
  <c r="O73" i="5" s="1"/>
  <c r="N54" i="5"/>
  <c r="O54" i="5" s="1"/>
  <c r="N36" i="5"/>
  <c r="O36" i="5" s="1"/>
  <c r="N20" i="5"/>
  <c r="O20" i="5" s="1"/>
  <c r="N35" i="5"/>
  <c r="O35" i="5" s="1"/>
  <c r="N62" i="5"/>
  <c r="O62" i="5" s="1"/>
  <c r="N71" i="5"/>
  <c r="O71" i="5" s="1"/>
  <c r="N41" i="5"/>
  <c r="O41" i="5" s="1"/>
  <c r="N108" i="5"/>
  <c r="O108" i="5" s="1"/>
  <c r="N12" i="5"/>
  <c r="O12" i="5" s="1"/>
  <c r="N44" i="5"/>
  <c r="O44" i="5" s="1"/>
  <c r="N22" i="5"/>
  <c r="O22" i="5" s="1"/>
  <c r="N111" i="5"/>
  <c r="O111" i="5" s="1"/>
  <c r="N95" i="5"/>
  <c r="O95" i="5" s="1"/>
  <c r="N52" i="5"/>
  <c r="O52" i="5" s="1"/>
  <c r="N86" i="5"/>
  <c r="O86" i="5" s="1"/>
  <c r="N135" i="5"/>
  <c r="O135" i="5" s="1"/>
  <c r="N121" i="5"/>
  <c r="O121" i="5" s="1"/>
  <c r="N116" i="5"/>
  <c r="O116" i="5" s="1"/>
  <c r="N110" i="5"/>
  <c r="O110" i="5" s="1"/>
  <c r="N100" i="5"/>
  <c r="O100" i="5" s="1"/>
  <c r="N33" i="5"/>
  <c r="O33" i="5" s="1"/>
  <c r="N129" i="5"/>
  <c r="O129" i="5" s="1"/>
  <c r="N78" i="5"/>
  <c r="O78" i="5" s="1"/>
  <c r="N38" i="5"/>
  <c r="O38" i="5" s="1"/>
  <c r="N84" i="5"/>
  <c r="O84" i="5" s="1"/>
  <c r="N70" i="5"/>
  <c r="O70" i="5" s="1"/>
  <c r="N83" i="5"/>
  <c r="O83" i="5" s="1"/>
  <c r="N25" i="5"/>
  <c r="O25" i="5" s="1"/>
  <c r="N119" i="5"/>
  <c r="O119" i="5" s="1"/>
  <c r="N32" i="5"/>
  <c r="O32" i="5" s="1"/>
  <c r="N39" i="5"/>
  <c r="O39" i="5" s="1"/>
  <c r="N105" i="5"/>
  <c r="O105" i="5" s="1"/>
  <c r="N134" i="5"/>
  <c r="O134" i="5" s="1"/>
  <c r="N14" i="5"/>
  <c r="O14" i="5" s="1"/>
  <c r="N31" i="5"/>
  <c r="O31" i="5" s="1"/>
  <c r="N55" i="5"/>
  <c r="O55" i="5" s="1"/>
  <c r="N46" i="5"/>
  <c r="O46" i="5" s="1"/>
  <c r="N97" i="5"/>
  <c r="O97" i="5" s="1"/>
  <c r="N87" i="5"/>
  <c r="O87" i="5" s="1"/>
  <c r="N49" i="5"/>
  <c r="O49" i="5" s="1"/>
  <c r="N23" i="5"/>
  <c r="O23" i="5" s="1"/>
  <c r="N15" i="5"/>
  <c r="O15" i="5" s="1"/>
  <c r="N13" i="5"/>
  <c r="O13" i="5" s="1"/>
  <c r="N30" i="5"/>
  <c r="O30" i="5" s="1"/>
  <c r="N115" i="5"/>
  <c r="O115" i="5" s="1"/>
  <c r="N65" i="5"/>
  <c r="O65" i="5" s="1"/>
  <c r="N124" i="5"/>
  <c r="O124" i="5" s="1"/>
  <c r="N67" i="5"/>
  <c r="O67" i="5" s="1"/>
  <c r="N47" i="5"/>
  <c r="O47" i="5" s="1"/>
  <c r="N94" i="5"/>
  <c r="O94" i="5" s="1"/>
  <c r="N8" i="5"/>
  <c r="O8" i="5" s="1"/>
  <c r="N3" i="5"/>
  <c r="O3" i="5" s="1"/>
  <c r="N130" i="5"/>
  <c r="O130" i="5" s="1"/>
  <c r="E59" i="36"/>
  <c r="B59" i="36"/>
  <c r="A60" i="36"/>
  <c r="F43" i="34"/>
  <c r="D43" i="34"/>
  <c r="C43" i="34"/>
  <c r="E40" i="19"/>
  <c r="B40" i="19"/>
  <c r="A41" i="19"/>
  <c r="A45" i="34"/>
  <c r="E44" i="34"/>
  <c r="B44" i="34"/>
  <c r="T28" i="14"/>
  <c r="B57" i="35"/>
  <c r="A58" i="35"/>
  <c r="E57" i="35"/>
  <c r="B39" i="40"/>
  <c r="E39" i="40"/>
  <c r="F56" i="35"/>
  <c r="G56" i="35"/>
  <c r="G52" i="28"/>
  <c r="F52" i="28"/>
  <c r="D52" i="28"/>
  <c r="C52" i="28"/>
  <c r="H56" i="35"/>
  <c r="D56" i="35"/>
  <c r="C56" i="35"/>
  <c r="A54" i="28"/>
  <c r="B53" i="28"/>
  <c r="E53" i="28"/>
  <c r="G58" i="36"/>
  <c r="F58" i="36"/>
  <c r="K37" i="17"/>
  <c r="N24" i="12"/>
  <c r="H24" i="12"/>
  <c r="B24" i="12"/>
  <c r="K24" i="12"/>
  <c r="E24" i="12"/>
  <c r="Q24" i="12"/>
  <c r="A25" i="12"/>
  <c r="D58" i="36"/>
  <c r="H58" i="36"/>
  <c r="C58" i="36"/>
  <c r="H30" i="14"/>
  <c r="N30" i="14"/>
  <c r="K30" i="14"/>
  <c r="E30" i="14"/>
  <c r="B30" i="14"/>
  <c r="Q30" i="14"/>
  <c r="A31" i="14"/>
  <c r="G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J38" i="17"/>
  <c r="E38" i="17"/>
  <c r="F38" i="17" s="1"/>
  <c r="H38" i="17"/>
  <c r="I38" i="17" s="1"/>
  <c r="D38" i="17"/>
  <c r="L29" i="14"/>
  <c r="F29" i="14"/>
  <c r="D29" i="14"/>
  <c r="S29" i="14"/>
  <c r="R29" i="14"/>
  <c r="I29" i="14"/>
  <c r="C29" i="14"/>
  <c r="P29" i="14"/>
  <c r="O29" i="14"/>
  <c r="M29" i="14"/>
  <c r="J29" i="14"/>
  <c r="G29" i="14"/>
  <c r="H19" i="10"/>
  <c r="B19" i="10"/>
  <c r="K19" i="10"/>
  <c r="E19" i="10"/>
  <c r="A20" i="10"/>
  <c r="F23" i="12"/>
  <c r="D23" i="12"/>
  <c r="R23" i="12"/>
  <c r="S23" i="12"/>
  <c r="O23" i="12"/>
  <c r="M23" i="12"/>
  <c r="L23" i="12"/>
  <c r="J23" i="12"/>
  <c r="I23" i="12"/>
  <c r="G23" i="12"/>
  <c r="P23" i="12"/>
  <c r="C23" i="12"/>
  <c r="K90" i="51"/>
  <c r="J90" i="51"/>
  <c r="I90" i="51"/>
  <c r="D90" i="51"/>
  <c r="C90" i="51"/>
  <c r="F90" i="51"/>
  <c r="G90" i="51"/>
  <c r="L18" i="10"/>
  <c r="J18" i="10"/>
  <c r="F18" i="10"/>
  <c r="D18" i="10"/>
  <c r="M18" i="10"/>
  <c r="I18" i="10"/>
  <c r="C18" i="10"/>
  <c r="G18" i="10"/>
  <c r="B91" i="51"/>
  <c r="A92" i="51"/>
  <c r="H91" i="51"/>
  <c r="E91" i="51"/>
  <c r="E57" i="43"/>
  <c r="B57" i="43"/>
  <c r="F86" i="49"/>
  <c r="H86" i="49"/>
  <c r="G86" i="49"/>
  <c r="C86" i="49"/>
  <c r="D86" i="49"/>
  <c r="E18" i="9"/>
  <c r="B18" i="9"/>
  <c r="A19" i="9"/>
  <c r="A88" i="49"/>
  <c r="E87" i="49"/>
  <c r="B87" i="49"/>
  <c r="C17" i="9"/>
  <c r="D17" i="9"/>
  <c r="A84" i="50"/>
  <c r="E83" i="50"/>
  <c r="H83" i="50"/>
  <c r="B83" i="50"/>
  <c r="F17" i="9"/>
  <c r="G17" i="9"/>
  <c r="D82" i="50"/>
  <c r="C82" i="50"/>
  <c r="K82" i="50"/>
  <c r="I82" i="50"/>
  <c r="J82" i="50"/>
  <c r="G82" i="50"/>
  <c r="F82" i="50"/>
  <c r="D60" i="38"/>
  <c r="C60" i="38"/>
  <c r="B47" i="25"/>
  <c r="H47" i="25"/>
  <c r="E47" i="25"/>
  <c r="A48" i="25"/>
  <c r="B40" i="41"/>
  <c r="E40" i="41"/>
  <c r="H60" i="38"/>
  <c r="G60" i="38"/>
  <c r="F60" i="38"/>
  <c r="J46" i="25"/>
  <c r="I46" i="25"/>
  <c r="D46" i="25"/>
  <c r="C46" i="25"/>
  <c r="G46" i="25"/>
  <c r="F46" i="25"/>
  <c r="A62" i="38"/>
  <c r="E61" i="38"/>
  <c r="B61" i="38"/>
  <c r="A57" i="31"/>
  <c r="B56" i="31"/>
  <c r="E56" i="31"/>
  <c r="E50" i="26"/>
  <c r="B50" i="26"/>
  <c r="A51" i="26"/>
  <c r="F39" i="19"/>
  <c r="C39" i="19"/>
  <c r="D39" i="19"/>
  <c r="F55" i="31"/>
  <c r="D55" i="31"/>
  <c r="C55" i="31"/>
  <c r="H55" i="31"/>
  <c r="G55" i="31"/>
  <c r="G49" i="26"/>
  <c r="F49" i="26"/>
  <c r="D49" i="26"/>
  <c r="C49" i="26"/>
  <c r="F101" i="53" l="1"/>
  <c r="G101" i="53"/>
  <c r="D101" i="53"/>
  <c r="C101" i="53"/>
  <c r="A102" i="53" s="1"/>
  <c r="K46" i="25"/>
  <c r="H49" i="26"/>
  <c r="H17" i="9"/>
  <c r="H52" i="28"/>
  <c r="T23" i="12"/>
  <c r="N18" i="10"/>
  <c r="H15" i="8"/>
  <c r="E15" i="8"/>
  <c r="A16" i="8"/>
  <c r="H16" i="8" s="1"/>
  <c r="K15" i="8"/>
  <c r="B15" i="8"/>
  <c r="M15" i="8" s="1"/>
  <c r="E56" i="44"/>
  <c r="B56" i="44"/>
  <c r="D58" i="45"/>
  <c r="B58" i="45"/>
  <c r="G39" i="19"/>
  <c r="G43" i="34"/>
  <c r="P24" i="12"/>
  <c r="L24" i="12"/>
  <c r="J24" i="12"/>
  <c r="F24" i="12"/>
  <c r="D24" i="12"/>
  <c r="C24" i="12"/>
  <c r="I24" i="12"/>
  <c r="G24" i="12"/>
  <c r="O24" i="12"/>
  <c r="M24" i="12"/>
  <c r="R24" i="12"/>
  <c r="S24" i="12"/>
  <c r="E45" i="34"/>
  <c r="B45" i="34"/>
  <c r="A46" i="34"/>
  <c r="A42" i="19"/>
  <c r="E41" i="19"/>
  <c r="B41" i="19"/>
  <c r="H56" i="31"/>
  <c r="D56" i="31"/>
  <c r="G56" i="31"/>
  <c r="F56" i="31"/>
  <c r="C56" i="31"/>
  <c r="F44" i="34"/>
  <c r="C44" i="34"/>
  <c r="D44" i="34"/>
  <c r="F53" i="28"/>
  <c r="G53" i="28"/>
  <c r="D53" i="28"/>
  <c r="C53" i="28"/>
  <c r="T29" i="14"/>
  <c r="B62" i="38"/>
  <c r="E62" i="38"/>
  <c r="A63" i="38"/>
  <c r="B54" i="28"/>
  <c r="A55" i="28"/>
  <c r="E54" i="28"/>
  <c r="H84" i="50"/>
  <c r="E84" i="50"/>
  <c r="A85" i="50"/>
  <c r="B84" i="50"/>
  <c r="D50" i="26"/>
  <c r="F50" i="26"/>
  <c r="C50" i="26"/>
  <c r="G50" i="26"/>
  <c r="A58" i="31"/>
  <c r="B57" i="31"/>
  <c r="E57" i="31"/>
  <c r="C61" i="38"/>
  <c r="D61" i="38"/>
  <c r="H87" i="49"/>
  <c r="D87" i="49"/>
  <c r="G87" i="49"/>
  <c r="F87" i="49"/>
  <c r="C87" i="49"/>
  <c r="K38" i="17"/>
  <c r="A61" i="36"/>
  <c r="B60" i="36"/>
  <c r="E60" i="36"/>
  <c r="D59" i="36"/>
  <c r="C59" i="36"/>
  <c r="H59" i="36"/>
  <c r="G59" i="36"/>
  <c r="F59" i="36"/>
  <c r="E19" i="9"/>
  <c r="B19" i="9"/>
  <c r="A20" i="9"/>
  <c r="G18" i="9"/>
  <c r="F18" i="9"/>
  <c r="H61" i="38"/>
  <c r="F61" i="38"/>
  <c r="G61" i="38"/>
  <c r="F30" i="14"/>
  <c r="D30" i="14"/>
  <c r="R30" i="14"/>
  <c r="P30" i="14"/>
  <c r="M30" i="14"/>
  <c r="L30" i="14"/>
  <c r="G30" i="14"/>
  <c r="J30" i="14"/>
  <c r="I30" i="14"/>
  <c r="C30" i="14"/>
  <c r="O30" i="14"/>
  <c r="S30" i="14"/>
  <c r="N31" i="14"/>
  <c r="B31" i="14"/>
  <c r="Q31" i="14"/>
  <c r="K31" i="14"/>
  <c r="H31" i="14"/>
  <c r="E31" i="14"/>
  <c r="A32" i="14"/>
  <c r="N89" i="5"/>
  <c r="O89" i="5" s="1"/>
  <c r="N81" i="5"/>
  <c r="O81" i="5" s="1"/>
  <c r="N42" i="5"/>
  <c r="O42" i="5" s="1"/>
  <c r="H39" i="40"/>
  <c r="F39" i="40"/>
  <c r="G39" i="40"/>
  <c r="N966" i="5"/>
  <c r="O966" i="5" s="1"/>
  <c r="N790" i="5"/>
  <c r="O790" i="5" s="1"/>
  <c r="N758" i="5"/>
  <c r="O758" i="5" s="1"/>
  <c r="N694" i="5"/>
  <c r="O694" i="5" s="1"/>
  <c r="N662" i="5"/>
  <c r="O662" i="5" s="1"/>
  <c r="N630" i="5"/>
  <c r="O630" i="5" s="1"/>
  <c r="N598" i="5"/>
  <c r="O598" i="5" s="1"/>
  <c r="N566" i="5"/>
  <c r="O566" i="5" s="1"/>
  <c r="N518" i="5"/>
  <c r="O518" i="5" s="1"/>
  <c r="N486" i="5"/>
  <c r="O486" i="5" s="1"/>
  <c r="N454" i="5"/>
  <c r="O454" i="5" s="1"/>
  <c r="N422" i="5"/>
  <c r="O422" i="5" s="1"/>
  <c r="N406" i="5"/>
  <c r="O406" i="5" s="1"/>
  <c r="N358" i="5"/>
  <c r="O358" i="5" s="1"/>
  <c r="N326" i="5"/>
  <c r="O326" i="5" s="1"/>
  <c r="N278" i="5"/>
  <c r="O278" i="5" s="1"/>
  <c r="N246" i="5"/>
  <c r="O246" i="5" s="1"/>
  <c r="N214" i="5"/>
  <c r="O214" i="5" s="1"/>
  <c r="N166" i="5"/>
  <c r="O166" i="5" s="1"/>
  <c r="N820" i="5"/>
  <c r="O820" i="5" s="1"/>
  <c r="N644" i="5"/>
  <c r="O644" i="5" s="1"/>
  <c r="N516" i="5"/>
  <c r="O516" i="5" s="1"/>
  <c r="N420" i="5"/>
  <c r="O420" i="5" s="1"/>
  <c r="N308" i="5"/>
  <c r="O308" i="5" s="1"/>
  <c r="N228" i="5"/>
  <c r="O228" i="5" s="1"/>
  <c r="N164" i="5"/>
  <c r="O164" i="5" s="1"/>
  <c r="N1027" i="5"/>
  <c r="O1027" i="5" s="1"/>
  <c r="N851" i="5"/>
  <c r="O851" i="5" s="1"/>
  <c r="N787" i="5"/>
  <c r="O787" i="5" s="1"/>
  <c r="N691" i="5"/>
  <c r="O691" i="5" s="1"/>
  <c r="N611" i="5"/>
  <c r="O611" i="5" s="1"/>
  <c r="N419" i="5"/>
  <c r="O419" i="5" s="1"/>
  <c r="N387" i="5"/>
  <c r="O387" i="5" s="1"/>
  <c r="N339" i="5"/>
  <c r="O339" i="5" s="1"/>
  <c r="N243" i="5"/>
  <c r="O243" i="5" s="1"/>
  <c r="N994" i="5"/>
  <c r="O994" i="5" s="1"/>
  <c r="N866" i="5"/>
  <c r="O866" i="5" s="1"/>
  <c r="N786" i="5"/>
  <c r="O786" i="5" s="1"/>
  <c r="N722" i="5"/>
  <c r="O722" i="5" s="1"/>
  <c r="N626" i="5"/>
  <c r="O626" i="5" s="1"/>
  <c r="N498" i="5"/>
  <c r="O498" i="5" s="1"/>
  <c r="N1030" i="5"/>
  <c r="O1030" i="5" s="1"/>
  <c r="N1014" i="5"/>
  <c r="O1014" i="5" s="1"/>
  <c r="N998" i="5"/>
  <c r="O998" i="5" s="1"/>
  <c r="N982" i="5"/>
  <c r="O982" i="5" s="1"/>
  <c r="N950" i="5"/>
  <c r="O950" i="5" s="1"/>
  <c r="N934" i="5"/>
  <c r="O934" i="5" s="1"/>
  <c r="N918" i="5"/>
  <c r="O918" i="5" s="1"/>
  <c r="N902" i="5"/>
  <c r="O902" i="5" s="1"/>
  <c r="N886" i="5"/>
  <c r="O886" i="5" s="1"/>
  <c r="N870" i="5"/>
  <c r="O870" i="5" s="1"/>
  <c r="N854" i="5"/>
  <c r="O854" i="5" s="1"/>
  <c r="N838" i="5"/>
  <c r="O838" i="5" s="1"/>
  <c r="N822" i="5"/>
  <c r="O822" i="5" s="1"/>
  <c r="N806" i="5"/>
  <c r="O806" i="5" s="1"/>
  <c r="N774" i="5"/>
  <c r="O774" i="5" s="1"/>
  <c r="N742" i="5"/>
  <c r="O742" i="5" s="1"/>
  <c r="N726" i="5"/>
  <c r="O726" i="5" s="1"/>
  <c r="N710" i="5"/>
  <c r="O710" i="5" s="1"/>
  <c r="N678" i="5"/>
  <c r="O678" i="5" s="1"/>
  <c r="N646" i="5"/>
  <c r="O646" i="5" s="1"/>
  <c r="N614" i="5"/>
  <c r="O614" i="5" s="1"/>
  <c r="N582" i="5"/>
  <c r="O582" i="5" s="1"/>
  <c r="N550" i="5"/>
  <c r="O550" i="5" s="1"/>
  <c r="N534" i="5"/>
  <c r="O534" i="5" s="1"/>
  <c r="N502" i="5"/>
  <c r="O502" i="5" s="1"/>
  <c r="N470" i="5"/>
  <c r="O470" i="5" s="1"/>
  <c r="N438" i="5"/>
  <c r="O438" i="5" s="1"/>
  <c r="N390" i="5"/>
  <c r="O390" i="5" s="1"/>
  <c r="N374" i="5"/>
  <c r="O374" i="5" s="1"/>
  <c r="N342" i="5"/>
  <c r="O342" i="5" s="1"/>
  <c r="N310" i="5"/>
  <c r="O310" i="5" s="1"/>
  <c r="N294" i="5"/>
  <c r="O294" i="5" s="1"/>
  <c r="N262" i="5"/>
  <c r="O262" i="5" s="1"/>
  <c r="N230" i="5"/>
  <c r="O230" i="5" s="1"/>
  <c r="N198" i="5"/>
  <c r="O198" i="5" s="1"/>
  <c r="N182" i="5"/>
  <c r="O182" i="5" s="1"/>
  <c r="N150" i="5"/>
  <c r="O150" i="5" s="1"/>
  <c r="N788" i="5"/>
  <c r="O788" i="5" s="1"/>
  <c r="N692" i="5"/>
  <c r="O692" i="5" s="1"/>
  <c r="N612" i="5"/>
  <c r="O612" i="5" s="1"/>
  <c r="N580" i="5"/>
  <c r="O580" i="5" s="1"/>
  <c r="N500" i="5"/>
  <c r="O500" i="5" s="1"/>
  <c r="N468" i="5"/>
  <c r="O468" i="5" s="1"/>
  <c r="N404" i="5"/>
  <c r="O404" i="5" s="1"/>
  <c r="N340" i="5"/>
  <c r="O340" i="5" s="1"/>
  <c r="N260" i="5"/>
  <c r="O260" i="5" s="1"/>
  <c r="N180" i="5"/>
  <c r="O180" i="5" s="1"/>
  <c r="N995" i="5"/>
  <c r="O995" i="5" s="1"/>
  <c r="N899" i="5"/>
  <c r="O899" i="5" s="1"/>
  <c r="N835" i="5"/>
  <c r="O835" i="5" s="1"/>
  <c r="N771" i="5"/>
  <c r="O771" i="5" s="1"/>
  <c r="N707" i="5"/>
  <c r="O707" i="5" s="1"/>
  <c r="N627" i="5"/>
  <c r="O627" i="5" s="1"/>
  <c r="N563" i="5"/>
  <c r="O563" i="5" s="1"/>
  <c r="N451" i="5"/>
  <c r="O451" i="5" s="1"/>
  <c r="N323" i="5"/>
  <c r="O323" i="5" s="1"/>
  <c r="N227" i="5"/>
  <c r="O227" i="5" s="1"/>
  <c r="N1026" i="5"/>
  <c r="O1026" i="5" s="1"/>
  <c r="N882" i="5"/>
  <c r="O882" i="5" s="1"/>
  <c r="N802" i="5"/>
  <c r="O802" i="5" s="1"/>
  <c r="N770" i="5"/>
  <c r="O770" i="5" s="1"/>
  <c r="N738" i="5"/>
  <c r="O738" i="5" s="1"/>
  <c r="N658" i="5"/>
  <c r="O658" i="5" s="1"/>
  <c r="N514" i="5"/>
  <c r="O514" i="5" s="1"/>
  <c r="N949" i="5"/>
  <c r="O949" i="5" s="1"/>
  <c r="N773" i="5"/>
  <c r="O773" i="5" s="1"/>
  <c r="N709" i="5"/>
  <c r="O709" i="5" s="1"/>
  <c r="N677" i="5"/>
  <c r="O677" i="5" s="1"/>
  <c r="N645" i="5"/>
  <c r="O645" i="5" s="1"/>
  <c r="N613" i="5"/>
  <c r="O613" i="5" s="1"/>
  <c r="N581" i="5"/>
  <c r="O581" i="5" s="1"/>
  <c r="N565" i="5"/>
  <c r="O565" i="5" s="1"/>
  <c r="N533" i="5"/>
  <c r="O533" i="5" s="1"/>
  <c r="N501" i="5"/>
  <c r="O501" i="5" s="1"/>
  <c r="N469" i="5"/>
  <c r="O469" i="5" s="1"/>
  <c r="N437" i="5"/>
  <c r="O437" i="5" s="1"/>
  <c r="N405" i="5"/>
  <c r="O405" i="5" s="1"/>
  <c r="N373" i="5"/>
  <c r="O373" i="5" s="1"/>
  <c r="N325" i="5"/>
  <c r="O325" i="5" s="1"/>
  <c r="N293" i="5"/>
  <c r="O293" i="5" s="1"/>
  <c r="N277" i="5"/>
  <c r="O277" i="5" s="1"/>
  <c r="N245" i="5"/>
  <c r="O245" i="5" s="1"/>
  <c r="N197" i="5"/>
  <c r="O197" i="5" s="1"/>
  <c r="N165" i="5"/>
  <c r="O165" i="5" s="1"/>
  <c r="N836" i="5"/>
  <c r="O836" i="5" s="1"/>
  <c r="N628" i="5"/>
  <c r="O628" i="5" s="1"/>
  <c r="N532" i="5"/>
  <c r="O532" i="5" s="1"/>
  <c r="N484" i="5"/>
  <c r="O484" i="5" s="1"/>
  <c r="N436" i="5"/>
  <c r="O436" i="5" s="1"/>
  <c r="N356" i="5"/>
  <c r="O356" i="5" s="1"/>
  <c r="N244" i="5"/>
  <c r="O244" i="5" s="1"/>
  <c r="N148" i="5"/>
  <c r="O148" i="5" s="1"/>
  <c r="N979" i="5"/>
  <c r="O979" i="5" s="1"/>
  <c r="N883" i="5"/>
  <c r="O883" i="5" s="1"/>
  <c r="N819" i="5"/>
  <c r="O819" i="5" s="1"/>
  <c r="N739" i="5"/>
  <c r="O739" i="5" s="1"/>
  <c r="N643" i="5"/>
  <c r="O643" i="5" s="1"/>
  <c r="N547" i="5"/>
  <c r="O547" i="5" s="1"/>
  <c r="N435" i="5"/>
  <c r="O435" i="5" s="1"/>
  <c r="N307" i="5"/>
  <c r="O307" i="5" s="1"/>
  <c r="N211" i="5"/>
  <c r="O211" i="5" s="1"/>
  <c r="N978" i="5"/>
  <c r="O978" i="5" s="1"/>
  <c r="N818" i="5"/>
  <c r="O818" i="5" s="1"/>
  <c r="N674" i="5"/>
  <c r="O674" i="5" s="1"/>
  <c r="N578" i="5"/>
  <c r="O578" i="5" s="1"/>
  <c r="N1029" i="5"/>
  <c r="O1029" i="5" s="1"/>
  <c r="N1013" i="5"/>
  <c r="O1013" i="5" s="1"/>
  <c r="N997" i="5"/>
  <c r="O997" i="5" s="1"/>
  <c r="N981" i="5"/>
  <c r="O981" i="5" s="1"/>
  <c r="N965" i="5"/>
  <c r="O965" i="5" s="1"/>
  <c r="N933" i="5"/>
  <c r="O933" i="5" s="1"/>
  <c r="N917" i="5"/>
  <c r="O917" i="5" s="1"/>
  <c r="N901" i="5"/>
  <c r="O901" i="5" s="1"/>
  <c r="N885" i="5"/>
  <c r="O885" i="5" s="1"/>
  <c r="N869" i="5"/>
  <c r="O869" i="5" s="1"/>
  <c r="N853" i="5"/>
  <c r="O853" i="5" s="1"/>
  <c r="N837" i="5"/>
  <c r="O837" i="5" s="1"/>
  <c r="N821" i="5"/>
  <c r="O821" i="5" s="1"/>
  <c r="N805" i="5"/>
  <c r="O805" i="5" s="1"/>
  <c r="N789" i="5"/>
  <c r="O789" i="5" s="1"/>
  <c r="N757" i="5"/>
  <c r="O757" i="5" s="1"/>
  <c r="N741" i="5"/>
  <c r="O741" i="5" s="1"/>
  <c r="N725" i="5"/>
  <c r="O725" i="5" s="1"/>
  <c r="N693" i="5"/>
  <c r="O693" i="5" s="1"/>
  <c r="N661" i="5"/>
  <c r="O661" i="5" s="1"/>
  <c r="N629" i="5"/>
  <c r="O629" i="5" s="1"/>
  <c r="N597" i="5"/>
  <c r="O597" i="5" s="1"/>
  <c r="N549" i="5"/>
  <c r="O549" i="5" s="1"/>
  <c r="N517" i="5"/>
  <c r="O517" i="5" s="1"/>
  <c r="N485" i="5"/>
  <c r="O485" i="5" s="1"/>
  <c r="N453" i="5"/>
  <c r="O453" i="5" s="1"/>
  <c r="N421" i="5"/>
  <c r="O421" i="5" s="1"/>
  <c r="N389" i="5"/>
  <c r="O389" i="5" s="1"/>
  <c r="N357" i="5"/>
  <c r="O357" i="5" s="1"/>
  <c r="N341" i="5"/>
  <c r="O341" i="5" s="1"/>
  <c r="N309" i="5"/>
  <c r="O309" i="5" s="1"/>
  <c r="N261" i="5"/>
  <c r="O261" i="5" s="1"/>
  <c r="N229" i="5"/>
  <c r="O229" i="5" s="1"/>
  <c r="N213" i="5"/>
  <c r="O213" i="5" s="1"/>
  <c r="N181" i="5"/>
  <c r="O181" i="5" s="1"/>
  <c r="N149" i="5"/>
  <c r="O149" i="5" s="1"/>
  <c r="N804" i="5"/>
  <c r="O804" i="5" s="1"/>
  <c r="N676" i="5"/>
  <c r="O676" i="5" s="1"/>
  <c r="N564" i="5"/>
  <c r="O564" i="5" s="1"/>
  <c r="N388" i="5"/>
  <c r="O388" i="5" s="1"/>
  <c r="N292" i="5"/>
  <c r="O292" i="5" s="1"/>
  <c r="N212" i="5"/>
  <c r="O212" i="5" s="1"/>
  <c r="N1011" i="5"/>
  <c r="O1011" i="5" s="1"/>
  <c r="N867" i="5"/>
  <c r="O867" i="5" s="1"/>
  <c r="N803" i="5"/>
  <c r="O803" i="5" s="1"/>
  <c r="N755" i="5"/>
  <c r="O755" i="5" s="1"/>
  <c r="N675" i="5"/>
  <c r="O675" i="5" s="1"/>
  <c r="N595" i="5"/>
  <c r="O595" i="5" s="1"/>
  <c r="N515" i="5"/>
  <c r="O515" i="5" s="1"/>
  <c r="N483" i="5"/>
  <c r="O483" i="5" s="1"/>
  <c r="N291" i="5"/>
  <c r="O291" i="5" s="1"/>
  <c r="N163" i="5"/>
  <c r="O163" i="5" s="1"/>
  <c r="N1010" i="5"/>
  <c r="O1010" i="5" s="1"/>
  <c r="N850" i="5"/>
  <c r="O850" i="5" s="1"/>
  <c r="N754" i="5"/>
  <c r="O754" i="5" s="1"/>
  <c r="N706" i="5"/>
  <c r="O706" i="5" s="1"/>
  <c r="N530" i="5"/>
  <c r="O530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52" i="5"/>
  <c r="O852" i="5" s="1"/>
  <c r="N772" i="5"/>
  <c r="O772" i="5" s="1"/>
  <c r="N756" i="5"/>
  <c r="O756" i="5" s="1"/>
  <c r="N740" i="5"/>
  <c r="O740" i="5" s="1"/>
  <c r="N708" i="5"/>
  <c r="O708" i="5" s="1"/>
  <c r="N660" i="5"/>
  <c r="O660" i="5" s="1"/>
  <c r="N548" i="5"/>
  <c r="O548" i="5" s="1"/>
  <c r="N452" i="5"/>
  <c r="O452" i="5" s="1"/>
  <c r="N372" i="5"/>
  <c r="O372" i="5" s="1"/>
  <c r="N276" i="5"/>
  <c r="O276" i="5" s="1"/>
  <c r="N196" i="5"/>
  <c r="O196" i="5" s="1"/>
  <c r="N931" i="5"/>
  <c r="O931" i="5" s="1"/>
  <c r="N531" i="5"/>
  <c r="O531" i="5" s="1"/>
  <c r="N403" i="5"/>
  <c r="O403" i="5" s="1"/>
  <c r="N275" i="5"/>
  <c r="O275" i="5" s="1"/>
  <c r="N195" i="5"/>
  <c r="O195" i="5" s="1"/>
  <c r="N946" i="5"/>
  <c r="O946" i="5" s="1"/>
  <c r="N594" i="5"/>
  <c r="O594" i="5" s="1"/>
  <c r="N1028" i="5"/>
  <c r="O1028" i="5" s="1"/>
  <c r="N868" i="5"/>
  <c r="O868" i="5" s="1"/>
  <c r="N724" i="5"/>
  <c r="O724" i="5" s="1"/>
  <c r="N596" i="5"/>
  <c r="O596" i="5" s="1"/>
  <c r="N324" i="5"/>
  <c r="O324" i="5" s="1"/>
  <c r="N947" i="5"/>
  <c r="O947" i="5" s="1"/>
  <c r="N659" i="5"/>
  <c r="O659" i="5" s="1"/>
  <c r="N499" i="5"/>
  <c r="O499" i="5" s="1"/>
  <c r="N355" i="5"/>
  <c r="O355" i="5" s="1"/>
  <c r="N147" i="5"/>
  <c r="O147" i="5" s="1"/>
  <c r="N930" i="5"/>
  <c r="O930" i="5" s="1"/>
  <c r="N610" i="5"/>
  <c r="O610" i="5" s="1"/>
  <c r="N963" i="5"/>
  <c r="O963" i="5" s="1"/>
  <c r="N467" i="5"/>
  <c r="O467" i="5" s="1"/>
  <c r="N259" i="5"/>
  <c r="O259" i="5" s="1"/>
  <c r="N898" i="5"/>
  <c r="O898" i="5" s="1"/>
  <c r="N546" i="5"/>
  <c r="O546" i="5" s="1"/>
  <c r="N915" i="5"/>
  <c r="O915" i="5" s="1"/>
  <c r="N723" i="5"/>
  <c r="O723" i="5" s="1"/>
  <c r="N579" i="5"/>
  <c r="O579" i="5" s="1"/>
  <c r="N371" i="5"/>
  <c r="O371" i="5" s="1"/>
  <c r="N179" i="5"/>
  <c r="O179" i="5" s="1"/>
  <c r="N962" i="5"/>
  <c r="O962" i="5" s="1"/>
  <c r="N642" i="5"/>
  <c r="O642" i="5" s="1"/>
  <c r="N834" i="5"/>
  <c r="O834" i="5" s="1"/>
  <c r="N562" i="5"/>
  <c r="O562" i="5" s="1"/>
  <c r="N914" i="5"/>
  <c r="O914" i="5" s="1"/>
  <c r="N690" i="5"/>
  <c r="O690" i="5" s="1"/>
  <c r="N1025" i="5"/>
  <c r="O1025" i="5" s="1"/>
  <c r="N1009" i="5"/>
  <c r="O1009" i="5" s="1"/>
  <c r="N1024" i="5"/>
  <c r="O1024" i="5" s="1"/>
  <c r="N992" i="5"/>
  <c r="O992" i="5" s="1"/>
  <c r="N976" i="5"/>
  <c r="O976" i="5" s="1"/>
  <c r="N944" i="5"/>
  <c r="O944" i="5" s="1"/>
  <c r="N928" i="5"/>
  <c r="O928" i="5" s="1"/>
  <c r="N896" i="5"/>
  <c r="O896" i="5" s="1"/>
  <c r="N864" i="5"/>
  <c r="O864" i="5" s="1"/>
  <c r="N816" i="5"/>
  <c r="O816" i="5" s="1"/>
  <c r="N784" i="5"/>
  <c r="O784" i="5" s="1"/>
  <c r="N752" i="5"/>
  <c r="O752" i="5" s="1"/>
  <c r="N720" i="5"/>
  <c r="O720" i="5" s="1"/>
  <c r="N688" i="5"/>
  <c r="O688" i="5" s="1"/>
  <c r="N672" i="5"/>
  <c r="O672" i="5" s="1"/>
  <c r="N640" i="5"/>
  <c r="O640" i="5" s="1"/>
  <c r="N1008" i="5"/>
  <c r="O1008" i="5" s="1"/>
  <c r="N960" i="5"/>
  <c r="O960" i="5" s="1"/>
  <c r="N912" i="5"/>
  <c r="O912" i="5" s="1"/>
  <c r="N880" i="5"/>
  <c r="O880" i="5" s="1"/>
  <c r="N848" i="5"/>
  <c r="O848" i="5" s="1"/>
  <c r="N832" i="5"/>
  <c r="O832" i="5" s="1"/>
  <c r="N800" i="5"/>
  <c r="O800" i="5" s="1"/>
  <c r="N768" i="5"/>
  <c r="O768" i="5" s="1"/>
  <c r="N736" i="5"/>
  <c r="O736" i="5" s="1"/>
  <c r="N704" i="5"/>
  <c r="O704" i="5" s="1"/>
  <c r="N656" i="5"/>
  <c r="O656" i="5" s="1"/>
  <c r="N624" i="5"/>
  <c r="O624" i="5" s="1"/>
  <c r="N608" i="5"/>
  <c r="O608" i="5" s="1"/>
  <c r="N863" i="5"/>
  <c r="O863" i="5" s="1"/>
  <c r="N799" i="5"/>
  <c r="O799" i="5" s="1"/>
  <c r="N767" i="5"/>
  <c r="O767" i="5" s="1"/>
  <c r="N735" i="5"/>
  <c r="O735" i="5" s="1"/>
  <c r="N703" i="5"/>
  <c r="O703" i="5" s="1"/>
  <c r="N687" i="5"/>
  <c r="O687" i="5" s="1"/>
  <c r="N655" i="5"/>
  <c r="O655" i="5" s="1"/>
  <c r="N639" i="5"/>
  <c r="O639" i="5" s="1"/>
  <c r="N1023" i="5"/>
  <c r="O1023" i="5" s="1"/>
  <c r="N1007" i="5"/>
  <c r="O1007" i="5" s="1"/>
  <c r="N991" i="5"/>
  <c r="O991" i="5" s="1"/>
  <c r="N975" i="5"/>
  <c r="O975" i="5" s="1"/>
  <c r="N959" i="5"/>
  <c r="O959" i="5" s="1"/>
  <c r="N943" i="5"/>
  <c r="O943" i="5" s="1"/>
  <c r="N927" i="5"/>
  <c r="O927" i="5" s="1"/>
  <c r="N911" i="5"/>
  <c r="O911" i="5" s="1"/>
  <c r="N895" i="5"/>
  <c r="O895" i="5" s="1"/>
  <c r="N879" i="5"/>
  <c r="O879" i="5" s="1"/>
  <c r="N847" i="5"/>
  <c r="O847" i="5" s="1"/>
  <c r="N831" i="5"/>
  <c r="O831" i="5" s="1"/>
  <c r="N815" i="5"/>
  <c r="O815" i="5" s="1"/>
  <c r="N783" i="5"/>
  <c r="O783" i="5" s="1"/>
  <c r="N751" i="5"/>
  <c r="O751" i="5" s="1"/>
  <c r="N719" i="5"/>
  <c r="O719" i="5" s="1"/>
  <c r="N671" i="5"/>
  <c r="O671" i="5" s="1"/>
  <c r="N623" i="5"/>
  <c r="O623" i="5" s="1"/>
  <c r="N1022" i="5"/>
  <c r="O1022" i="5" s="1"/>
  <c r="N1006" i="5"/>
  <c r="O1006" i="5" s="1"/>
  <c r="N990" i="5"/>
  <c r="O990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46" i="5"/>
  <c r="O846" i="5" s="1"/>
  <c r="N814" i="5"/>
  <c r="O814" i="5" s="1"/>
  <c r="N798" i="5"/>
  <c r="O798" i="5" s="1"/>
  <c r="N766" i="5"/>
  <c r="O766" i="5" s="1"/>
  <c r="N734" i="5"/>
  <c r="O734" i="5" s="1"/>
  <c r="N686" i="5"/>
  <c r="O686" i="5" s="1"/>
  <c r="N654" i="5"/>
  <c r="O654" i="5" s="1"/>
  <c r="N622" i="5"/>
  <c r="O622" i="5" s="1"/>
  <c r="N590" i="5"/>
  <c r="O590" i="5" s="1"/>
  <c r="N558" i="5"/>
  <c r="O558" i="5" s="1"/>
  <c r="N526" i="5"/>
  <c r="O526" i="5" s="1"/>
  <c r="N494" i="5"/>
  <c r="O494" i="5" s="1"/>
  <c r="N462" i="5"/>
  <c r="O462" i="5" s="1"/>
  <c r="N430" i="5"/>
  <c r="O430" i="5" s="1"/>
  <c r="N398" i="5"/>
  <c r="O398" i="5" s="1"/>
  <c r="N366" i="5"/>
  <c r="O366" i="5" s="1"/>
  <c r="N334" i="5"/>
  <c r="O334" i="5" s="1"/>
  <c r="N302" i="5"/>
  <c r="O302" i="5" s="1"/>
  <c r="N270" i="5"/>
  <c r="O270" i="5" s="1"/>
  <c r="N238" i="5"/>
  <c r="O238" i="5" s="1"/>
  <c r="N206" i="5"/>
  <c r="O206" i="5" s="1"/>
  <c r="N174" i="5"/>
  <c r="O174" i="5" s="1"/>
  <c r="N142" i="5"/>
  <c r="O142" i="5" s="1"/>
  <c r="N380" i="5"/>
  <c r="O380" i="5" s="1"/>
  <c r="N252" i="5"/>
  <c r="O252" i="5" s="1"/>
  <c r="N156" i="5"/>
  <c r="O156" i="5" s="1"/>
  <c r="N974" i="5"/>
  <c r="O974" i="5" s="1"/>
  <c r="N862" i="5"/>
  <c r="O862" i="5" s="1"/>
  <c r="N830" i="5"/>
  <c r="O830" i="5" s="1"/>
  <c r="N782" i="5"/>
  <c r="O782" i="5" s="1"/>
  <c r="N750" i="5"/>
  <c r="O750" i="5" s="1"/>
  <c r="N718" i="5"/>
  <c r="O718" i="5" s="1"/>
  <c r="N702" i="5"/>
  <c r="O702" i="5" s="1"/>
  <c r="N670" i="5"/>
  <c r="O670" i="5" s="1"/>
  <c r="N638" i="5"/>
  <c r="O638" i="5" s="1"/>
  <c r="N606" i="5"/>
  <c r="O606" i="5" s="1"/>
  <c r="N574" i="5"/>
  <c r="O574" i="5" s="1"/>
  <c r="N542" i="5"/>
  <c r="O542" i="5" s="1"/>
  <c r="N510" i="5"/>
  <c r="O510" i="5" s="1"/>
  <c r="N478" i="5"/>
  <c r="O478" i="5" s="1"/>
  <c r="N446" i="5"/>
  <c r="O446" i="5" s="1"/>
  <c r="N414" i="5"/>
  <c r="O414" i="5" s="1"/>
  <c r="N382" i="5"/>
  <c r="O382" i="5" s="1"/>
  <c r="N350" i="5"/>
  <c r="O350" i="5" s="1"/>
  <c r="N318" i="5"/>
  <c r="O318" i="5" s="1"/>
  <c r="N286" i="5"/>
  <c r="O286" i="5" s="1"/>
  <c r="N254" i="5"/>
  <c r="O254" i="5" s="1"/>
  <c r="N222" i="5"/>
  <c r="O222" i="5" s="1"/>
  <c r="N190" i="5"/>
  <c r="O190" i="5" s="1"/>
  <c r="N158" i="5"/>
  <c r="O158" i="5" s="1"/>
  <c r="N396" i="5"/>
  <c r="O396" i="5" s="1"/>
  <c r="N204" i="5"/>
  <c r="O204" i="5" s="1"/>
  <c r="N797" i="5"/>
  <c r="O797" i="5" s="1"/>
  <c r="N589" i="5"/>
  <c r="O589" i="5" s="1"/>
  <c r="N541" i="5"/>
  <c r="O541" i="5" s="1"/>
  <c r="N477" i="5"/>
  <c r="O477" i="5" s="1"/>
  <c r="N429" i="5"/>
  <c r="O429" i="5" s="1"/>
  <c r="N397" i="5"/>
  <c r="O397" i="5" s="1"/>
  <c r="N349" i="5"/>
  <c r="O349" i="5" s="1"/>
  <c r="N317" i="5"/>
  <c r="O317" i="5" s="1"/>
  <c r="N285" i="5"/>
  <c r="O285" i="5" s="1"/>
  <c r="N253" i="5"/>
  <c r="O253" i="5" s="1"/>
  <c r="N221" i="5"/>
  <c r="O221" i="5" s="1"/>
  <c r="N189" i="5"/>
  <c r="O189" i="5" s="1"/>
  <c r="N173" i="5"/>
  <c r="O173" i="5" s="1"/>
  <c r="N141" i="5"/>
  <c r="O141" i="5" s="1"/>
  <c r="N924" i="5"/>
  <c r="O924" i="5" s="1"/>
  <c r="N876" i="5"/>
  <c r="O876" i="5" s="1"/>
  <c r="N844" i="5"/>
  <c r="O844" i="5" s="1"/>
  <c r="N796" i="5"/>
  <c r="O796" i="5" s="1"/>
  <c r="N764" i="5"/>
  <c r="O764" i="5" s="1"/>
  <c r="N732" i="5"/>
  <c r="O732" i="5" s="1"/>
  <c r="N700" i="5"/>
  <c r="O700" i="5" s="1"/>
  <c r="N652" i="5"/>
  <c r="O652" i="5" s="1"/>
  <c r="N604" i="5"/>
  <c r="O604" i="5" s="1"/>
  <c r="N556" i="5"/>
  <c r="O556" i="5" s="1"/>
  <c r="N508" i="5"/>
  <c r="O508" i="5" s="1"/>
  <c r="N460" i="5"/>
  <c r="O460" i="5" s="1"/>
  <c r="N412" i="5"/>
  <c r="O412" i="5" s="1"/>
  <c r="N332" i="5"/>
  <c r="O332" i="5" s="1"/>
  <c r="N268" i="5"/>
  <c r="O268" i="5" s="1"/>
  <c r="N188" i="5"/>
  <c r="O188" i="5" s="1"/>
  <c r="N1021" i="5"/>
  <c r="O1021" i="5" s="1"/>
  <c r="N1005" i="5"/>
  <c r="O1005" i="5" s="1"/>
  <c r="N989" i="5"/>
  <c r="O989" i="5" s="1"/>
  <c r="N973" i="5"/>
  <c r="O973" i="5" s="1"/>
  <c r="N957" i="5"/>
  <c r="O957" i="5" s="1"/>
  <c r="N941" i="5"/>
  <c r="O941" i="5" s="1"/>
  <c r="N925" i="5"/>
  <c r="O925" i="5" s="1"/>
  <c r="N909" i="5"/>
  <c r="O909" i="5" s="1"/>
  <c r="N893" i="5"/>
  <c r="O893" i="5" s="1"/>
  <c r="N877" i="5"/>
  <c r="O877" i="5" s="1"/>
  <c r="N861" i="5"/>
  <c r="O861" i="5" s="1"/>
  <c r="N845" i="5"/>
  <c r="O845" i="5" s="1"/>
  <c r="N829" i="5"/>
  <c r="O829" i="5" s="1"/>
  <c r="N813" i="5"/>
  <c r="O813" i="5" s="1"/>
  <c r="N781" i="5"/>
  <c r="O781" i="5" s="1"/>
  <c r="N765" i="5"/>
  <c r="O765" i="5" s="1"/>
  <c r="N749" i="5"/>
  <c r="O749" i="5" s="1"/>
  <c r="N733" i="5"/>
  <c r="O733" i="5" s="1"/>
  <c r="N717" i="5"/>
  <c r="O717" i="5" s="1"/>
  <c r="N701" i="5"/>
  <c r="O701" i="5" s="1"/>
  <c r="N685" i="5"/>
  <c r="O685" i="5" s="1"/>
  <c r="N669" i="5"/>
  <c r="O669" i="5" s="1"/>
  <c r="N653" i="5"/>
  <c r="O653" i="5" s="1"/>
  <c r="N637" i="5"/>
  <c r="O637" i="5" s="1"/>
  <c r="N621" i="5"/>
  <c r="O621" i="5" s="1"/>
  <c r="N605" i="5"/>
  <c r="O605" i="5" s="1"/>
  <c r="N573" i="5"/>
  <c r="O573" i="5" s="1"/>
  <c r="N557" i="5"/>
  <c r="O557" i="5" s="1"/>
  <c r="N525" i="5"/>
  <c r="O525" i="5" s="1"/>
  <c r="N509" i="5"/>
  <c r="O509" i="5" s="1"/>
  <c r="N493" i="5"/>
  <c r="O493" i="5" s="1"/>
  <c r="N461" i="5"/>
  <c r="O461" i="5" s="1"/>
  <c r="N445" i="5"/>
  <c r="O445" i="5" s="1"/>
  <c r="N413" i="5"/>
  <c r="O413" i="5" s="1"/>
  <c r="N381" i="5"/>
  <c r="O381" i="5" s="1"/>
  <c r="N365" i="5"/>
  <c r="O365" i="5" s="1"/>
  <c r="N333" i="5"/>
  <c r="O333" i="5" s="1"/>
  <c r="N301" i="5"/>
  <c r="O301" i="5" s="1"/>
  <c r="N269" i="5"/>
  <c r="O269" i="5" s="1"/>
  <c r="N237" i="5"/>
  <c r="O237" i="5" s="1"/>
  <c r="N205" i="5"/>
  <c r="O205" i="5" s="1"/>
  <c r="N157" i="5"/>
  <c r="O157" i="5" s="1"/>
  <c r="N1004" i="5"/>
  <c r="O1004" i="5" s="1"/>
  <c r="N988" i="5"/>
  <c r="O988" i="5" s="1"/>
  <c r="N972" i="5"/>
  <c r="O972" i="5" s="1"/>
  <c r="N940" i="5"/>
  <c r="O940" i="5" s="1"/>
  <c r="N908" i="5"/>
  <c r="O908" i="5" s="1"/>
  <c r="N828" i="5"/>
  <c r="O828" i="5" s="1"/>
  <c r="N812" i="5"/>
  <c r="O812" i="5" s="1"/>
  <c r="N748" i="5"/>
  <c r="O748" i="5" s="1"/>
  <c r="N684" i="5"/>
  <c r="O684" i="5" s="1"/>
  <c r="N636" i="5"/>
  <c r="O636" i="5" s="1"/>
  <c r="N572" i="5"/>
  <c r="O572" i="5" s="1"/>
  <c r="N540" i="5"/>
  <c r="O540" i="5" s="1"/>
  <c r="N476" i="5"/>
  <c r="O476" i="5" s="1"/>
  <c r="N444" i="5"/>
  <c r="O444" i="5" s="1"/>
  <c r="N348" i="5"/>
  <c r="O348" i="5" s="1"/>
  <c r="N300" i="5"/>
  <c r="O300" i="5" s="1"/>
  <c r="N236" i="5"/>
  <c r="O236" i="5" s="1"/>
  <c r="N172" i="5"/>
  <c r="O172" i="5" s="1"/>
  <c r="N1020" i="5"/>
  <c r="O1020" i="5" s="1"/>
  <c r="N956" i="5"/>
  <c r="O956" i="5" s="1"/>
  <c r="N860" i="5"/>
  <c r="O860" i="5" s="1"/>
  <c r="N780" i="5"/>
  <c r="O780" i="5" s="1"/>
  <c r="N668" i="5"/>
  <c r="O668" i="5" s="1"/>
  <c r="N588" i="5"/>
  <c r="O588" i="5" s="1"/>
  <c r="N492" i="5"/>
  <c r="O492" i="5" s="1"/>
  <c r="N428" i="5"/>
  <c r="O428" i="5" s="1"/>
  <c r="N316" i="5"/>
  <c r="O316" i="5" s="1"/>
  <c r="N220" i="5"/>
  <c r="O220" i="5" s="1"/>
  <c r="N892" i="5"/>
  <c r="O892" i="5" s="1"/>
  <c r="N716" i="5"/>
  <c r="O716" i="5" s="1"/>
  <c r="N620" i="5"/>
  <c r="O620" i="5" s="1"/>
  <c r="N524" i="5"/>
  <c r="O524" i="5" s="1"/>
  <c r="N364" i="5"/>
  <c r="O364" i="5" s="1"/>
  <c r="N284" i="5"/>
  <c r="O284" i="5" s="1"/>
  <c r="N140" i="5"/>
  <c r="O140" i="5" s="1"/>
  <c r="N1019" i="5"/>
  <c r="O1019" i="5" s="1"/>
  <c r="N1003" i="5"/>
  <c r="O1003" i="5" s="1"/>
  <c r="N987" i="5"/>
  <c r="O987" i="5" s="1"/>
  <c r="N971" i="5"/>
  <c r="O971" i="5" s="1"/>
  <c r="N955" i="5"/>
  <c r="O955" i="5" s="1"/>
  <c r="N939" i="5"/>
  <c r="O939" i="5" s="1"/>
  <c r="N923" i="5"/>
  <c r="O923" i="5" s="1"/>
  <c r="N907" i="5"/>
  <c r="O907" i="5" s="1"/>
  <c r="N891" i="5"/>
  <c r="O891" i="5" s="1"/>
  <c r="N875" i="5"/>
  <c r="O875" i="5" s="1"/>
  <c r="N859" i="5"/>
  <c r="O859" i="5" s="1"/>
  <c r="N843" i="5"/>
  <c r="O843" i="5" s="1"/>
  <c r="N1000" i="5"/>
  <c r="O1000" i="5" s="1"/>
  <c r="N952" i="5"/>
  <c r="O952" i="5" s="1"/>
  <c r="N920" i="5"/>
  <c r="O920" i="5" s="1"/>
  <c r="N1032" i="5"/>
  <c r="O1032" i="5" s="1"/>
  <c r="N1016" i="5"/>
  <c r="O1016" i="5" s="1"/>
  <c r="N984" i="5"/>
  <c r="O984" i="5" s="1"/>
  <c r="N968" i="5"/>
  <c r="O968" i="5" s="1"/>
  <c r="N936" i="5"/>
  <c r="O936" i="5" s="1"/>
  <c r="N903" i="5"/>
  <c r="O90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51" i="5"/>
  <c r="O951" i="5" s="1"/>
  <c r="N935" i="5"/>
  <c r="O935" i="5" s="1"/>
  <c r="N919" i="5"/>
  <c r="O919" i="5" s="1"/>
  <c r="N887" i="5"/>
  <c r="O887" i="5" s="1"/>
  <c r="N871" i="5"/>
  <c r="O871" i="5" s="1"/>
  <c r="N855" i="5"/>
  <c r="O855" i="5" s="1"/>
  <c r="N808" i="5"/>
  <c r="O808" i="5" s="1"/>
  <c r="N663" i="5"/>
  <c r="O663" i="5" s="1"/>
  <c r="N591" i="5"/>
  <c r="O591" i="5" s="1"/>
  <c r="N536" i="5"/>
  <c r="O536" i="5" s="1"/>
  <c r="N479" i="5"/>
  <c r="O479" i="5" s="1"/>
  <c r="N377" i="5"/>
  <c r="O377" i="5" s="1"/>
  <c r="N327" i="5"/>
  <c r="O327" i="5" s="1"/>
  <c r="N273" i="5"/>
  <c r="O273" i="5" s="1"/>
  <c r="N223" i="5"/>
  <c r="O223" i="5" s="1"/>
  <c r="N585" i="5"/>
  <c r="O585" i="5" s="1"/>
  <c r="N423" i="5"/>
  <c r="O423" i="5" s="1"/>
  <c r="N167" i="5"/>
  <c r="O167" i="5" s="1"/>
  <c r="N418" i="5"/>
  <c r="O418" i="5" s="1"/>
  <c r="N793" i="5"/>
  <c r="O793" i="5" s="1"/>
  <c r="N417" i="5"/>
  <c r="O417" i="5" s="1"/>
  <c r="N522" i="5"/>
  <c r="O522" i="5" s="1"/>
  <c r="N160" i="5"/>
  <c r="O160" i="5" s="1"/>
  <c r="N641" i="5"/>
  <c r="O641" i="5" s="1"/>
  <c r="N263" i="5"/>
  <c r="O263" i="5" s="1"/>
  <c r="N506" i="5"/>
  <c r="O506" i="5" s="1"/>
  <c r="N696" i="5"/>
  <c r="O696" i="5" s="1"/>
  <c r="N192" i="5"/>
  <c r="O192" i="5" s="1"/>
  <c r="N496" i="5"/>
  <c r="O496" i="5" s="1"/>
  <c r="N338" i="5"/>
  <c r="O338" i="5" s="1"/>
  <c r="N287" i="5"/>
  <c r="O287" i="5" s="1"/>
  <c r="N921" i="5"/>
  <c r="O921" i="5" s="1"/>
  <c r="N335" i="5"/>
  <c r="O335" i="5" s="1"/>
  <c r="N906" i="5"/>
  <c r="O906" i="5" s="1"/>
  <c r="N809" i="5"/>
  <c r="O809" i="5" s="1"/>
  <c r="N1018" i="5"/>
  <c r="O1018" i="5" s="1"/>
  <c r="N890" i="5"/>
  <c r="O890" i="5" s="1"/>
  <c r="N807" i="5"/>
  <c r="O807" i="5" s="1"/>
  <c r="N730" i="5"/>
  <c r="O730" i="5" s="1"/>
  <c r="N657" i="5"/>
  <c r="O657" i="5" s="1"/>
  <c r="N587" i="5"/>
  <c r="O587" i="5" s="1"/>
  <c r="N535" i="5"/>
  <c r="O535" i="5" s="1"/>
  <c r="N475" i="5"/>
  <c r="O475" i="5" s="1"/>
  <c r="N426" i="5"/>
  <c r="O426" i="5" s="1"/>
  <c r="N376" i="5"/>
  <c r="O376" i="5" s="1"/>
  <c r="N322" i="5"/>
  <c r="O322" i="5" s="1"/>
  <c r="N272" i="5"/>
  <c r="O272" i="5" s="1"/>
  <c r="N219" i="5"/>
  <c r="O219" i="5" s="1"/>
  <c r="N170" i="5"/>
  <c r="O170" i="5" s="1"/>
  <c r="N650" i="5"/>
  <c r="O650" i="5" s="1"/>
  <c r="N369" i="5"/>
  <c r="O369" i="5" s="1"/>
  <c r="N472" i="5"/>
  <c r="O472" i="5" s="1"/>
  <c r="N162" i="5"/>
  <c r="O162" i="5" s="1"/>
  <c r="N715" i="5"/>
  <c r="O715" i="5" s="1"/>
  <c r="N471" i="5"/>
  <c r="O471" i="5" s="1"/>
  <c r="N215" i="5"/>
  <c r="O215" i="5" s="1"/>
  <c r="N314" i="5"/>
  <c r="O314" i="5" s="1"/>
  <c r="N872" i="5"/>
  <c r="O872" i="5" s="1"/>
  <c r="N455" i="5"/>
  <c r="O455" i="5" s="1"/>
  <c r="N347" i="5"/>
  <c r="O347" i="5" s="1"/>
  <c r="N191" i="5"/>
  <c r="O191" i="5" s="1"/>
  <c r="N753" i="5"/>
  <c r="O753" i="5" s="1"/>
  <c r="N441" i="5"/>
  <c r="O441" i="5" s="1"/>
  <c r="N679" i="5"/>
  <c r="O679" i="5" s="1"/>
  <c r="N233" i="5"/>
  <c r="O233" i="5" s="1"/>
  <c r="N383" i="5"/>
  <c r="O383" i="5" s="1"/>
  <c r="N666" i="5"/>
  <c r="O666" i="5" s="1"/>
  <c r="N481" i="5"/>
  <c r="O481" i="5" s="1"/>
  <c r="N664" i="5"/>
  <c r="O664" i="5" s="1"/>
  <c r="N1017" i="5"/>
  <c r="O1017" i="5" s="1"/>
  <c r="N889" i="5"/>
  <c r="O889" i="5" s="1"/>
  <c r="N801" i="5"/>
  <c r="O801" i="5" s="1"/>
  <c r="N729" i="5"/>
  <c r="O729" i="5" s="1"/>
  <c r="N651" i="5"/>
  <c r="O651" i="5" s="1"/>
  <c r="N529" i="5"/>
  <c r="O529" i="5" s="1"/>
  <c r="N425" i="5"/>
  <c r="O425" i="5" s="1"/>
  <c r="N375" i="5"/>
  <c r="O375" i="5" s="1"/>
  <c r="N321" i="5"/>
  <c r="O321" i="5" s="1"/>
  <c r="N271" i="5"/>
  <c r="O271" i="5" s="1"/>
  <c r="N169" i="5"/>
  <c r="O169" i="5" s="1"/>
  <c r="N727" i="5"/>
  <c r="O727" i="5" s="1"/>
  <c r="N319" i="5"/>
  <c r="O319" i="5" s="1"/>
  <c r="N584" i="5"/>
  <c r="O584" i="5" s="1"/>
  <c r="N216" i="5"/>
  <c r="O216" i="5" s="1"/>
  <c r="N648" i="5"/>
  <c r="O648" i="5" s="1"/>
  <c r="N367" i="5"/>
  <c r="O367" i="5" s="1"/>
  <c r="N161" i="5"/>
  <c r="O161" i="5" s="1"/>
  <c r="N363" i="5"/>
  <c r="O363" i="5" s="1"/>
  <c r="N714" i="5"/>
  <c r="O714" i="5" s="1"/>
  <c r="N465" i="5"/>
  <c r="O465" i="5" s="1"/>
  <c r="N209" i="5"/>
  <c r="O209" i="5" s="1"/>
  <c r="N769" i="5"/>
  <c r="O769" i="5" s="1"/>
  <c r="N249" i="5"/>
  <c r="O249" i="5" s="1"/>
  <c r="N298" i="5"/>
  <c r="O298" i="5" s="1"/>
  <c r="N345" i="5"/>
  <c r="O345" i="5" s="1"/>
  <c r="N682" i="5"/>
  <c r="O682" i="5" s="1"/>
  <c r="N551" i="5"/>
  <c r="O551" i="5" s="1"/>
  <c r="N490" i="5"/>
  <c r="O490" i="5" s="1"/>
  <c r="N601" i="5"/>
  <c r="O601" i="5" s="1"/>
  <c r="N231" i="5"/>
  <c r="O231" i="5" s="1"/>
  <c r="N665" i="5"/>
  <c r="O665" i="5" s="1"/>
  <c r="N274" i="5"/>
  <c r="O274" i="5" s="1"/>
  <c r="N888" i="5"/>
  <c r="O888" i="5" s="1"/>
  <c r="N795" i="5"/>
  <c r="O795" i="5" s="1"/>
  <c r="N728" i="5"/>
  <c r="O728" i="5" s="1"/>
  <c r="N586" i="5"/>
  <c r="O586" i="5" s="1"/>
  <c r="N528" i="5"/>
  <c r="O528" i="5" s="1"/>
  <c r="N474" i="5"/>
  <c r="O474" i="5" s="1"/>
  <c r="N424" i="5"/>
  <c r="O424" i="5" s="1"/>
  <c r="N370" i="5"/>
  <c r="O370" i="5" s="1"/>
  <c r="N320" i="5"/>
  <c r="O320" i="5" s="1"/>
  <c r="N267" i="5"/>
  <c r="O267" i="5" s="1"/>
  <c r="N218" i="5"/>
  <c r="O218" i="5" s="1"/>
  <c r="N168" i="5"/>
  <c r="O168" i="5" s="1"/>
  <c r="N473" i="5"/>
  <c r="O473" i="5" s="1"/>
  <c r="N217" i="5"/>
  <c r="O217" i="5" s="1"/>
  <c r="N523" i="5"/>
  <c r="O523" i="5" s="1"/>
  <c r="N315" i="5"/>
  <c r="O315" i="5" s="1"/>
  <c r="N874" i="5"/>
  <c r="O874" i="5" s="1"/>
  <c r="N583" i="5"/>
  <c r="O583" i="5" s="1"/>
  <c r="N265" i="5"/>
  <c r="O265" i="5" s="1"/>
  <c r="N577" i="5"/>
  <c r="O577" i="5" s="1"/>
  <c r="N264" i="5"/>
  <c r="O264" i="5" s="1"/>
  <c r="N791" i="5"/>
  <c r="O791" i="5" s="1"/>
  <c r="N576" i="5"/>
  <c r="O576" i="5" s="1"/>
  <c r="N415" i="5"/>
  <c r="O415" i="5" s="1"/>
  <c r="N159" i="5"/>
  <c r="O159" i="5" s="1"/>
  <c r="N401" i="5"/>
  <c r="O401" i="5" s="1"/>
  <c r="N450" i="5"/>
  <c r="O450" i="5" s="1"/>
  <c r="N241" i="5"/>
  <c r="O241" i="5" s="1"/>
  <c r="N759" i="5"/>
  <c r="O759" i="5" s="1"/>
  <c r="N235" i="5"/>
  <c r="O235" i="5" s="1"/>
  <c r="N386" i="5"/>
  <c r="O386" i="5" s="1"/>
  <c r="N543" i="5"/>
  <c r="O543" i="5" s="1"/>
  <c r="N177" i="5"/>
  <c r="O177" i="5" s="1"/>
  <c r="N482" i="5"/>
  <c r="O482" i="5" s="1"/>
  <c r="N1002" i="5"/>
  <c r="O1002" i="5" s="1"/>
  <c r="N881" i="5"/>
  <c r="O881" i="5" s="1"/>
  <c r="N527" i="5"/>
  <c r="O527" i="5" s="1"/>
  <c r="N266" i="5"/>
  <c r="O266" i="5" s="1"/>
  <c r="N416" i="5"/>
  <c r="O416" i="5" s="1"/>
  <c r="N521" i="5"/>
  <c r="O521" i="5" s="1"/>
  <c r="N505" i="5"/>
  <c r="O505" i="5" s="1"/>
  <c r="N393" i="5"/>
  <c r="O393" i="5" s="1"/>
  <c r="N680" i="5"/>
  <c r="O680" i="5" s="1"/>
  <c r="N746" i="5"/>
  <c r="O746" i="5" s="1"/>
  <c r="N1001" i="5"/>
  <c r="O1001" i="5" s="1"/>
  <c r="N794" i="5"/>
  <c r="O794" i="5" s="1"/>
  <c r="N721" i="5"/>
  <c r="O721" i="5" s="1"/>
  <c r="N649" i="5"/>
  <c r="O649" i="5" s="1"/>
  <c r="N368" i="5"/>
  <c r="O368" i="5" s="1"/>
  <c r="N466" i="5"/>
  <c r="O466" i="5" s="1"/>
  <c r="N313" i="5"/>
  <c r="O313" i="5" s="1"/>
  <c r="N145" i="5"/>
  <c r="O145" i="5" s="1"/>
  <c r="N497" i="5"/>
  <c r="O497" i="5" s="1"/>
  <c r="N488" i="5"/>
  <c r="O488" i="5" s="1"/>
  <c r="N538" i="5"/>
  <c r="O538" i="5" s="1"/>
  <c r="N993" i="5"/>
  <c r="O993" i="5" s="1"/>
  <c r="N619" i="5"/>
  <c r="O619" i="5" s="1"/>
  <c r="N290" i="5"/>
  <c r="O290" i="5" s="1"/>
  <c r="N392" i="5"/>
  <c r="O392" i="5" s="1"/>
  <c r="N282" i="5"/>
  <c r="O282" i="5" s="1"/>
  <c r="N743" i="5"/>
  <c r="O743" i="5" s="1"/>
  <c r="N224" i="5"/>
  <c r="O224" i="5" s="1"/>
  <c r="N873" i="5"/>
  <c r="O873" i="5" s="1"/>
  <c r="N792" i="5"/>
  <c r="O792" i="5" s="1"/>
  <c r="N647" i="5"/>
  <c r="O647" i="5" s="1"/>
  <c r="N210" i="5"/>
  <c r="O210" i="5" s="1"/>
  <c r="N842" i="5"/>
  <c r="O842" i="5" s="1"/>
  <c r="N242" i="5"/>
  <c r="O242" i="5" s="1"/>
  <c r="N343" i="5"/>
  <c r="O343" i="5" s="1"/>
  <c r="N825" i="5"/>
  <c r="O825" i="5" s="1"/>
  <c r="N385" i="5"/>
  <c r="O385" i="5" s="1"/>
  <c r="N897" i="5"/>
  <c r="O897" i="5" s="1"/>
  <c r="N986" i="5"/>
  <c r="O986" i="5" s="1"/>
  <c r="N144" i="5"/>
  <c r="O144" i="5" s="1"/>
  <c r="N138" i="5"/>
  <c r="O138" i="5" s="1"/>
  <c r="N440" i="5"/>
  <c r="O440" i="5" s="1"/>
  <c r="N232" i="5"/>
  <c r="O232" i="5" s="1"/>
  <c r="N985" i="5"/>
  <c r="O985" i="5" s="1"/>
  <c r="N865" i="5"/>
  <c r="O865" i="5" s="1"/>
  <c r="N785" i="5"/>
  <c r="O785" i="5" s="1"/>
  <c r="N713" i="5"/>
  <c r="O713" i="5" s="1"/>
  <c r="N635" i="5"/>
  <c r="O635" i="5" s="1"/>
  <c r="N575" i="5"/>
  <c r="O575" i="5" s="1"/>
  <c r="N520" i="5"/>
  <c r="O520" i="5" s="1"/>
  <c r="N464" i="5"/>
  <c r="O464" i="5" s="1"/>
  <c r="N411" i="5"/>
  <c r="O411" i="5" s="1"/>
  <c r="N362" i="5"/>
  <c r="O362" i="5" s="1"/>
  <c r="N312" i="5"/>
  <c r="O312" i="5" s="1"/>
  <c r="N258" i="5"/>
  <c r="O258" i="5" s="1"/>
  <c r="N208" i="5"/>
  <c r="O208" i="5" s="1"/>
  <c r="N155" i="5"/>
  <c r="O155" i="5" s="1"/>
  <c r="N512" i="5"/>
  <c r="O512" i="5" s="1"/>
  <c r="N255" i="5"/>
  <c r="O255" i="5" s="1"/>
  <c r="N856" i="5"/>
  <c r="O856" i="5" s="1"/>
  <c r="N569" i="5"/>
  <c r="O569" i="5" s="1"/>
  <c r="N408" i="5"/>
  <c r="O408" i="5" s="1"/>
  <c r="N251" i="5"/>
  <c r="O251" i="5" s="1"/>
  <c r="N776" i="5"/>
  <c r="O776" i="5" s="1"/>
  <c r="N507" i="5"/>
  <c r="O507" i="5" s="1"/>
  <c r="N353" i="5"/>
  <c r="O353" i="5" s="1"/>
  <c r="N775" i="5"/>
  <c r="O775" i="5" s="1"/>
  <c r="N352" i="5"/>
  <c r="O352" i="5" s="1"/>
  <c r="N200" i="5"/>
  <c r="O200" i="5" s="1"/>
  <c r="N561" i="5"/>
  <c r="O561" i="5" s="1"/>
  <c r="N400" i="5"/>
  <c r="O400" i="5" s="1"/>
  <c r="N683" i="5"/>
  <c r="O683" i="5" s="1"/>
  <c r="N137" i="5"/>
  <c r="O137" i="5" s="1"/>
  <c r="N603" i="5"/>
  <c r="O603" i="5" s="1"/>
  <c r="N544" i="5"/>
  <c r="O544" i="5" s="1"/>
  <c r="N539" i="5"/>
  <c r="O539" i="5" s="1"/>
  <c r="N176" i="5"/>
  <c r="O176" i="5" s="1"/>
  <c r="N329" i="5"/>
  <c r="O329" i="5" s="1"/>
  <c r="N537" i="5"/>
  <c r="O537" i="5" s="1"/>
  <c r="N977" i="5"/>
  <c r="O977" i="5" s="1"/>
  <c r="N779" i="5"/>
  <c r="O779" i="5" s="1"/>
  <c r="N712" i="5"/>
  <c r="O712" i="5" s="1"/>
  <c r="N571" i="5"/>
  <c r="O571" i="5" s="1"/>
  <c r="N519" i="5"/>
  <c r="O519" i="5" s="1"/>
  <c r="N463" i="5"/>
  <c r="O463" i="5" s="1"/>
  <c r="N361" i="5"/>
  <c r="O361" i="5" s="1"/>
  <c r="N311" i="5"/>
  <c r="O311" i="5" s="1"/>
  <c r="N257" i="5"/>
  <c r="O257" i="5" s="1"/>
  <c r="N207" i="5"/>
  <c r="O207" i="5" s="1"/>
  <c r="N153" i="5"/>
  <c r="O153" i="5" s="1"/>
  <c r="N699" i="5"/>
  <c r="O699" i="5" s="1"/>
  <c r="N458" i="5"/>
  <c r="O458" i="5" s="1"/>
  <c r="N304" i="5"/>
  <c r="O304" i="5" s="1"/>
  <c r="N152" i="5"/>
  <c r="O152" i="5" s="1"/>
  <c r="N631" i="5"/>
  <c r="O631" i="5" s="1"/>
  <c r="N407" i="5"/>
  <c r="O407" i="5" s="1"/>
  <c r="N151" i="5"/>
  <c r="O151" i="5" s="1"/>
  <c r="N567" i="5"/>
  <c r="O567" i="5" s="1"/>
  <c r="N250" i="5"/>
  <c r="O250" i="5" s="1"/>
  <c r="N697" i="5"/>
  <c r="O697" i="5" s="1"/>
  <c r="N194" i="5"/>
  <c r="O194" i="5" s="1"/>
  <c r="N295" i="5"/>
  <c r="O295" i="5" s="1"/>
  <c r="N609" i="5"/>
  <c r="O609" i="5" s="1"/>
  <c r="N747" i="5"/>
  <c r="O747" i="5" s="1"/>
  <c r="N336" i="5"/>
  <c r="O336" i="5" s="1"/>
  <c r="N183" i="5"/>
  <c r="O183" i="5" s="1"/>
  <c r="N281" i="5"/>
  <c r="O281" i="5" s="1"/>
  <c r="N810" i="5"/>
  <c r="O810" i="5" s="1"/>
  <c r="N378" i="5"/>
  <c r="O378" i="5" s="1"/>
  <c r="N858" i="5"/>
  <c r="O858" i="5" s="1"/>
  <c r="N711" i="5"/>
  <c r="O711" i="5" s="1"/>
  <c r="N634" i="5"/>
  <c r="O634" i="5" s="1"/>
  <c r="N513" i="5"/>
  <c r="O513" i="5" s="1"/>
  <c r="N459" i="5"/>
  <c r="O459" i="5" s="1"/>
  <c r="N410" i="5"/>
  <c r="O410" i="5" s="1"/>
  <c r="N360" i="5"/>
  <c r="O360" i="5" s="1"/>
  <c r="N306" i="5"/>
  <c r="O306" i="5" s="1"/>
  <c r="N256" i="5"/>
  <c r="O256" i="5" s="1"/>
  <c r="N203" i="5"/>
  <c r="O203" i="5" s="1"/>
  <c r="N154" i="5"/>
  <c r="O154" i="5" s="1"/>
  <c r="N409" i="5"/>
  <c r="O409" i="5" s="1"/>
  <c r="N305" i="5"/>
  <c r="O305" i="5" s="1"/>
  <c r="N777" i="5"/>
  <c r="O777" i="5" s="1"/>
  <c r="N632" i="5"/>
  <c r="O632" i="5" s="1"/>
  <c r="N354" i="5"/>
  <c r="O354" i="5" s="1"/>
  <c r="N202" i="5"/>
  <c r="O202" i="5" s="1"/>
  <c r="N457" i="5"/>
  <c r="O457" i="5" s="1"/>
  <c r="N303" i="5"/>
  <c r="O303" i="5" s="1"/>
  <c r="N698" i="5"/>
  <c r="O698" i="5" s="1"/>
  <c r="N456" i="5"/>
  <c r="O456" i="5" s="1"/>
  <c r="N146" i="5"/>
  <c r="O146" i="5" s="1"/>
  <c r="N351" i="5"/>
  <c r="O351" i="5" s="1"/>
  <c r="N841" i="5"/>
  <c r="O841" i="5" s="1"/>
  <c r="N344" i="5"/>
  <c r="O344" i="5" s="1"/>
  <c r="N495" i="5"/>
  <c r="O495" i="5" s="1"/>
  <c r="N442" i="5"/>
  <c r="O442" i="5" s="1"/>
  <c r="N337" i="5"/>
  <c r="O337" i="5" s="1"/>
  <c r="N545" i="5"/>
  <c r="O545" i="5" s="1"/>
  <c r="N331" i="5"/>
  <c r="O331" i="5" s="1"/>
  <c r="N970" i="5"/>
  <c r="O970" i="5" s="1"/>
  <c r="N857" i="5"/>
  <c r="O857" i="5" s="1"/>
  <c r="N778" i="5"/>
  <c r="O778" i="5" s="1"/>
  <c r="N705" i="5"/>
  <c r="O705" i="5" s="1"/>
  <c r="N633" i="5"/>
  <c r="O633" i="5" s="1"/>
  <c r="N570" i="5"/>
  <c r="O570" i="5" s="1"/>
  <c r="N359" i="5"/>
  <c r="O359" i="5" s="1"/>
  <c r="N511" i="5"/>
  <c r="O511" i="5" s="1"/>
  <c r="N568" i="5"/>
  <c r="O568" i="5" s="1"/>
  <c r="N402" i="5"/>
  <c r="O402" i="5" s="1"/>
  <c r="N199" i="5"/>
  <c r="O199" i="5" s="1"/>
  <c r="N296" i="5"/>
  <c r="O296" i="5" s="1"/>
  <c r="N929" i="5"/>
  <c r="O929" i="5" s="1"/>
  <c r="N905" i="5"/>
  <c r="O905" i="5" s="1"/>
  <c r="N969" i="5"/>
  <c r="O969" i="5" s="1"/>
  <c r="N201" i="5"/>
  <c r="O201" i="5" s="1"/>
  <c r="N625" i="5"/>
  <c r="O625" i="5" s="1"/>
  <c r="N763" i="5"/>
  <c r="O763" i="5" s="1"/>
  <c r="N616" i="5"/>
  <c r="O616" i="5" s="1"/>
  <c r="N553" i="5"/>
  <c r="O553" i="5" s="1"/>
  <c r="N491" i="5"/>
  <c r="O491" i="5" s="1"/>
  <c r="N439" i="5"/>
  <c r="O439" i="5" s="1"/>
  <c r="N280" i="5"/>
  <c r="O280" i="5" s="1"/>
  <c r="N175" i="5"/>
  <c r="O175" i="5" s="1"/>
  <c r="N480" i="5"/>
  <c r="O480" i="5" s="1"/>
  <c r="N961" i="5"/>
  <c r="O961" i="5" s="1"/>
  <c r="N849" i="5"/>
  <c r="O849" i="5" s="1"/>
  <c r="N299" i="5"/>
  <c r="O299" i="5" s="1"/>
  <c r="N560" i="5"/>
  <c r="O560" i="5" s="1"/>
  <c r="N187" i="5"/>
  <c r="O187" i="5" s="1"/>
  <c r="N607" i="5"/>
  <c r="O607" i="5" s="1"/>
  <c r="N489" i="5"/>
  <c r="O489" i="5" s="1"/>
  <c r="N447" i="5"/>
  <c r="O447" i="5" s="1"/>
  <c r="N681" i="5"/>
  <c r="O681" i="5" s="1"/>
  <c r="N185" i="5"/>
  <c r="O185" i="5" s="1"/>
  <c r="N283" i="5"/>
  <c r="O283" i="5" s="1"/>
  <c r="N384" i="5"/>
  <c r="O384" i="5" s="1"/>
  <c r="N379" i="5"/>
  <c r="O379" i="5" s="1"/>
  <c r="N225" i="5"/>
  <c r="O225" i="5" s="1"/>
  <c r="N954" i="5"/>
  <c r="O954" i="5" s="1"/>
  <c r="N346" i="5"/>
  <c r="O346" i="5" s="1"/>
  <c r="N953" i="5"/>
  <c r="O953" i="5" s="1"/>
  <c r="N248" i="5"/>
  <c r="O248" i="5" s="1"/>
  <c r="N226" i="5"/>
  <c r="O226" i="5" s="1"/>
  <c r="N592" i="5"/>
  <c r="O592" i="5" s="1"/>
  <c r="N945" i="5"/>
  <c r="O945" i="5" s="1"/>
  <c r="N840" i="5"/>
  <c r="O840" i="5" s="1"/>
  <c r="N695" i="5"/>
  <c r="O695" i="5" s="1"/>
  <c r="N618" i="5"/>
  <c r="O618" i="5" s="1"/>
  <c r="N559" i="5"/>
  <c r="O559" i="5" s="1"/>
  <c r="N504" i="5"/>
  <c r="O504" i="5" s="1"/>
  <c r="N449" i="5"/>
  <c r="O449" i="5" s="1"/>
  <c r="N399" i="5"/>
  <c r="O399" i="5" s="1"/>
  <c r="N297" i="5"/>
  <c r="O297" i="5" s="1"/>
  <c r="N247" i="5"/>
  <c r="O247" i="5" s="1"/>
  <c r="N193" i="5"/>
  <c r="O193" i="5" s="1"/>
  <c r="N143" i="5"/>
  <c r="O143" i="5" s="1"/>
  <c r="N839" i="5"/>
  <c r="O839" i="5" s="1"/>
  <c r="N762" i="5"/>
  <c r="O762" i="5" s="1"/>
  <c r="N689" i="5"/>
  <c r="O689" i="5" s="1"/>
  <c r="N617" i="5"/>
  <c r="O617" i="5" s="1"/>
  <c r="N503" i="5"/>
  <c r="O503" i="5" s="1"/>
  <c r="N448" i="5"/>
  <c r="O448" i="5" s="1"/>
  <c r="N395" i="5"/>
  <c r="O395" i="5" s="1"/>
  <c r="N139" i="5"/>
  <c r="O139" i="5" s="1"/>
  <c r="N394" i="5"/>
  <c r="O394" i="5" s="1"/>
  <c r="N289" i="5"/>
  <c r="O289" i="5" s="1"/>
  <c r="N552" i="5"/>
  <c r="O552" i="5" s="1"/>
  <c r="N391" i="5"/>
  <c r="O391" i="5" s="1"/>
  <c r="N602" i="5"/>
  <c r="O602" i="5" s="1"/>
  <c r="N433" i="5"/>
  <c r="O433" i="5" s="1"/>
  <c r="N737" i="5"/>
  <c r="O737" i="5" s="1"/>
  <c r="N555" i="5"/>
  <c r="O555" i="5" s="1"/>
  <c r="N443" i="5"/>
  <c r="O443" i="5" s="1"/>
  <c r="N239" i="5"/>
  <c r="O239" i="5" s="1"/>
  <c r="N186" i="5"/>
  <c r="O186" i="5" s="1"/>
  <c r="N234" i="5"/>
  <c r="O234" i="5" s="1"/>
  <c r="N434" i="5"/>
  <c r="O434" i="5" s="1"/>
  <c r="N600" i="5"/>
  <c r="O600" i="5" s="1"/>
  <c r="N599" i="5"/>
  <c r="O599" i="5" s="1"/>
  <c r="N279" i="5"/>
  <c r="O279" i="5" s="1"/>
  <c r="N171" i="5"/>
  <c r="O171" i="5" s="1"/>
  <c r="N938" i="5"/>
  <c r="O938" i="5" s="1"/>
  <c r="N833" i="5"/>
  <c r="O833" i="5" s="1"/>
  <c r="N761" i="5"/>
  <c r="O761" i="5" s="1"/>
  <c r="N826" i="5"/>
  <c r="O826" i="5" s="1"/>
  <c r="N184" i="5"/>
  <c r="O184" i="5" s="1"/>
  <c r="N593" i="5"/>
  <c r="O593" i="5" s="1"/>
  <c r="N937" i="5"/>
  <c r="O937" i="5" s="1"/>
  <c r="N827" i="5"/>
  <c r="O827" i="5" s="1"/>
  <c r="N760" i="5"/>
  <c r="O760" i="5" s="1"/>
  <c r="N615" i="5"/>
  <c r="O615" i="5" s="1"/>
  <c r="N554" i="5"/>
  <c r="O554" i="5" s="1"/>
  <c r="N240" i="5"/>
  <c r="O240" i="5" s="1"/>
  <c r="N288" i="5"/>
  <c r="O288" i="5" s="1"/>
  <c r="N824" i="5"/>
  <c r="O824" i="5" s="1"/>
  <c r="N811" i="5"/>
  <c r="O811" i="5" s="1"/>
  <c r="N427" i="5"/>
  <c r="O427" i="5" s="1"/>
  <c r="N922" i="5"/>
  <c r="O922" i="5" s="1"/>
  <c r="N913" i="5"/>
  <c r="O913" i="5" s="1"/>
  <c r="N823" i="5"/>
  <c r="O823" i="5" s="1"/>
  <c r="N673" i="5"/>
  <c r="O673" i="5" s="1"/>
  <c r="N178" i="5"/>
  <c r="O178" i="5" s="1"/>
  <c r="N487" i="5"/>
  <c r="O487" i="5" s="1"/>
  <c r="N432" i="5"/>
  <c r="O432" i="5" s="1"/>
  <c r="N817" i="5"/>
  <c r="O817" i="5" s="1"/>
  <c r="N745" i="5"/>
  <c r="O745" i="5" s="1"/>
  <c r="N667" i="5"/>
  <c r="O667" i="5" s="1"/>
  <c r="N744" i="5"/>
  <c r="O744" i="5" s="1"/>
  <c r="N330" i="5"/>
  <c r="O330" i="5" s="1"/>
  <c r="N431" i="5"/>
  <c r="O431" i="5" s="1"/>
  <c r="N328" i="5"/>
  <c r="O328" i="5" s="1"/>
  <c r="N904" i="5"/>
  <c r="O904" i="5" s="1"/>
  <c r="N731" i="5"/>
  <c r="O731" i="5" s="1"/>
  <c r="N16" i="5"/>
  <c r="O16" i="5" s="1"/>
  <c r="N92" i="5"/>
  <c r="O92" i="5" s="1"/>
  <c r="N90" i="5"/>
  <c r="O90" i="5" s="1"/>
  <c r="N107" i="5"/>
  <c r="O107" i="5" s="1"/>
  <c r="N99" i="5"/>
  <c r="O99" i="5" s="1"/>
  <c r="N102" i="5"/>
  <c r="O102" i="5" s="1"/>
  <c r="N106" i="5"/>
  <c r="O106" i="5" s="1"/>
  <c r="N123" i="5"/>
  <c r="O123" i="5" s="1"/>
  <c r="F57" i="43"/>
  <c r="C57" i="43"/>
  <c r="A58" i="43" s="1"/>
  <c r="G57" i="43"/>
  <c r="D57" i="43"/>
  <c r="D39" i="40"/>
  <c r="C39" i="40"/>
  <c r="A40" i="40" s="1"/>
  <c r="F40" i="19"/>
  <c r="D40" i="19"/>
  <c r="C40" i="19"/>
  <c r="G40" i="41"/>
  <c r="F40" i="41"/>
  <c r="D47" i="25"/>
  <c r="J47" i="25"/>
  <c r="C47" i="25"/>
  <c r="I47" i="25"/>
  <c r="G47" i="25"/>
  <c r="F47" i="25"/>
  <c r="F57" i="35"/>
  <c r="G57" i="35"/>
  <c r="N9" i="5"/>
  <c r="O9" i="5" s="1"/>
  <c r="N57" i="5"/>
  <c r="O57" i="5" s="1"/>
  <c r="N76" i="5"/>
  <c r="O76" i="5" s="1"/>
  <c r="N10" i="5"/>
  <c r="O10" i="5" s="1"/>
  <c r="N18" i="5"/>
  <c r="O18" i="5" s="1"/>
  <c r="D18" i="9"/>
  <c r="C18" i="9"/>
  <c r="H20" i="10"/>
  <c r="B20" i="10"/>
  <c r="K20" i="10"/>
  <c r="E20" i="10"/>
  <c r="A21" i="10"/>
  <c r="A59" i="35"/>
  <c r="E58" i="35"/>
  <c r="B58" i="35"/>
  <c r="N7" i="5"/>
  <c r="O7" i="5" s="1"/>
  <c r="N126" i="5"/>
  <c r="O126" i="5" s="1"/>
  <c r="N11" i="5"/>
  <c r="O11" i="5" s="1"/>
  <c r="N26" i="5"/>
  <c r="O26" i="5" s="1"/>
  <c r="N34" i="5"/>
  <c r="O34" i="5" s="1"/>
  <c r="B51" i="26"/>
  <c r="E51" i="26"/>
  <c r="A52" i="26"/>
  <c r="D40" i="41"/>
  <c r="H40" i="41"/>
  <c r="C40" i="41"/>
  <c r="A41" i="41" s="1"/>
  <c r="E92" i="51"/>
  <c r="H92" i="51"/>
  <c r="B92" i="51"/>
  <c r="A93" i="51"/>
  <c r="N25" i="12"/>
  <c r="K25" i="12"/>
  <c r="H25" i="12"/>
  <c r="E25" i="12"/>
  <c r="Q25" i="12"/>
  <c r="B25" i="12"/>
  <c r="A26" i="12"/>
  <c r="C57" i="35"/>
  <c r="H57" i="35"/>
  <c r="D57" i="35"/>
  <c r="N4" i="5"/>
  <c r="O4" i="5" s="1"/>
  <c r="N60" i="5"/>
  <c r="O60" i="5" s="1"/>
  <c r="N127" i="5"/>
  <c r="O127" i="5" s="1"/>
  <c r="N58" i="5"/>
  <c r="O58" i="5" s="1"/>
  <c r="N50" i="5"/>
  <c r="O50" i="5" s="1"/>
  <c r="B88" i="49"/>
  <c r="A89" i="49"/>
  <c r="E88" i="49"/>
  <c r="E48" i="25"/>
  <c r="H48" i="25"/>
  <c r="B48" i="25"/>
  <c r="A49" i="25"/>
  <c r="D91" i="51"/>
  <c r="C91" i="51"/>
  <c r="J91" i="51"/>
  <c r="I91" i="51"/>
  <c r="G91" i="51"/>
  <c r="F91" i="51"/>
  <c r="K91" i="51"/>
  <c r="N5" i="5"/>
  <c r="O5" i="5" s="1"/>
  <c r="N79" i="5"/>
  <c r="O79" i="5" s="1"/>
  <c r="N131" i="5"/>
  <c r="O131" i="5" s="1"/>
  <c r="N74" i="5"/>
  <c r="O74" i="5" s="1"/>
  <c r="N114" i="5"/>
  <c r="O114" i="5" s="1"/>
  <c r="J83" i="50"/>
  <c r="D83" i="50"/>
  <c r="F83" i="50"/>
  <c r="G83" i="50"/>
  <c r="K83" i="50"/>
  <c r="C83" i="50"/>
  <c r="I83" i="50"/>
  <c r="L19" i="10"/>
  <c r="J19" i="10"/>
  <c r="I19" i="10"/>
  <c r="F19" i="10"/>
  <c r="D19" i="10"/>
  <c r="M19" i="10"/>
  <c r="G19" i="10"/>
  <c r="C19" i="10"/>
  <c r="N6" i="5"/>
  <c r="O6" i="5" s="1"/>
  <c r="N51" i="5"/>
  <c r="O51" i="5" s="1"/>
  <c r="N28" i="5"/>
  <c r="O28" i="5" s="1"/>
  <c r="N122" i="5"/>
  <c r="O122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E16" i="8" l="1"/>
  <c r="K16" i="8"/>
  <c r="A17" i="8"/>
  <c r="B102" i="53"/>
  <c r="E102" i="53"/>
  <c r="D15" i="8"/>
  <c r="B16" i="8"/>
  <c r="J16" i="8" s="1"/>
  <c r="J15" i="8"/>
  <c r="F15" i="8"/>
  <c r="G15" i="8"/>
  <c r="I15" i="8"/>
  <c r="H18" i="9"/>
  <c r="C15" i="8"/>
  <c r="H50" i="26"/>
  <c r="H53" i="28"/>
  <c r="K47" i="25"/>
  <c r="N19" i="10"/>
  <c r="T24" i="12"/>
  <c r="L15" i="8"/>
  <c r="P2" i="5" a="1"/>
  <c r="P2" i="5" s="1"/>
  <c r="F58" i="45"/>
  <c r="C58" i="45"/>
  <c r="A59" i="45" s="1"/>
  <c r="E58" i="45"/>
  <c r="G56" i="44"/>
  <c r="D56" i="44"/>
  <c r="C56" i="44"/>
  <c r="A57" i="44" s="1"/>
  <c r="F56" i="44"/>
  <c r="G44" i="34"/>
  <c r="G40" i="19"/>
  <c r="N31" i="3"/>
  <c r="O31" i="3" s="1"/>
  <c r="N101" i="3"/>
  <c r="O101" i="3" s="1"/>
  <c r="N43" i="3"/>
  <c r="O43" i="3" s="1"/>
  <c r="N91" i="3"/>
  <c r="O91" i="3" s="1"/>
  <c r="N113" i="3"/>
  <c r="O113" i="3" s="1"/>
  <c r="N97" i="3"/>
  <c r="O97" i="3" s="1"/>
  <c r="N81" i="3"/>
  <c r="O81" i="3" s="1"/>
  <c r="N65" i="3"/>
  <c r="O65" i="3" s="1"/>
  <c r="N49" i="3"/>
  <c r="O49" i="3" s="1"/>
  <c r="N138" i="3"/>
  <c r="O138" i="3" s="1"/>
  <c r="N74" i="3"/>
  <c r="O74" i="3" s="1"/>
  <c r="N58" i="3"/>
  <c r="O58" i="3" s="1"/>
  <c r="N26" i="3"/>
  <c r="O26" i="3" s="1"/>
  <c r="N72" i="3"/>
  <c r="O72" i="3" s="1"/>
  <c r="N134" i="3"/>
  <c r="O134" i="3" s="1"/>
  <c r="N118" i="3"/>
  <c r="O118" i="3" s="1"/>
  <c r="N54" i="3"/>
  <c r="O54" i="3" s="1"/>
  <c r="N22" i="3"/>
  <c r="O22" i="3" s="1"/>
  <c r="N137" i="3"/>
  <c r="O137" i="3" s="1"/>
  <c r="N57" i="3"/>
  <c r="O57" i="3" s="1"/>
  <c r="N104" i="3"/>
  <c r="O104" i="3" s="1"/>
  <c r="N78" i="3"/>
  <c r="O78" i="3" s="1"/>
  <c r="N92" i="3"/>
  <c r="O92" i="3" s="1"/>
  <c r="N117" i="3"/>
  <c r="O117" i="3" s="1"/>
  <c r="N53" i="3"/>
  <c r="O53" i="3" s="1"/>
  <c r="N56" i="3"/>
  <c r="O56" i="3" s="1"/>
  <c r="N140" i="3"/>
  <c r="O140" i="3" s="1"/>
  <c r="N21" i="3"/>
  <c r="O21" i="3" s="1"/>
  <c r="N139" i="3"/>
  <c r="O139" i="3" s="1"/>
  <c r="N29" i="3"/>
  <c r="O29" i="3" s="1"/>
  <c r="N128" i="3"/>
  <c r="O128" i="3" s="1"/>
  <c r="N61" i="3"/>
  <c r="O61" i="3" s="1"/>
  <c r="N51" i="3"/>
  <c r="O51" i="3" s="1"/>
  <c r="N103" i="3"/>
  <c r="O103" i="3" s="1"/>
  <c r="N93" i="3"/>
  <c r="O93" i="3" s="1"/>
  <c r="N83" i="3"/>
  <c r="O83" i="3" s="1"/>
  <c r="N71" i="3"/>
  <c r="O71" i="3" s="1"/>
  <c r="N125" i="3"/>
  <c r="O125" i="3" s="1"/>
  <c r="N68" i="3"/>
  <c r="O68" i="3" s="1"/>
  <c r="N46" i="3"/>
  <c r="O46" i="3" s="1"/>
  <c r="N36" i="3"/>
  <c r="O36" i="3" s="1"/>
  <c r="N112" i="3"/>
  <c r="O112" i="3" s="1"/>
  <c r="N67" i="3"/>
  <c r="O67" i="3" s="1"/>
  <c r="N99" i="3"/>
  <c r="O99" i="3" s="1"/>
  <c r="N87" i="3"/>
  <c r="O87" i="3" s="1"/>
  <c r="N64" i="3"/>
  <c r="O64" i="3" s="1"/>
  <c r="N100" i="3"/>
  <c r="O100" i="3" s="1"/>
  <c r="N131" i="3"/>
  <c r="O131" i="3" s="1"/>
  <c r="N52" i="3"/>
  <c r="O52" i="3" s="1"/>
  <c r="N32" i="3"/>
  <c r="O32" i="3" s="1"/>
  <c r="N30" i="3"/>
  <c r="O30" i="3" s="1"/>
  <c r="N115" i="3"/>
  <c r="O115" i="3" s="1"/>
  <c r="N16" i="3"/>
  <c r="O16" i="3" s="1"/>
  <c r="N62" i="3"/>
  <c r="O62" i="3" s="1"/>
  <c r="N14" i="3"/>
  <c r="O14" i="3" s="1"/>
  <c r="N7" i="3"/>
  <c r="O7" i="3" s="1"/>
  <c r="N6" i="3"/>
  <c r="O6" i="3" s="1"/>
  <c r="N5" i="3"/>
  <c r="O5" i="3" s="1"/>
  <c r="N4" i="3"/>
  <c r="O4" i="3" s="1"/>
  <c r="N120" i="3"/>
  <c r="O120" i="3" s="1"/>
  <c r="B59" i="35"/>
  <c r="A60" i="35"/>
  <c r="E59" i="35"/>
  <c r="B58" i="43"/>
  <c r="E58" i="43"/>
  <c r="H21" i="10"/>
  <c r="B21" i="10"/>
  <c r="E21" i="10"/>
  <c r="K21" i="10"/>
  <c r="A22" i="10"/>
  <c r="L20" i="10"/>
  <c r="J20" i="10"/>
  <c r="F20" i="10"/>
  <c r="D20" i="10"/>
  <c r="M20" i="10"/>
  <c r="I20" i="10"/>
  <c r="G20" i="10"/>
  <c r="C20" i="10"/>
  <c r="B26" i="12"/>
  <c r="K26" i="12"/>
  <c r="H26" i="12"/>
  <c r="E26" i="12"/>
  <c r="N26" i="12"/>
  <c r="Q26" i="12"/>
  <c r="A27" i="12"/>
  <c r="R25" i="12"/>
  <c r="P25" i="12"/>
  <c r="L25" i="12"/>
  <c r="J25" i="12"/>
  <c r="F25" i="12"/>
  <c r="S25" i="12"/>
  <c r="O25" i="12"/>
  <c r="M25" i="12"/>
  <c r="I25" i="12"/>
  <c r="G25" i="12"/>
  <c r="C25" i="12"/>
  <c r="D25" i="12"/>
  <c r="H57" i="31"/>
  <c r="F57" i="31"/>
  <c r="G57" i="31"/>
  <c r="C57" i="31"/>
  <c r="D57" i="31"/>
  <c r="D41" i="19"/>
  <c r="C41" i="19"/>
  <c r="F41" i="19"/>
  <c r="B58" i="31"/>
  <c r="E58" i="31"/>
  <c r="A59" i="31"/>
  <c r="B42" i="19"/>
  <c r="A43" i="19"/>
  <c r="E42" i="19"/>
  <c r="B46" i="34"/>
  <c r="A47" i="34"/>
  <c r="E46" i="34"/>
  <c r="F45" i="34"/>
  <c r="C45" i="34"/>
  <c r="D45" i="34"/>
  <c r="H93" i="51"/>
  <c r="A94" i="51"/>
  <c r="E93" i="51"/>
  <c r="B93" i="51"/>
  <c r="G92" i="51"/>
  <c r="C92" i="51"/>
  <c r="F92" i="51"/>
  <c r="K92" i="51"/>
  <c r="I92" i="51"/>
  <c r="J92" i="51"/>
  <c r="D92" i="51"/>
  <c r="J84" i="50"/>
  <c r="I84" i="50"/>
  <c r="G84" i="50"/>
  <c r="C84" i="50"/>
  <c r="K84" i="50"/>
  <c r="F84" i="50"/>
  <c r="D84" i="50"/>
  <c r="B32" i="14"/>
  <c r="N32" i="14"/>
  <c r="H32" i="14"/>
  <c r="K32" i="14"/>
  <c r="E32" i="14"/>
  <c r="Q32" i="14"/>
  <c r="A33" i="14"/>
  <c r="B85" i="50"/>
  <c r="A86" i="50"/>
  <c r="E85" i="50"/>
  <c r="H85" i="50"/>
  <c r="E20" i="9"/>
  <c r="B20" i="9"/>
  <c r="A21" i="9"/>
  <c r="E41" i="41"/>
  <c r="B41" i="41"/>
  <c r="D19" i="9"/>
  <c r="C19" i="9"/>
  <c r="G19" i="9"/>
  <c r="F19" i="9"/>
  <c r="A56" i="28"/>
  <c r="E55" i="28"/>
  <c r="B55" i="28"/>
  <c r="E52" i="26"/>
  <c r="B52" i="26"/>
  <c r="A53" i="26"/>
  <c r="R31" i="14"/>
  <c r="P31" i="14"/>
  <c r="C31" i="14"/>
  <c r="D31" i="14"/>
  <c r="S31" i="14"/>
  <c r="O31" i="14"/>
  <c r="M31" i="14"/>
  <c r="L31" i="14"/>
  <c r="I31" i="14"/>
  <c r="J31" i="14"/>
  <c r="G31" i="14"/>
  <c r="F31" i="14"/>
  <c r="G54" i="28"/>
  <c r="F54" i="28"/>
  <c r="C54" i="28"/>
  <c r="D54" i="28"/>
  <c r="B63" i="38"/>
  <c r="A64" i="38"/>
  <c r="E63" i="38"/>
  <c r="C51" i="26"/>
  <c r="D51" i="26"/>
  <c r="G51" i="26"/>
  <c r="F51" i="26"/>
  <c r="F62" i="38"/>
  <c r="H62" i="38"/>
  <c r="G62" i="38"/>
  <c r="H49" i="25"/>
  <c r="E49" i="25"/>
  <c r="B49" i="25"/>
  <c r="A50" i="25"/>
  <c r="G16" i="8"/>
  <c r="M16" i="8"/>
  <c r="L16" i="8"/>
  <c r="I16" i="8"/>
  <c r="D62" i="38"/>
  <c r="C62" i="38"/>
  <c r="F60" i="36"/>
  <c r="G60" i="36"/>
  <c r="J48" i="25"/>
  <c r="I48" i="25"/>
  <c r="G48" i="25"/>
  <c r="C48" i="25"/>
  <c r="F48" i="25"/>
  <c r="D48" i="25"/>
  <c r="E17" i="8"/>
  <c r="H17" i="8"/>
  <c r="K17" i="8"/>
  <c r="A18" i="8"/>
  <c r="B17" i="8"/>
  <c r="H60" i="36"/>
  <c r="C60" i="36"/>
  <c r="D60" i="36"/>
  <c r="B40" i="40"/>
  <c r="E40" i="40"/>
  <c r="E61" i="36"/>
  <c r="B61" i="36"/>
  <c r="A62" i="36"/>
  <c r="A90" i="49"/>
  <c r="B89" i="49"/>
  <c r="E89" i="49"/>
  <c r="H58" i="35"/>
  <c r="D58" i="35"/>
  <c r="C58" i="35"/>
  <c r="D88" i="49"/>
  <c r="C88" i="49"/>
  <c r="G88" i="49"/>
  <c r="F88" i="49"/>
  <c r="H88" i="49"/>
  <c r="G58" i="35"/>
  <c r="F58" i="35"/>
  <c r="T30" i="14"/>
  <c r="C16" i="8" l="1"/>
  <c r="F102" i="53"/>
  <c r="D102" i="53"/>
  <c r="G102" i="53"/>
  <c r="C102" i="53"/>
  <c r="A103" i="53" s="1"/>
  <c r="N15" i="8"/>
  <c r="D16" i="8"/>
  <c r="F16" i="8"/>
  <c r="H54" i="28"/>
  <c r="H51" i="26"/>
  <c r="H19" i="9"/>
  <c r="N20" i="10"/>
  <c r="T25" i="12"/>
  <c r="K48" i="25"/>
  <c r="P1" i="5" a="1"/>
  <c r="P1" i="5" s="1"/>
  <c r="A15" i="5" s="1"/>
  <c r="E15" i="5" s="1"/>
  <c r="G45" i="34"/>
  <c r="B57" i="44"/>
  <c r="E57" i="44"/>
  <c r="D59" i="45"/>
  <c r="B59" i="45"/>
  <c r="G41" i="19"/>
  <c r="D26" i="12"/>
  <c r="P26" i="12"/>
  <c r="L26" i="12"/>
  <c r="J26" i="12"/>
  <c r="G26" i="12"/>
  <c r="F26" i="12"/>
  <c r="C26" i="12"/>
  <c r="I26" i="12"/>
  <c r="S26" i="12"/>
  <c r="M26" i="12"/>
  <c r="R26" i="12"/>
  <c r="O26" i="12"/>
  <c r="N86" i="3"/>
  <c r="O86" i="3" s="1"/>
  <c r="N129" i="3"/>
  <c r="O129" i="3" s="1"/>
  <c r="L32" i="14"/>
  <c r="J32" i="14"/>
  <c r="F32" i="14"/>
  <c r="D32" i="14"/>
  <c r="M32" i="14"/>
  <c r="G32" i="14"/>
  <c r="I32" i="14"/>
  <c r="C32" i="14"/>
  <c r="O32" i="14"/>
  <c r="S32" i="14"/>
  <c r="R32" i="14"/>
  <c r="P32" i="14"/>
  <c r="A48" i="34"/>
  <c r="B47" i="34"/>
  <c r="E47" i="34"/>
  <c r="B90" i="49"/>
  <c r="A91" i="49"/>
  <c r="E90" i="49"/>
  <c r="H40" i="40"/>
  <c r="G40" i="40"/>
  <c r="F40" i="40"/>
  <c r="G52" i="26"/>
  <c r="F52" i="26"/>
  <c r="D52" i="26"/>
  <c r="C52" i="26"/>
  <c r="H58" i="31"/>
  <c r="F58" i="31"/>
  <c r="D58" i="31"/>
  <c r="C58" i="31"/>
  <c r="G58" i="31"/>
  <c r="N119" i="3"/>
  <c r="O119" i="3" s="1"/>
  <c r="N116" i="3"/>
  <c r="O116" i="3" s="1"/>
  <c r="N94" i="3"/>
  <c r="O94" i="3" s="1"/>
  <c r="N133" i="3"/>
  <c r="O133" i="3" s="1"/>
  <c r="J49" i="25"/>
  <c r="F49" i="25"/>
  <c r="D49" i="25"/>
  <c r="C49" i="25"/>
  <c r="I49" i="25"/>
  <c r="G49" i="25"/>
  <c r="N20" i="3"/>
  <c r="O20" i="3" s="1"/>
  <c r="N37" i="3"/>
  <c r="O37" i="3" s="1"/>
  <c r="N59" i="3"/>
  <c r="O59" i="3" s="1"/>
  <c r="N75" i="3"/>
  <c r="O75" i="3" s="1"/>
  <c r="H89" i="49"/>
  <c r="G89" i="49"/>
  <c r="D89" i="49"/>
  <c r="F89" i="49"/>
  <c r="C89" i="49"/>
  <c r="E50" i="25"/>
  <c r="H50" i="25"/>
  <c r="B50" i="25"/>
  <c r="A51" i="25"/>
  <c r="H55" i="28"/>
  <c r="G55" i="28"/>
  <c r="F55" i="28"/>
  <c r="D55" i="28"/>
  <c r="C55" i="28"/>
  <c r="N23" i="3"/>
  <c r="O23" i="3" s="1"/>
  <c r="N124" i="3"/>
  <c r="O124" i="3" s="1"/>
  <c r="N24" i="3"/>
  <c r="O24" i="3" s="1"/>
  <c r="N66" i="3"/>
  <c r="O66" i="3" s="1"/>
  <c r="T31" i="14"/>
  <c r="E53" i="26"/>
  <c r="A54" i="26"/>
  <c r="B53" i="26"/>
  <c r="C40" i="40"/>
  <c r="A41" i="40" s="1"/>
  <c r="D40" i="40"/>
  <c r="N109" i="3"/>
  <c r="O109" i="3" s="1"/>
  <c r="N123" i="3"/>
  <c r="O123" i="3" s="1"/>
  <c r="N40" i="3"/>
  <c r="O40" i="3" s="1"/>
  <c r="N18" i="3"/>
  <c r="O18" i="3" s="1"/>
  <c r="E59" i="31"/>
  <c r="B59" i="31"/>
  <c r="A60" i="31"/>
  <c r="A57" i="28"/>
  <c r="E56" i="28"/>
  <c r="B56" i="28"/>
  <c r="N34" i="3"/>
  <c r="O34" i="3" s="1"/>
  <c r="D46" i="34"/>
  <c r="C46" i="34"/>
  <c r="F46" i="34"/>
  <c r="A44" i="19"/>
  <c r="E43" i="19"/>
  <c r="B43" i="19"/>
  <c r="N44" i="3"/>
  <c r="O44" i="3" s="1"/>
  <c r="N50" i="3"/>
  <c r="O50" i="3" s="1"/>
  <c r="D61" i="36"/>
  <c r="C61" i="36"/>
  <c r="H61" i="36"/>
  <c r="J17" i="8"/>
  <c r="I17" i="8"/>
  <c r="G17" i="8"/>
  <c r="F17" i="8"/>
  <c r="D17" i="8"/>
  <c r="M17" i="8"/>
  <c r="L17" i="8"/>
  <c r="C17" i="8"/>
  <c r="N11" i="3"/>
  <c r="O11" i="3" s="1"/>
  <c r="N69" i="3"/>
  <c r="O69" i="3" s="1"/>
  <c r="N60" i="3"/>
  <c r="O60" i="3" s="1"/>
  <c r="N82" i="3"/>
  <c r="O82" i="3" s="1"/>
  <c r="H18" i="8"/>
  <c r="E18" i="8"/>
  <c r="A19" i="8"/>
  <c r="K18" i="8"/>
  <c r="B18" i="8"/>
  <c r="N35" i="3"/>
  <c r="O35" i="3" s="1"/>
  <c r="N85" i="3"/>
  <c r="O85" i="3" s="1"/>
  <c r="N41" i="3"/>
  <c r="O41" i="3" s="1"/>
  <c r="N98" i="3"/>
  <c r="O98" i="3" s="1"/>
  <c r="D42" i="19"/>
  <c r="C42" i="19"/>
  <c r="F42" i="19"/>
  <c r="N132" i="3"/>
  <c r="O132" i="3" s="1"/>
  <c r="N28" i="3"/>
  <c r="O28" i="3" s="1"/>
  <c r="N89" i="3"/>
  <c r="O89" i="3" s="1"/>
  <c r="N114" i="3"/>
  <c r="O114" i="3" s="1"/>
  <c r="F61" i="36"/>
  <c r="G61" i="36"/>
  <c r="N12" i="3"/>
  <c r="O12" i="3" s="1"/>
  <c r="N76" i="3"/>
  <c r="O76" i="3" s="1"/>
  <c r="N38" i="3"/>
  <c r="O38" i="3" s="1"/>
  <c r="N130" i="3"/>
  <c r="O130" i="3" s="1"/>
  <c r="A63" i="36"/>
  <c r="B62" i="36"/>
  <c r="E62" i="36"/>
  <c r="H41" i="41"/>
  <c r="D41" i="41"/>
  <c r="C41" i="41"/>
  <c r="A42" i="41" s="1"/>
  <c r="N55" i="3"/>
  <c r="O55" i="3" s="1"/>
  <c r="N108" i="3"/>
  <c r="O108" i="3" s="1"/>
  <c r="N70" i="3"/>
  <c r="O70" i="3" s="1"/>
  <c r="N110" i="3"/>
  <c r="O110" i="3" s="1"/>
  <c r="F63" i="38"/>
  <c r="H63" i="38"/>
  <c r="G63" i="38"/>
  <c r="G41" i="41"/>
  <c r="F41" i="41"/>
  <c r="H22" i="10"/>
  <c r="B22" i="10"/>
  <c r="E22" i="10"/>
  <c r="K22" i="10"/>
  <c r="A23" i="10"/>
  <c r="N102" i="3"/>
  <c r="O102" i="3" s="1"/>
  <c r="B64" i="38"/>
  <c r="A65" i="38"/>
  <c r="E64" i="38"/>
  <c r="N674" i="3"/>
  <c r="O674" i="3" s="1"/>
  <c r="N498" i="3"/>
  <c r="O498" i="3" s="1"/>
  <c r="N386" i="3"/>
  <c r="O386" i="3" s="1"/>
  <c r="N274" i="3"/>
  <c r="O274" i="3" s="1"/>
  <c r="N210" i="3"/>
  <c r="O210" i="3" s="1"/>
  <c r="N689" i="3"/>
  <c r="O689" i="3" s="1"/>
  <c r="N353" i="3"/>
  <c r="O353" i="3" s="1"/>
  <c r="N241" i="3"/>
  <c r="O241" i="3" s="1"/>
  <c r="N207" i="3"/>
  <c r="O207" i="3" s="1"/>
  <c r="N526" i="3"/>
  <c r="O526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610" i="3"/>
  <c r="O610" i="3" s="1"/>
  <c r="N562" i="3"/>
  <c r="O562" i="3" s="1"/>
  <c r="N546" i="3"/>
  <c r="O546" i="3" s="1"/>
  <c r="N514" i="3"/>
  <c r="O514" i="3" s="1"/>
  <c r="N466" i="3"/>
  <c r="O466" i="3" s="1"/>
  <c r="N450" i="3"/>
  <c r="O450" i="3" s="1"/>
  <c r="N402" i="3"/>
  <c r="O402" i="3" s="1"/>
  <c r="N354" i="3"/>
  <c r="O354" i="3" s="1"/>
  <c r="N322" i="3"/>
  <c r="O322" i="3" s="1"/>
  <c r="N290" i="3"/>
  <c r="O290" i="3" s="1"/>
  <c r="N226" i="3"/>
  <c r="O226" i="3" s="1"/>
  <c r="N162" i="3"/>
  <c r="O162" i="3" s="1"/>
  <c r="N305" i="3"/>
  <c r="O305" i="3" s="1"/>
  <c r="N161" i="3"/>
  <c r="O161" i="3" s="1"/>
  <c r="N560" i="3"/>
  <c r="O560" i="3" s="1"/>
  <c r="N432" i="3"/>
  <c r="O432" i="3" s="1"/>
  <c r="N352" i="3"/>
  <c r="O352" i="3" s="1"/>
  <c r="N256" i="3"/>
  <c r="O256" i="3" s="1"/>
  <c r="N192" i="3"/>
  <c r="O192" i="3" s="1"/>
  <c r="N367" i="3"/>
  <c r="O367" i="3" s="1"/>
  <c r="N191" i="3"/>
  <c r="O191" i="3" s="1"/>
  <c r="N654" i="3"/>
  <c r="O654" i="3" s="1"/>
  <c r="N430" i="3"/>
  <c r="O430" i="3" s="1"/>
  <c r="N302" i="3"/>
  <c r="O302" i="3" s="1"/>
  <c r="N206" i="3"/>
  <c r="O206" i="3" s="1"/>
  <c r="N738" i="3"/>
  <c r="O738" i="3" s="1"/>
  <c r="N722" i="3"/>
  <c r="O722" i="3" s="1"/>
  <c r="N706" i="3"/>
  <c r="O706" i="3" s="1"/>
  <c r="N690" i="3"/>
  <c r="O690" i="3" s="1"/>
  <c r="N658" i="3"/>
  <c r="O658" i="3" s="1"/>
  <c r="N642" i="3"/>
  <c r="O642" i="3" s="1"/>
  <c r="N594" i="3"/>
  <c r="O594" i="3" s="1"/>
  <c r="N578" i="3"/>
  <c r="O578" i="3" s="1"/>
  <c r="N482" i="3"/>
  <c r="O482" i="3" s="1"/>
  <c r="N418" i="3"/>
  <c r="O418" i="3" s="1"/>
  <c r="N370" i="3"/>
  <c r="O370" i="3" s="1"/>
  <c r="N306" i="3"/>
  <c r="O306" i="3" s="1"/>
  <c r="N242" i="3"/>
  <c r="O242" i="3" s="1"/>
  <c r="N194" i="3"/>
  <c r="O194" i="3" s="1"/>
  <c r="N146" i="3"/>
  <c r="O146" i="3" s="1"/>
  <c r="N257" i="3"/>
  <c r="O257" i="3" s="1"/>
  <c r="N626" i="3"/>
  <c r="O626" i="3" s="1"/>
  <c r="N530" i="3"/>
  <c r="O530" i="3" s="1"/>
  <c r="N434" i="3"/>
  <c r="O434" i="3" s="1"/>
  <c r="N338" i="3"/>
  <c r="O338" i="3" s="1"/>
  <c r="N258" i="3"/>
  <c r="O258" i="3" s="1"/>
  <c r="N178" i="3"/>
  <c r="O178" i="3" s="1"/>
  <c r="N641" i="3"/>
  <c r="O641" i="3" s="1"/>
  <c r="N449" i="3"/>
  <c r="O449" i="3" s="1"/>
  <c r="N289" i="3"/>
  <c r="O289" i="3" s="1"/>
  <c r="N496" i="3"/>
  <c r="O496" i="3" s="1"/>
  <c r="N304" i="3"/>
  <c r="O304" i="3" s="1"/>
  <c r="N144" i="3"/>
  <c r="O144" i="3" s="1"/>
  <c r="N431" i="3"/>
  <c r="O431" i="3" s="1"/>
  <c r="N574" i="3"/>
  <c r="O574" i="3" s="1"/>
  <c r="N174" i="3"/>
  <c r="O174" i="3" s="1"/>
  <c r="N657" i="3"/>
  <c r="O657" i="3" s="1"/>
  <c r="N369" i="3"/>
  <c r="O369" i="3" s="1"/>
  <c r="N193" i="3"/>
  <c r="O193" i="3" s="1"/>
  <c r="N143" i="3"/>
  <c r="O143" i="3" s="1"/>
  <c r="N494" i="3"/>
  <c r="O494" i="3" s="1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12" i="3"/>
  <c r="O512" i="3" s="1"/>
  <c r="N464" i="3"/>
  <c r="O464" i="3" s="1"/>
  <c r="N400" i="3"/>
  <c r="O400" i="3" s="1"/>
  <c r="N272" i="3"/>
  <c r="O272" i="3" s="1"/>
  <c r="N160" i="3"/>
  <c r="O160" i="3" s="1"/>
  <c r="N287" i="3"/>
  <c r="O287" i="3" s="1"/>
  <c r="N478" i="3"/>
  <c r="O478" i="3" s="1"/>
  <c r="N303" i="3"/>
  <c r="O303" i="3" s="1"/>
  <c r="N542" i="3"/>
  <c r="O542" i="3" s="1"/>
  <c r="N142" i="3"/>
  <c r="O142" i="3" s="1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319" i="3"/>
  <c r="O319" i="3" s="1"/>
  <c r="N255" i="3"/>
  <c r="O255" i="3" s="1"/>
  <c r="N462" i="3"/>
  <c r="O462" i="3" s="1"/>
  <c r="N718" i="3"/>
  <c r="O718" i="3" s="1"/>
  <c r="N686" i="3"/>
  <c r="O686" i="3" s="1"/>
  <c r="N510" i="3"/>
  <c r="O510" i="3" s="1"/>
  <c r="N318" i="3"/>
  <c r="O318" i="3" s="1"/>
  <c r="N734" i="3"/>
  <c r="O734" i="3" s="1"/>
  <c r="N702" i="3"/>
  <c r="O702" i="3" s="1"/>
  <c r="N590" i="3"/>
  <c r="O590" i="3" s="1"/>
  <c r="N398" i="3"/>
  <c r="O398" i="3" s="1"/>
  <c r="N190" i="3"/>
  <c r="O190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21" i="3"/>
  <c r="O621" i="3" s="1"/>
  <c r="N605" i="3"/>
  <c r="O605" i="3" s="1"/>
  <c r="N589" i="3"/>
  <c r="O589" i="3" s="1"/>
  <c r="N573" i="3"/>
  <c r="O573" i="3" s="1"/>
  <c r="N557" i="3"/>
  <c r="O557" i="3" s="1"/>
  <c r="N541" i="3"/>
  <c r="O541" i="3" s="1"/>
  <c r="N525" i="3"/>
  <c r="O525" i="3" s="1"/>
  <c r="N509" i="3"/>
  <c r="O509" i="3" s="1"/>
  <c r="N493" i="3"/>
  <c r="O493" i="3" s="1"/>
  <c r="N477" i="3"/>
  <c r="O477" i="3" s="1"/>
  <c r="N461" i="3"/>
  <c r="O461" i="3" s="1"/>
  <c r="N445" i="3"/>
  <c r="O445" i="3" s="1"/>
  <c r="N429" i="3"/>
  <c r="O429" i="3" s="1"/>
  <c r="N413" i="3"/>
  <c r="O413" i="3" s="1"/>
  <c r="N397" i="3"/>
  <c r="O397" i="3" s="1"/>
  <c r="N381" i="3"/>
  <c r="O381" i="3" s="1"/>
  <c r="N365" i="3"/>
  <c r="O365" i="3" s="1"/>
  <c r="N349" i="3"/>
  <c r="O349" i="3" s="1"/>
  <c r="N333" i="3"/>
  <c r="O333" i="3" s="1"/>
  <c r="N317" i="3"/>
  <c r="O317" i="3" s="1"/>
  <c r="N301" i="3"/>
  <c r="O301" i="3" s="1"/>
  <c r="N285" i="3"/>
  <c r="O285" i="3" s="1"/>
  <c r="N269" i="3"/>
  <c r="O269" i="3" s="1"/>
  <c r="N253" i="3"/>
  <c r="O253" i="3" s="1"/>
  <c r="N237" i="3"/>
  <c r="O237" i="3" s="1"/>
  <c r="N221" i="3"/>
  <c r="O221" i="3" s="1"/>
  <c r="N205" i="3"/>
  <c r="O205" i="3" s="1"/>
  <c r="N189" i="3"/>
  <c r="O189" i="3" s="1"/>
  <c r="N173" i="3"/>
  <c r="O173" i="3" s="1"/>
  <c r="N157" i="3"/>
  <c r="O157" i="3" s="1"/>
  <c r="N732" i="3"/>
  <c r="O732" i="3" s="1"/>
  <c r="N716" i="3"/>
  <c r="O716" i="3" s="1"/>
  <c r="N700" i="3"/>
  <c r="O700" i="3" s="1"/>
  <c r="N684" i="3"/>
  <c r="O684" i="3" s="1"/>
  <c r="N668" i="3"/>
  <c r="O668" i="3" s="1"/>
  <c r="N652" i="3"/>
  <c r="O652" i="3" s="1"/>
  <c r="N636" i="3"/>
  <c r="O636" i="3" s="1"/>
  <c r="N620" i="3"/>
  <c r="O620" i="3" s="1"/>
  <c r="N588" i="3"/>
  <c r="O588" i="3" s="1"/>
  <c r="N572" i="3"/>
  <c r="O572" i="3" s="1"/>
  <c r="N556" i="3"/>
  <c r="O556" i="3" s="1"/>
  <c r="N540" i="3"/>
  <c r="O540" i="3" s="1"/>
  <c r="N524" i="3"/>
  <c r="O524" i="3" s="1"/>
  <c r="N508" i="3"/>
  <c r="O508" i="3" s="1"/>
  <c r="N492" i="3"/>
  <c r="O492" i="3" s="1"/>
  <c r="N460" i="3"/>
  <c r="O460" i="3" s="1"/>
  <c r="N444" i="3"/>
  <c r="O444" i="3" s="1"/>
  <c r="N428" i="3"/>
  <c r="O428" i="3" s="1"/>
  <c r="N396" i="3"/>
  <c r="O396" i="3" s="1"/>
  <c r="N364" i="3"/>
  <c r="O364" i="3" s="1"/>
  <c r="N348" i="3"/>
  <c r="O348" i="3" s="1"/>
  <c r="N332" i="3"/>
  <c r="O332" i="3" s="1"/>
  <c r="N300" i="3"/>
  <c r="O300" i="3" s="1"/>
  <c r="N284" i="3"/>
  <c r="O284" i="3" s="1"/>
  <c r="N252" i="3"/>
  <c r="O252" i="3" s="1"/>
  <c r="N220" i="3"/>
  <c r="O220" i="3" s="1"/>
  <c r="N204" i="3"/>
  <c r="O204" i="3" s="1"/>
  <c r="N604" i="3"/>
  <c r="O604" i="3" s="1"/>
  <c r="N476" i="3"/>
  <c r="O476" i="3" s="1"/>
  <c r="N412" i="3"/>
  <c r="O412" i="3" s="1"/>
  <c r="N380" i="3"/>
  <c r="O380" i="3" s="1"/>
  <c r="N316" i="3"/>
  <c r="O316" i="3" s="1"/>
  <c r="N268" i="3"/>
  <c r="O268" i="3" s="1"/>
  <c r="N236" i="3"/>
  <c r="O236" i="3" s="1"/>
  <c r="N746" i="3"/>
  <c r="O746" i="3" s="1"/>
  <c r="N730" i="3"/>
  <c r="O730" i="3" s="1"/>
  <c r="N714" i="3"/>
  <c r="O714" i="3" s="1"/>
  <c r="N698" i="3"/>
  <c r="O698" i="3" s="1"/>
  <c r="N682" i="3"/>
  <c r="O682" i="3" s="1"/>
  <c r="N666" i="3"/>
  <c r="O666" i="3" s="1"/>
  <c r="N650" i="3"/>
  <c r="O650" i="3" s="1"/>
  <c r="N634" i="3"/>
  <c r="O634" i="3" s="1"/>
  <c r="N618" i="3"/>
  <c r="O618" i="3" s="1"/>
  <c r="N602" i="3"/>
  <c r="O602" i="3" s="1"/>
  <c r="N586" i="3"/>
  <c r="O586" i="3" s="1"/>
  <c r="N570" i="3"/>
  <c r="O570" i="3" s="1"/>
  <c r="N554" i="3"/>
  <c r="O554" i="3" s="1"/>
  <c r="N538" i="3"/>
  <c r="O538" i="3" s="1"/>
  <c r="N522" i="3"/>
  <c r="O522" i="3" s="1"/>
  <c r="N506" i="3"/>
  <c r="O506" i="3" s="1"/>
  <c r="N490" i="3"/>
  <c r="O490" i="3" s="1"/>
  <c r="N474" i="3"/>
  <c r="O474" i="3" s="1"/>
  <c r="N458" i="3"/>
  <c r="O458" i="3" s="1"/>
  <c r="N442" i="3"/>
  <c r="O442" i="3" s="1"/>
  <c r="N426" i="3"/>
  <c r="O426" i="3" s="1"/>
  <c r="N410" i="3"/>
  <c r="O410" i="3" s="1"/>
  <c r="N394" i="3"/>
  <c r="O394" i="3" s="1"/>
  <c r="N378" i="3"/>
  <c r="O378" i="3" s="1"/>
  <c r="N362" i="3"/>
  <c r="O362" i="3" s="1"/>
  <c r="N346" i="3"/>
  <c r="O346" i="3" s="1"/>
  <c r="N330" i="3"/>
  <c r="O330" i="3" s="1"/>
  <c r="N314" i="3"/>
  <c r="O314" i="3" s="1"/>
  <c r="N298" i="3"/>
  <c r="O298" i="3" s="1"/>
  <c r="N282" i="3"/>
  <c r="O282" i="3" s="1"/>
  <c r="N266" i="3"/>
  <c r="O266" i="3" s="1"/>
  <c r="N250" i="3"/>
  <c r="O250" i="3" s="1"/>
  <c r="N234" i="3"/>
  <c r="O234" i="3" s="1"/>
  <c r="N218" i="3"/>
  <c r="O218" i="3" s="1"/>
  <c r="N202" i="3"/>
  <c r="O202" i="3" s="1"/>
  <c r="N186" i="3"/>
  <c r="O186" i="3" s="1"/>
  <c r="N170" i="3"/>
  <c r="O170" i="3" s="1"/>
  <c r="N154" i="3"/>
  <c r="O154" i="3" s="1"/>
  <c r="N744" i="3"/>
  <c r="O744" i="3" s="1"/>
  <c r="N728" i="3"/>
  <c r="O728" i="3" s="1"/>
  <c r="N712" i="3"/>
  <c r="O712" i="3" s="1"/>
  <c r="N696" i="3"/>
  <c r="O696" i="3" s="1"/>
  <c r="N680" i="3"/>
  <c r="O680" i="3" s="1"/>
  <c r="N664" i="3"/>
  <c r="O664" i="3" s="1"/>
  <c r="N648" i="3"/>
  <c r="O648" i="3" s="1"/>
  <c r="N632" i="3"/>
  <c r="O632" i="3" s="1"/>
  <c r="N616" i="3"/>
  <c r="O616" i="3" s="1"/>
  <c r="N600" i="3"/>
  <c r="O600" i="3" s="1"/>
  <c r="N584" i="3"/>
  <c r="O584" i="3" s="1"/>
  <c r="N374" i="3"/>
  <c r="O374" i="3" s="1"/>
  <c r="N310" i="3"/>
  <c r="O310" i="3" s="1"/>
  <c r="N262" i="3"/>
  <c r="O262" i="3" s="1"/>
  <c r="N230" i="3"/>
  <c r="O230" i="3" s="1"/>
  <c r="N198" i="3"/>
  <c r="O198" i="3" s="1"/>
  <c r="N182" i="3"/>
  <c r="O182" i="3" s="1"/>
  <c r="N150" i="3"/>
  <c r="O150" i="3" s="1"/>
  <c r="N453" i="3"/>
  <c r="O453" i="3" s="1"/>
  <c r="N357" i="3"/>
  <c r="O357" i="3" s="1"/>
  <c r="N309" i="3"/>
  <c r="O309" i="3" s="1"/>
  <c r="N261" i="3"/>
  <c r="O261" i="3" s="1"/>
  <c r="N181" i="3"/>
  <c r="O181" i="3" s="1"/>
  <c r="N724" i="3"/>
  <c r="O724" i="3" s="1"/>
  <c r="N692" i="3"/>
  <c r="O692" i="3" s="1"/>
  <c r="N660" i="3"/>
  <c r="O660" i="3" s="1"/>
  <c r="N644" i="3"/>
  <c r="O644" i="3" s="1"/>
  <c r="N612" i="3"/>
  <c r="O612" i="3" s="1"/>
  <c r="N564" i="3"/>
  <c r="O564" i="3" s="1"/>
  <c r="N516" i="3"/>
  <c r="O516" i="3" s="1"/>
  <c r="N468" i="3"/>
  <c r="O468" i="3" s="1"/>
  <c r="N420" i="3"/>
  <c r="O420" i="3" s="1"/>
  <c r="N404" i="3"/>
  <c r="O404" i="3" s="1"/>
  <c r="N340" i="3"/>
  <c r="O340" i="3" s="1"/>
  <c r="N292" i="3"/>
  <c r="O292" i="3" s="1"/>
  <c r="N228" i="3"/>
  <c r="O228" i="3" s="1"/>
  <c r="N180" i="3"/>
  <c r="O180" i="3" s="1"/>
  <c r="N737" i="3"/>
  <c r="O737" i="3" s="1"/>
  <c r="N609" i="3"/>
  <c r="O609" i="3" s="1"/>
  <c r="N577" i="3"/>
  <c r="O577" i="3" s="1"/>
  <c r="N529" i="3"/>
  <c r="O529" i="3" s="1"/>
  <c r="N497" i="3"/>
  <c r="O497" i="3" s="1"/>
  <c r="N401" i="3"/>
  <c r="O401" i="3" s="1"/>
  <c r="N528" i="3"/>
  <c r="O528" i="3" s="1"/>
  <c r="N448" i="3"/>
  <c r="O448" i="3" s="1"/>
  <c r="N384" i="3"/>
  <c r="O384" i="3" s="1"/>
  <c r="N320" i="3"/>
  <c r="O320" i="3" s="1"/>
  <c r="N224" i="3"/>
  <c r="O224" i="3" s="1"/>
  <c r="N383" i="3"/>
  <c r="O383" i="3" s="1"/>
  <c r="N223" i="3"/>
  <c r="O223" i="3" s="1"/>
  <c r="N622" i="3"/>
  <c r="O622" i="3" s="1"/>
  <c r="N414" i="3"/>
  <c r="O414" i="3" s="1"/>
  <c r="N270" i="3"/>
  <c r="O270" i="3" s="1"/>
  <c r="N742" i="3"/>
  <c r="O742" i="3" s="1"/>
  <c r="N726" i="3"/>
  <c r="O726" i="3" s="1"/>
  <c r="N710" i="3"/>
  <c r="O710" i="3" s="1"/>
  <c r="N694" i="3"/>
  <c r="O694" i="3" s="1"/>
  <c r="N678" i="3"/>
  <c r="O678" i="3" s="1"/>
  <c r="N662" i="3"/>
  <c r="O662" i="3" s="1"/>
  <c r="N646" i="3"/>
  <c r="O646" i="3" s="1"/>
  <c r="N630" i="3"/>
  <c r="O630" i="3" s="1"/>
  <c r="N614" i="3"/>
  <c r="O614" i="3" s="1"/>
  <c r="N598" i="3"/>
  <c r="O598" i="3" s="1"/>
  <c r="N582" i="3"/>
  <c r="O582" i="3" s="1"/>
  <c r="N566" i="3"/>
  <c r="O566" i="3" s="1"/>
  <c r="N550" i="3"/>
  <c r="O550" i="3" s="1"/>
  <c r="N534" i="3"/>
  <c r="O534" i="3" s="1"/>
  <c r="N518" i="3"/>
  <c r="O518" i="3" s="1"/>
  <c r="N502" i="3"/>
  <c r="O502" i="3" s="1"/>
  <c r="N486" i="3"/>
  <c r="O486" i="3" s="1"/>
  <c r="N470" i="3"/>
  <c r="O470" i="3" s="1"/>
  <c r="N454" i="3"/>
  <c r="O454" i="3" s="1"/>
  <c r="N438" i="3"/>
  <c r="O438" i="3" s="1"/>
  <c r="N422" i="3"/>
  <c r="O422" i="3" s="1"/>
  <c r="N406" i="3"/>
  <c r="O406" i="3" s="1"/>
  <c r="N390" i="3"/>
  <c r="O390" i="3" s="1"/>
  <c r="N358" i="3"/>
  <c r="O358" i="3" s="1"/>
  <c r="N342" i="3"/>
  <c r="O342" i="3" s="1"/>
  <c r="N326" i="3"/>
  <c r="O326" i="3" s="1"/>
  <c r="N294" i="3"/>
  <c r="O294" i="3" s="1"/>
  <c r="N278" i="3"/>
  <c r="O278" i="3" s="1"/>
  <c r="N246" i="3"/>
  <c r="O246" i="3" s="1"/>
  <c r="N214" i="3"/>
  <c r="O214" i="3" s="1"/>
  <c r="N166" i="3"/>
  <c r="O166" i="3" s="1"/>
  <c r="N373" i="3"/>
  <c r="O373" i="3" s="1"/>
  <c r="N245" i="3"/>
  <c r="O245" i="3" s="1"/>
  <c r="N197" i="3"/>
  <c r="O197" i="3" s="1"/>
  <c r="N740" i="3"/>
  <c r="O740" i="3" s="1"/>
  <c r="N676" i="3"/>
  <c r="O676" i="3" s="1"/>
  <c r="N596" i="3"/>
  <c r="O596" i="3" s="1"/>
  <c r="N532" i="3"/>
  <c r="O532" i="3" s="1"/>
  <c r="N484" i="3"/>
  <c r="O484" i="3" s="1"/>
  <c r="N436" i="3"/>
  <c r="O436" i="3" s="1"/>
  <c r="N372" i="3"/>
  <c r="O372" i="3" s="1"/>
  <c r="N324" i="3"/>
  <c r="O324" i="3" s="1"/>
  <c r="N260" i="3"/>
  <c r="O260" i="3" s="1"/>
  <c r="N212" i="3"/>
  <c r="O212" i="3" s="1"/>
  <c r="N148" i="3"/>
  <c r="O148" i="3" s="1"/>
  <c r="N544" i="3"/>
  <c r="O544" i="3" s="1"/>
  <c r="N368" i="3"/>
  <c r="O368" i="3" s="1"/>
  <c r="N208" i="3"/>
  <c r="O208" i="3" s="1"/>
  <c r="N335" i="3"/>
  <c r="O335" i="3" s="1"/>
  <c r="N271" i="3"/>
  <c r="O271" i="3" s="1"/>
  <c r="N175" i="3"/>
  <c r="O175" i="3" s="1"/>
  <c r="N670" i="3"/>
  <c r="O670" i="3" s="1"/>
  <c r="N382" i="3"/>
  <c r="O382" i="3" s="1"/>
  <c r="N254" i="3"/>
  <c r="O254" i="3" s="1"/>
  <c r="N581" i="3"/>
  <c r="O581" i="3" s="1"/>
  <c r="N517" i="3"/>
  <c r="O517" i="3" s="1"/>
  <c r="N485" i="3"/>
  <c r="O485" i="3" s="1"/>
  <c r="N421" i="3"/>
  <c r="O421" i="3" s="1"/>
  <c r="N389" i="3"/>
  <c r="O389" i="3" s="1"/>
  <c r="N341" i="3"/>
  <c r="O341" i="3" s="1"/>
  <c r="N277" i="3"/>
  <c r="O277" i="3" s="1"/>
  <c r="N213" i="3"/>
  <c r="O213" i="3" s="1"/>
  <c r="N149" i="3"/>
  <c r="O149" i="3" s="1"/>
  <c r="N276" i="3"/>
  <c r="O276" i="3" s="1"/>
  <c r="N164" i="3"/>
  <c r="O164" i="3" s="1"/>
  <c r="N721" i="3"/>
  <c r="O721" i="3" s="1"/>
  <c r="N593" i="3"/>
  <c r="O593" i="3" s="1"/>
  <c r="N561" i="3"/>
  <c r="O561" i="3" s="1"/>
  <c r="N513" i="3"/>
  <c r="O513" i="3" s="1"/>
  <c r="N417" i="3"/>
  <c r="O417" i="3" s="1"/>
  <c r="N321" i="3"/>
  <c r="O321" i="3" s="1"/>
  <c r="N209" i="3"/>
  <c r="O209" i="3" s="1"/>
  <c r="N176" i="3"/>
  <c r="O176" i="3" s="1"/>
  <c r="N351" i="3"/>
  <c r="O351" i="3" s="1"/>
  <c r="N159" i="3"/>
  <c r="O159" i="3" s="1"/>
  <c r="N558" i="3"/>
  <c r="O558" i="3" s="1"/>
  <c r="N366" i="3"/>
  <c r="O366" i="3" s="1"/>
  <c r="N286" i="3"/>
  <c r="O286" i="3" s="1"/>
  <c r="N158" i="3"/>
  <c r="O158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65" i="3"/>
  <c r="O565" i="3" s="1"/>
  <c r="N549" i="3"/>
  <c r="O549" i="3" s="1"/>
  <c r="N533" i="3"/>
  <c r="O533" i="3" s="1"/>
  <c r="N501" i="3"/>
  <c r="O501" i="3" s="1"/>
  <c r="N469" i="3"/>
  <c r="O469" i="3" s="1"/>
  <c r="N437" i="3"/>
  <c r="O437" i="3" s="1"/>
  <c r="N405" i="3"/>
  <c r="O405" i="3" s="1"/>
  <c r="N325" i="3"/>
  <c r="O325" i="3" s="1"/>
  <c r="N293" i="3"/>
  <c r="O293" i="3" s="1"/>
  <c r="N229" i="3"/>
  <c r="O229" i="3" s="1"/>
  <c r="N165" i="3"/>
  <c r="O165" i="3" s="1"/>
  <c r="N708" i="3"/>
  <c r="O708" i="3" s="1"/>
  <c r="N628" i="3"/>
  <c r="O628" i="3" s="1"/>
  <c r="N580" i="3"/>
  <c r="O580" i="3" s="1"/>
  <c r="N548" i="3"/>
  <c r="O548" i="3" s="1"/>
  <c r="N500" i="3"/>
  <c r="O500" i="3" s="1"/>
  <c r="N452" i="3"/>
  <c r="O452" i="3" s="1"/>
  <c r="N388" i="3"/>
  <c r="O388" i="3" s="1"/>
  <c r="N356" i="3"/>
  <c r="O356" i="3" s="1"/>
  <c r="N308" i="3"/>
  <c r="O308" i="3" s="1"/>
  <c r="N244" i="3"/>
  <c r="O244" i="3" s="1"/>
  <c r="N196" i="3"/>
  <c r="O196" i="3" s="1"/>
  <c r="N625" i="3"/>
  <c r="O625" i="3" s="1"/>
  <c r="N545" i="3"/>
  <c r="O545" i="3" s="1"/>
  <c r="N481" i="3"/>
  <c r="O481" i="3" s="1"/>
  <c r="N465" i="3"/>
  <c r="O465" i="3" s="1"/>
  <c r="N385" i="3"/>
  <c r="O385" i="3" s="1"/>
  <c r="N225" i="3"/>
  <c r="O225" i="3" s="1"/>
  <c r="N576" i="3"/>
  <c r="O576" i="3" s="1"/>
  <c r="N416" i="3"/>
  <c r="O416" i="3" s="1"/>
  <c r="N336" i="3"/>
  <c r="O336" i="3" s="1"/>
  <c r="N240" i="3"/>
  <c r="O240" i="3" s="1"/>
  <c r="N415" i="3"/>
  <c r="O415" i="3" s="1"/>
  <c r="N239" i="3"/>
  <c r="O239" i="3" s="1"/>
  <c r="N638" i="3"/>
  <c r="O638" i="3" s="1"/>
  <c r="N446" i="3"/>
  <c r="O446" i="3" s="1"/>
  <c r="N334" i="3"/>
  <c r="O334" i="3" s="1"/>
  <c r="N222" i="3"/>
  <c r="O222" i="3" s="1"/>
  <c r="N673" i="3"/>
  <c r="O673" i="3" s="1"/>
  <c r="N337" i="3"/>
  <c r="O337" i="3" s="1"/>
  <c r="N177" i="3"/>
  <c r="O177" i="3" s="1"/>
  <c r="N350" i="3"/>
  <c r="O350" i="3" s="1"/>
  <c r="N705" i="3"/>
  <c r="O705" i="3" s="1"/>
  <c r="N433" i="3"/>
  <c r="O433" i="3" s="1"/>
  <c r="N273" i="3"/>
  <c r="O273" i="3" s="1"/>
  <c r="N145" i="3"/>
  <c r="O145" i="3" s="1"/>
  <c r="N480" i="3"/>
  <c r="O480" i="3" s="1"/>
  <c r="N288" i="3"/>
  <c r="O288" i="3" s="1"/>
  <c r="N399" i="3"/>
  <c r="O399" i="3" s="1"/>
  <c r="N606" i="3"/>
  <c r="O606" i="3" s="1"/>
  <c r="N238" i="3"/>
  <c r="O238" i="3" s="1"/>
  <c r="N729" i="3"/>
  <c r="O729" i="3" s="1"/>
  <c r="N185" i="3"/>
  <c r="O185" i="3" s="1"/>
  <c r="N312" i="3"/>
  <c r="O312" i="3" s="1"/>
  <c r="N491" i="3"/>
  <c r="O491" i="3" s="1"/>
  <c r="N536" i="3"/>
  <c r="O536" i="3" s="1"/>
  <c r="N280" i="3"/>
  <c r="O280" i="3" s="1"/>
  <c r="N727" i="3"/>
  <c r="O727" i="3" s="1"/>
  <c r="N635" i="3"/>
  <c r="O635" i="3" s="1"/>
  <c r="N568" i="3"/>
  <c r="O568" i="3" s="1"/>
  <c r="N504" i="3"/>
  <c r="O504" i="3" s="1"/>
  <c r="N440" i="3"/>
  <c r="O440" i="3" s="1"/>
  <c r="N376" i="3"/>
  <c r="O376" i="3" s="1"/>
  <c r="N248" i="3"/>
  <c r="O248" i="3" s="1"/>
  <c r="N555" i="3"/>
  <c r="O555" i="3" s="1"/>
  <c r="N299" i="3"/>
  <c r="O299" i="3" s="1"/>
  <c r="N601" i="3"/>
  <c r="O601" i="3" s="1"/>
  <c r="N344" i="3"/>
  <c r="O344" i="3" s="1"/>
  <c r="N184" i="3"/>
  <c r="O184" i="3" s="1"/>
  <c r="N427" i="3"/>
  <c r="O427" i="3" s="1"/>
  <c r="N155" i="3"/>
  <c r="O155" i="3" s="1"/>
  <c r="N715" i="3"/>
  <c r="O715" i="3" s="1"/>
  <c r="N633" i="3"/>
  <c r="O633" i="3" s="1"/>
  <c r="N567" i="3"/>
  <c r="O567" i="3" s="1"/>
  <c r="N503" i="3"/>
  <c r="O503" i="3" s="1"/>
  <c r="N439" i="3"/>
  <c r="O439" i="3" s="1"/>
  <c r="N375" i="3"/>
  <c r="O375" i="3" s="1"/>
  <c r="N311" i="3"/>
  <c r="O311" i="3" s="1"/>
  <c r="N247" i="3"/>
  <c r="O247" i="3" s="1"/>
  <c r="N713" i="3"/>
  <c r="O713" i="3" s="1"/>
  <c r="N363" i="3"/>
  <c r="O363" i="3" s="1"/>
  <c r="N172" i="3"/>
  <c r="O172" i="3" s="1"/>
  <c r="N183" i="3"/>
  <c r="O183" i="3" s="1"/>
  <c r="N235" i="3"/>
  <c r="O235" i="3" s="1"/>
  <c r="N489" i="3"/>
  <c r="O489" i="3" s="1"/>
  <c r="N631" i="3"/>
  <c r="O631" i="3" s="1"/>
  <c r="N297" i="3"/>
  <c r="O297" i="3" s="1"/>
  <c r="N603" i="3"/>
  <c r="O603" i="3" s="1"/>
  <c r="N619" i="3"/>
  <c r="O619" i="3" s="1"/>
  <c r="N699" i="3"/>
  <c r="O699" i="3" s="1"/>
  <c r="N488" i="3"/>
  <c r="O488" i="3" s="1"/>
  <c r="N424" i="3"/>
  <c r="O424" i="3" s="1"/>
  <c r="N360" i="3"/>
  <c r="O360" i="3" s="1"/>
  <c r="N296" i="3"/>
  <c r="O296" i="3" s="1"/>
  <c r="N232" i="3"/>
  <c r="O232" i="3" s="1"/>
  <c r="N169" i="3"/>
  <c r="O169" i="3" s="1"/>
  <c r="N423" i="3"/>
  <c r="O423" i="3" s="1"/>
  <c r="N168" i="3"/>
  <c r="O168" i="3" s="1"/>
  <c r="N411" i="3"/>
  <c r="O411" i="3" s="1"/>
  <c r="N167" i="3"/>
  <c r="O167" i="3" s="1"/>
  <c r="N683" i="3"/>
  <c r="O683" i="3" s="1"/>
  <c r="N281" i="3"/>
  <c r="O281" i="3" s="1"/>
  <c r="N552" i="3"/>
  <c r="O552" i="3" s="1"/>
  <c r="N359" i="3"/>
  <c r="O359" i="3" s="1"/>
  <c r="N347" i="3"/>
  <c r="O347" i="3" s="1"/>
  <c r="N537" i="3"/>
  <c r="O537" i="3" s="1"/>
  <c r="N617" i="3"/>
  <c r="O617" i="3" s="1"/>
  <c r="N295" i="3"/>
  <c r="O295" i="3" s="1"/>
  <c r="N283" i="3"/>
  <c r="O283" i="3" s="1"/>
  <c r="N409" i="3"/>
  <c r="O409" i="3" s="1"/>
  <c r="N697" i="3"/>
  <c r="O697" i="3" s="1"/>
  <c r="N551" i="3"/>
  <c r="O551" i="3" s="1"/>
  <c r="N487" i="3"/>
  <c r="O487" i="3" s="1"/>
  <c r="N231" i="3"/>
  <c r="O231" i="3" s="1"/>
  <c r="N219" i="3"/>
  <c r="O219" i="3" s="1"/>
  <c r="N345" i="3"/>
  <c r="O345" i="3" s="1"/>
  <c r="N539" i="3"/>
  <c r="O539" i="3" s="1"/>
  <c r="N695" i="3"/>
  <c r="O695" i="3" s="1"/>
  <c r="N615" i="3"/>
  <c r="O615" i="3" s="1"/>
  <c r="N475" i="3"/>
  <c r="O475" i="3" s="1"/>
  <c r="N473" i="3"/>
  <c r="O473" i="3" s="1"/>
  <c r="N217" i="3"/>
  <c r="O217" i="3" s="1"/>
  <c r="N153" i="3"/>
  <c r="O153" i="3" s="1"/>
  <c r="N343" i="3"/>
  <c r="O343" i="3" s="1"/>
  <c r="N279" i="3"/>
  <c r="O279" i="3" s="1"/>
  <c r="N215" i="3"/>
  <c r="O215" i="3" s="1"/>
  <c r="N679" i="3"/>
  <c r="O679" i="3" s="1"/>
  <c r="N535" i="3"/>
  <c r="O535" i="3" s="1"/>
  <c r="N471" i="3"/>
  <c r="O471" i="3" s="1"/>
  <c r="N407" i="3"/>
  <c r="O407" i="3" s="1"/>
  <c r="N599" i="3"/>
  <c r="O599" i="3" s="1"/>
  <c r="N152" i="3"/>
  <c r="O152" i="3" s="1"/>
  <c r="N459" i="3"/>
  <c r="O459" i="3" s="1"/>
  <c r="N569" i="3"/>
  <c r="O569" i="3" s="1"/>
  <c r="N667" i="3"/>
  <c r="O667" i="3" s="1"/>
  <c r="N523" i="3"/>
  <c r="O523" i="3" s="1"/>
  <c r="N395" i="3"/>
  <c r="O395" i="3" s="1"/>
  <c r="N331" i="3"/>
  <c r="O331" i="3" s="1"/>
  <c r="N267" i="3"/>
  <c r="O267" i="3" s="1"/>
  <c r="N203" i="3"/>
  <c r="O203" i="3" s="1"/>
  <c r="N587" i="3"/>
  <c r="O587" i="3" s="1"/>
  <c r="N151" i="3"/>
  <c r="O151" i="3" s="1"/>
  <c r="N265" i="3"/>
  <c r="O265" i="3" s="1"/>
  <c r="N141" i="3"/>
  <c r="O141" i="3" s="1"/>
  <c r="N443" i="3"/>
  <c r="O443" i="3" s="1"/>
  <c r="N441" i="3"/>
  <c r="O441" i="3" s="1"/>
  <c r="N665" i="3"/>
  <c r="O665" i="3" s="1"/>
  <c r="N521" i="3"/>
  <c r="O521" i="3" s="1"/>
  <c r="N457" i="3"/>
  <c r="O457" i="3" s="1"/>
  <c r="N393" i="3"/>
  <c r="O393" i="3" s="1"/>
  <c r="N329" i="3"/>
  <c r="O329" i="3" s="1"/>
  <c r="N201" i="3"/>
  <c r="O201" i="3" s="1"/>
  <c r="N199" i="3"/>
  <c r="O199" i="3" s="1"/>
  <c r="N315" i="3"/>
  <c r="O315" i="3" s="1"/>
  <c r="N377" i="3"/>
  <c r="O377" i="3" s="1"/>
  <c r="N585" i="3"/>
  <c r="O585" i="3" s="1"/>
  <c r="N264" i="3"/>
  <c r="O264" i="3" s="1"/>
  <c r="N649" i="3"/>
  <c r="O649" i="3" s="1"/>
  <c r="N188" i="3"/>
  <c r="O188" i="3" s="1"/>
  <c r="N313" i="3"/>
  <c r="O313" i="3" s="1"/>
  <c r="N425" i="3"/>
  <c r="O425" i="3" s="1"/>
  <c r="N233" i="3"/>
  <c r="O233" i="3" s="1"/>
  <c r="N745" i="3"/>
  <c r="O745" i="3" s="1"/>
  <c r="N663" i="3"/>
  <c r="O663" i="3" s="1"/>
  <c r="N520" i="3"/>
  <c r="O520" i="3" s="1"/>
  <c r="N456" i="3"/>
  <c r="O456" i="3" s="1"/>
  <c r="N392" i="3"/>
  <c r="O392" i="3" s="1"/>
  <c r="N328" i="3"/>
  <c r="O328" i="3" s="1"/>
  <c r="N200" i="3"/>
  <c r="O200" i="3" s="1"/>
  <c r="N263" i="3"/>
  <c r="O263" i="3" s="1"/>
  <c r="N379" i="3"/>
  <c r="O379" i="3" s="1"/>
  <c r="N187" i="3"/>
  <c r="O187" i="3" s="1"/>
  <c r="N681" i="3"/>
  <c r="O681" i="3" s="1"/>
  <c r="N408" i="3"/>
  <c r="O408" i="3" s="1"/>
  <c r="N216" i="3"/>
  <c r="O216" i="3" s="1"/>
  <c r="N519" i="3"/>
  <c r="O519" i="3" s="1"/>
  <c r="N571" i="3"/>
  <c r="O571" i="3" s="1"/>
  <c r="N647" i="3"/>
  <c r="O647" i="3" s="1"/>
  <c r="N711" i="3"/>
  <c r="O711" i="3" s="1"/>
  <c r="N361" i="3"/>
  <c r="O361" i="3" s="1"/>
  <c r="N156" i="3"/>
  <c r="O156" i="3" s="1"/>
  <c r="N743" i="3"/>
  <c r="O743" i="3" s="1"/>
  <c r="N651" i="3"/>
  <c r="O651" i="3" s="1"/>
  <c r="N583" i="3"/>
  <c r="O583" i="3" s="1"/>
  <c r="N455" i="3"/>
  <c r="O455" i="3" s="1"/>
  <c r="N391" i="3"/>
  <c r="O391" i="3" s="1"/>
  <c r="N327" i="3"/>
  <c r="O327" i="3" s="1"/>
  <c r="N507" i="3"/>
  <c r="O507" i="3" s="1"/>
  <c r="N249" i="3"/>
  <c r="O249" i="3" s="1"/>
  <c r="N553" i="3"/>
  <c r="O553" i="3" s="1"/>
  <c r="N171" i="3"/>
  <c r="O171" i="3" s="1"/>
  <c r="N731" i="3"/>
  <c r="O731" i="3" s="1"/>
  <c r="N251" i="3"/>
  <c r="O251" i="3" s="1"/>
  <c r="N505" i="3"/>
  <c r="O505" i="3" s="1"/>
  <c r="N472" i="3"/>
  <c r="O472" i="3" s="1"/>
  <c r="N77" i="3"/>
  <c r="O77" i="3" s="1"/>
  <c r="N73" i="3"/>
  <c r="O73" i="3" s="1"/>
  <c r="N10" i="3"/>
  <c r="O10" i="3" s="1"/>
  <c r="N136" i="3"/>
  <c r="O136" i="3" s="1"/>
  <c r="D63" i="38"/>
  <c r="C63" i="38"/>
  <c r="B21" i="9"/>
  <c r="E21" i="9"/>
  <c r="A22" i="9"/>
  <c r="K93" i="51"/>
  <c r="J93" i="51"/>
  <c r="I93" i="51"/>
  <c r="D93" i="51"/>
  <c r="C93" i="51"/>
  <c r="F93" i="51"/>
  <c r="G93" i="51"/>
  <c r="L21" i="10"/>
  <c r="J21" i="10"/>
  <c r="I21" i="10"/>
  <c r="F21" i="10"/>
  <c r="D21" i="10"/>
  <c r="C21" i="10"/>
  <c r="G21" i="10"/>
  <c r="M21" i="10"/>
  <c r="N42" i="3"/>
  <c r="O42" i="3" s="1"/>
  <c r="N15" i="3"/>
  <c r="O15" i="3" s="1"/>
  <c r="G20" i="9"/>
  <c r="F20" i="9"/>
  <c r="N47" i="3"/>
  <c r="O47" i="3" s="1"/>
  <c r="D58" i="43"/>
  <c r="G58" i="43"/>
  <c r="F58" i="43"/>
  <c r="C58" i="43"/>
  <c r="A59" i="43" s="1"/>
  <c r="N8" i="3"/>
  <c r="O8" i="3" s="1"/>
  <c r="N80" i="3"/>
  <c r="O80" i="3" s="1"/>
  <c r="N25" i="3"/>
  <c r="O25" i="3" s="1"/>
  <c r="N90" i="3"/>
  <c r="O90" i="3" s="1"/>
  <c r="N63" i="3"/>
  <c r="O63" i="3" s="1"/>
  <c r="A87" i="50"/>
  <c r="H86" i="50"/>
  <c r="B86" i="50"/>
  <c r="E86" i="50"/>
  <c r="N9" i="3"/>
  <c r="O9" i="3" s="1"/>
  <c r="N135" i="3"/>
  <c r="O135" i="3" s="1"/>
  <c r="N105" i="3"/>
  <c r="O105" i="3" s="1"/>
  <c r="N106" i="3"/>
  <c r="O106" i="3" s="1"/>
  <c r="N79" i="3"/>
  <c r="O79" i="3" s="1"/>
  <c r="D20" i="9"/>
  <c r="C20" i="9"/>
  <c r="B94" i="51"/>
  <c r="E94" i="51"/>
  <c r="A95" i="51"/>
  <c r="H94" i="51"/>
  <c r="J85" i="50"/>
  <c r="D85" i="50"/>
  <c r="C85" i="50"/>
  <c r="G85" i="50"/>
  <c r="I85" i="50"/>
  <c r="K85" i="50"/>
  <c r="F85" i="50"/>
  <c r="F59" i="35"/>
  <c r="G59" i="35"/>
  <c r="N3" i="3"/>
  <c r="O3" i="3" s="1"/>
  <c r="N48" i="3"/>
  <c r="O48" i="3" s="1"/>
  <c r="N121" i="3"/>
  <c r="O121" i="3" s="1"/>
  <c r="N122" i="3"/>
  <c r="O122" i="3" s="1"/>
  <c r="N95" i="3"/>
  <c r="O95" i="3" s="1"/>
  <c r="E60" i="35"/>
  <c r="B60" i="35"/>
  <c r="A61" i="35"/>
  <c r="N111" i="3"/>
  <c r="O111" i="3" s="1"/>
  <c r="B33" i="14"/>
  <c r="N33" i="14"/>
  <c r="Q33" i="14"/>
  <c r="K33" i="14"/>
  <c r="H33" i="14"/>
  <c r="E33" i="14"/>
  <c r="A34" i="14"/>
  <c r="H59" i="35"/>
  <c r="D59" i="35"/>
  <c r="C59" i="35"/>
  <c r="N45" i="3"/>
  <c r="O45" i="3" s="1"/>
  <c r="N126" i="3"/>
  <c r="O126" i="3" s="1"/>
  <c r="N13" i="3"/>
  <c r="O13" i="3" s="1"/>
  <c r="N127" i="3"/>
  <c r="O127" i="3" s="1"/>
  <c r="N84" i="3"/>
  <c r="O84" i="3" s="1"/>
  <c r="N19" i="3"/>
  <c r="O19" i="3" s="1"/>
  <c r="N107" i="3"/>
  <c r="O107" i="3" s="1"/>
  <c r="N17" i="3"/>
  <c r="O17" i="3" s="1"/>
  <c r="N27" i="3"/>
  <c r="O27" i="3" s="1"/>
  <c r="N27" i="12"/>
  <c r="H27" i="12"/>
  <c r="B27" i="12"/>
  <c r="Q27" i="12"/>
  <c r="K27" i="12"/>
  <c r="E27" i="12"/>
  <c r="A28" i="12"/>
  <c r="N96" i="3"/>
  <c r="O96" i="3" s="1"/>
  <c r="N39" i="3"/>
  <c r="O39" i="3" s="1"/>
  <c r="N88" i="3"/>
  <c r="O88" i="3" s="1"/>
  <c r="N33" i="3"/>
  <c r="O33" i="3" s="1"/>
  <c r="N16" i="8" l="1"/>
  <c r="B103" i="53"/>
  <c r="E103" i="53"/>
  <c r="N21" i="10"/>
  <c r="K49" i="25"/>
  <c r="H52" i="26"/>
  <c r="N17" i="8"/>
  <c r="T26" i="12"/>
  <c r="H20" i="9"/>
  <c r="A16" i="5"/>
  <c r="B15" i="5"/>
  <c r="C15" i="5" s="1"/>
  <c r="C59" i="45"/>
  <c r="A60" i="45" s="1"/>
  <c r="F59" i="45"/>
  <c r="E59" i="45"/>
  <c r="G57" i="44"/>
  <c r="C57" i="44"/>
  <c r="A58" i="44" s="1"/>
  <c r="D57" i="44"/>
  <c r="F57" i="44"/>
  <c r="G46" i="34"/>
  <c r="G42" i="19"/>
  <c r="E42" i="41"/>
  <c r="B42" i="41"/>
  <c r="B41" i="40"/>
  <c r="E41" i="40"/>
  <c r="N34" i="14"/>
  <c r="H34" i="14"/>
  <c r="E34" i="14"/>
  <c r="B34" i="14"/>
  <c r="K34" i="14"/>
  <c r="Q34" i="14"/>
  <c r="A35" i="14"/>
  <c r="G62" i="36"/>
  <c r="F62" i="36"/>
  <c r="G53" i="26"/>
  <c r="C53" i="26"/>
  <c r="F53" i="26"/>
  <c r="D53" i="26"/>
  <c r="A49" i="34"/>
  <c r="E48" i="34"/>
  <c r="B48" i="34"/>
  <c r="H62" i="36"/>
  <c r="C62" i="36"/>
  <c r="D62" i="36"/>
  <c r="E54" i="26"/>
  <c r="B54" i="26"/>
  <c r="A55" i="26"/>
  <c r="K86" i="50"/>
  <c r="I86" i="50"/>
  <c r="C86" i="50"/>
  <c r="G86" i="50"/>
  <c r="F86" i="50"/>
  <c r="D86" i="50"/>
  <c r="J86" i="50"/>
  <c r="A64" i="36"/>
  <c r="E63" i="36"/>
  <c r="B63" i="36"/>
  <c r="T32" i="14"/>
  <c r="C21" i="9"/>
  <c r="D21" i="9"/>
  <c r="F33" i="14"/>
  <c r="D33" i="14"/>
  <c r="P33" i="14"/>
  <c r="L33" i="14"/>
  <c r="S33" i="14"/>
  <c r="R33" i="14"/>
  <c r="O33" i="14"/>
  <c r="M33" i="14"/>
  <c r="J33" i="14"/>
  <c r="I33" i="14"/>
  <c r="G33" i="14"/>
  <c r="C33" i="14"/>
  <c r="D60" i="35"/>
  <c r="H60" i="35"/>
  <c r="C60" i="35"/>
  <c r="N28" i="12"/>
  <c r="H28" i="12"/>
  <c r="E28" i="12"/>
  <c r="K28" i="12"/>
  <c r="B28" i="12"/>
  <c r="Q28" i="12"/>
  <c r="A29" i="12"/>
  <c r="G60" i="35"/>
  <c r="F60" i="35"/>
  <c r="A62" i="35"/>
  <c r="B61" i="35"/>
  <c r="E61" i="35"/>
  <c r="B87" i="50"/>
  <c r="A88" i="50"/>
  <c r="H87" i="50"/>
  <c r="E87" i="50"/>
  <c r="L27" i="12"/>
  <c r="J27" i="12"/>
  <c r="F27" i="12"/>
  <c r="D27" i="12"/>
  <c r="S27" i="12"/>
  <c r="R27" i="12"/>
  <c r="P27" i="12"/>
  <c r="O27" i="12"/>
  <c r="M27" i="12"/>
  <c r="I27" i="12"/>
  <c r="G27" i="12"/>
  <c r="C27" i="12"/>
  <c r="H64" i="38"/>
  <c r="G64" i="38"/>
  <c r="F64" i="38"/>
  <c r="P2" i="3" a="1"/>
  <c r="E65" i="38"/>
  <c r="A66" i="38"/>
  <c r="B65" i="38"/>
  <c r="F43" i="19"/>
  <c r="D43" i="19"/>
  <c r="C43" i="19"/>
  <c r="D64" i="38"/>
  <c r="C64" i="38"/>
  <c r="H51" i="25"/>
  <c r="B51" i="25"/>
  <c r="E51" i="25"/>
  <c r="A52" i="25"/>
  <c r="B44" i="19"/>
  <c r="A45" i="19"/>
  <c r="E44" i="19"/>
  <c r="I50" i="25"/>
  <c r="G50" i="25"/>
  <c r="F50" i="25"/>
  <c r="C50" i="25"/>
  <c r="J50" i="25"/>
  <c r="D50" i="25"/>
  <c r="H23" i="10"/>
  <c r="B23" i="10"/>
  <c r="E23" i="10"/>
  <c r="K23" i="10"/>
  <c r="A24" i="10"/>
  <c r="F21" i="9"/>
  <c r="G21" i="9"/>
  <c r="L22" i="10"/>
  <c r="J22" i="10"/>
  <c r="F22" i="10"/>
  <c r="D22" i="10"/>
  <c r="M22" i="10"/>
  <c r="I22" i="10"/>
  <c r="G22" i="10"/>
  <c r="C22" i="10"/>
  <c r="H56" i="28"/>
  <c r="D56" i="28"/>
  <c r="C56" i="28"/>
  <c r="G56" i="28"/>
  <c r="F56" i="28"/>
  <c r="G18" i="8"/>
  <c r="I18" i="8"/>
  <c r="F18" i="8"/>
  <c r="D18" i="8"/>
  <c r="M18" i="8"/>
  <c r="L18" i="8"/>
  <c r="J18" i="8"/>
  <c r="C18" i="8"/>
  <c r="B57" i="28"/>
  <c r="A58" i="28"/>
  <c r="E57" i="28"/>
  <c r="A96" i="51"/>
  <c r="H95" i="51"/>
  <c r="B95" i="51"/>
  <c r="E95" i="51"/>
  <c r="H19" i="8"/>
  <c r="E19" i="8"/>
  <c r="A20" i="8"/>
  <c r="B19" i="8"/>
  <c r="K19" i="8"/>
  <c r="B60" i="31"/>
  <c r="E60" i="31"/>
  <c r="A61" i="31"/>
  <c r="G59" i="31"/>
  <c r="F59" i="31"/>
  <c r="D59" i="31"/>
  <c r="C59" i="31"/>
  <c r="H59" i="31"/>
  <c r="E91" i="49"/>
  <c r="B91" i="49"/>
  <c r="A92" i="49"/>
  <c r="B16" i="5"/>
  <c r="E16" i="5"/>
  <c r="A17" i="5"/>
  <c r="K94" i="51"/>
  <c r="I94" i="51"/>
  <c r="J94" i="51"/>
  <c r="D94" i="51"/>
  <c r="C94" i="51"/>
  <c r="F94" i="51"/>
  <c r="G94" i="51"/>
  <c r="H90" i="49"/>
  <c r="G90" i="49"/>
  <c r="F90" i="49"/>
  <c r="D90" i="49"/>
  <c r="C90" i="49"/>
  <c r="A23" i="9"/>
  <c r="E22" i="9"/>
  <c r="B22" i="9"/>
  <c r="G15" i="5"/>
  <c r="F15" i="5"/>
  <c r="E59" i="43"/>
  <c r="B59" i="43"/>
  <c r="F47" i="34"/>
  <c r="D47" i="34"/>
  <c r="C47" i="34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G103" i="53" l="1"/>
  <c r="D103" i="53"/>
  <c r="C103" i="53"/>
  <c r="A104" i="53" s="1"/>
  <c r="F103" i="53"/>
  <c r="D15" i="5"/>
  <c r="H15" i="5" s="1"/>
  <c r="K50" i="25"/>
  <c r="T27" i="12"/>
  <c r="H53" i="26"/>
  <c r="N18" i="8"/>
  <c r="H21" i="9"/>
  <c r="N22" i="10"/>
  <c r="E58" i="44"/>
  <c r="B58" i="44"/>
  <c r="B60" i="45"/>
  <c r="D60" i="45"/>
  <c r="G47" i="34"/>
  <c r="G43" i="19"/>
  <c r="S47" i="2"/>
  <c r="S133" i="2"/>
  <c r="S126" i="2"/>
  <c r="S94" i="2"/>
  <c r="S62" i="2"/>
  <c r="S30" i="2"/>
  <c r="S25" i="2"/>
  <c r="S37" i="2"/>
  <c r="S85" i="2"/>
  <c r="S116" i="2"/>
  <c r="S108" i="2"/>
  <c r="S76" i="2"/>
  <c r="S44" i="2"/>
  <c r="S71" i="2"/>
  <c r="S125" i="2"/>
  <c r="S135" i="2"/>
  <c r="S103" i="2"/>
  <c r="S39" i="2"/>
  <c r="S66" i="2"/>
  <c r="S61" i="2"/>
  <c r="S29" i="2"/>
  <c r="S115" i="2"/>
  <c r="S105" i="2"/>
  <c r="S73" i="2"/>
  <c r="S41" i="2"/>
  <c r="S127" i="2"/>
  <c r="S95" i="2"/>
  <c r="S63" i="2"/>
  <c r="S31" i="2"/>
  <c r="S122" i="2"/>
  <c r="S90" i="2"/>
  <c r="S58" i="2"/>
  <c r="S26" i="2"/>
  <c r="S12" i="2"/>
  <c r="S27" i="2"/>
  <c r="S17" i="2"/>
  <c r="S117" i="2"/>
  <c r="S134" i="2"/>
  <c r="S102" i="2"/>
  <c r="S70" i="2"/>
  <c r="S38" i="2"/>
  <c r="S10" i="2"/>
  <c r="S69" i="2"/>
  <c r="S91" i="2"/>
  <c r="S13" i="2"/>
  <c r="S124" i="2"/>
  <c r="S136" i="2"/>
  <c r="P2" i="3"/>
  <c r="P1" i="3" s="1" a="1"/>
  <c r="P1" i="3" s="1"/>
  <c r="A15" i="3" s="1"/>
  <c r="E96" i="51"/>
  <c r="A97" i="51"/>
  <c r="H96" i="51"/>
  <c r="B96" i="51"/>
  <c r="H65" i="38"/>
  <c r="G65" i="38"/>
  <c r="F65" i="38"/>
  <c r="R28" i="12"/>
  <c r="P28" i="12"/>
  <c r="L28" i="12"/>
  <c r="J28" i="12"/>
  <c r="D28" i="12"/>
  <c r="O28" i="12"/>
  <c r="I28" i="12"/>
  <c r="G28" i="12"/>
  <c r="M28" i="12"/>
  <c r="F28" i="12"/>
  <c r="C28" i="12"/>
  <c r="S28" i="12"/>
  <c r="A59" i="28"/>
  <c r="B58" i="28"/>
  <c r="E58" i="28"/>
  <c r="H24" i="10"/>
  <c r="B24" i="10"/>
  <c r="K24" i="10"/>
  <c r="E24" i="10"/>
  <c r="A25" i="10"/>
  <c r="A56" i="26"/>
  <c r="E55" i="26"/>
  <c r="B55" i="26"/>
  <c r="D57" i="28"/>
  <c r="C57" i="28"/>
  <c r="F57" i="28"/>
  <c r="H57" i="28"/>
  <c r="G57" i="28"/>
  <c r="D54" i="26"/>
  <c r="C54" i="26"/>
  <c r="G54" i="26"/>
  <c r="F54" i="26"/>
  <c r="L23" i="10"/>
  <c r="J23" i="10"/>
  <c r="I23" i="10"/>
  <c r="F23" i="10"/>
  <c r="D23" i="10"/>
  <c r="G23" i="10"/>
  <c r="C23" i="10"/>
  <c r="M23" i="10"/>
  <c r="F48" i="34"/>
  <c r="D48" i="34"/>
  <c r="C48" i="34"/>
  <c r="B17" i="5"/>
  <c r="E17" i="5"/>
  <c r="A18" i="5"/>
  <c r="E49" i="34"/>
  <c r="B49" i="34"/>
  <c r="A50" i="34"/>
  <c r="G16" i="5"/>
  <c r="F16" i="5"/>
  <c r="T33" i="14"/>
  <c r="C16" i="5"/>
  <c r="D16" i="5"/>
  <c r="F91" i="49"/>
  <c r="D91" i="49"/>
  <c r="G91" i="49"/>
  <c r="C91" i="49"/>
  <c r="H91" i="49"/>
  <c r="A93" i="49"/>
  <c r="B92" i="49"/>
  <c r="E92" i="49"/>
  <c r="E45" i="19"/>
  <c r="B45" i="19"/>
  <c r="A46" i="19"/>
  <c r="H35" i="14"/>
  <c r="B35" i="14"/>
  <c r="Q35" i="14"/>
  <c r="N35" i="14"/>
  <c r="K35" i="14"/>
  <c r="E35" i="14"/>
  <c r="A36" i="14"/>
  <c r="F59" i="43"/>
  <c r="G59" i="43"/>
  <c r="D59" i="43"/>
  <c r="C59" i="43"/>
  <c r="A60" i="43" s="1"/>
  <c r="D44" i="19"/>
  <c r="C44" i="19"/>
  <c r="F44" i="19"/>
  <c r="H52" i="25"/>
  <c r="E52" i="25"/>
  <c r="B52" i="25"/>
  <c r="A53" i="25"/>
  <c r="E88" i="50"/>
  <c r="B88" i="50"/>
  <c r="H88" i="50"/>
  <c r="A89" i="50"/>
  <c r="B61" i="31"/>
  <c r="A62" i="31"/>
  <c r="E61" i="31"/>
  <c r="C87" i="50"/>
  <c r="I87" i="50"/>
  <c r="G87" i="50"/>
  <c r="F87" i="50"/>
  <c r="K87" i="50"/>
  <c r="J87" i="50"/>
  <c r="D87" i="50"/>
  <c r="P34" i="14"/>
  <c r="L34" i="14"/>
  <c r="J34" i="14"/>
  <c r="I34" i="14"/>
  <c r="D34" i="14"/>
  <c r="G34" i="14"/>
  <c r="F34" i="14"/>
  <c r="C34" i="14"/>
  <c r="S34" i="14"/>
  <c r="R34" i="14"/>
  <c r="M34" i="14"/>
  <c r="O34" i="14"/>
  <c r="J51" i="25"/>
  <c r="I51" i="25"/>
  <c r="G51" i="25"/>
  <c r="D51" i="25"/>
  <c r="C51" i="25"/>
  <c r="F51" i="25"/>
  <c r="G61" i="35"/>
  <c r="F61" i="35"/>
  <c r="C60" i="31"/>
  <c r="H60" i="31"/>
  <c r="F60" i="31"/>
  <c r="G60" i="31"/>
  <c r="D60" i="31"/>
  <c r="H61" i="35"/>
  <c r="D61" i="35"/>
  <c r="C61" i="35"/>
  <c r="B62" i="35"/>
  <c r="E62" i="35"/>
  <c r="A63" i="35"/>
  <c r="H63" i="36"/>
  <c r="D63" i="36"/>
  <c r="C63" i="36"/>
  <c r="F63" i="36"/>
  <c r="G63" i="36"/>
  <c r="H41" i="40"/>
  <c r="G41" i="40"/>
  <c r="F41" i="40"/>
  <c r="C22" i="9"/>
  <c r="D22" i="9"/>
  <c r="J19" i="8"/>
  <c r="I19" i="8"/>
  <c r="G19" i="8"/>
  <c r="F19" i="8"/>
  <c r="D19" i="8"/>
  <c r="M19" i="8"/>
  <c r="L19" i="8"/>
  <c r="C19" i="8"/>
  <c r="G22" i="9"/>
  <c r="F22" i="9"/>
  <c r="H20" i="8"/>
  <c r="A21" i="8"/>
  <c r="K20" i="8"/>
  <c r="B20" i="8"/>
  <c r="E20" i="8"/>
  <c r="A65" i="36"/>
  <c r="E64" i="36"/>
  <c r="B64" i="36"/>
  <c r="D41" i="40"/>
  <c r="C41" i="40"/>
  <c r="A42" i="40" s="1"/>
  <c r="D42" i="41"/>
  <c r="C42" i="41"/>
  <c r="A43" i="41" s="1"/>
  <c r="H42" i="41"/>
  <c r="G95" i="51"/>
  <c r="K95" i="51"/>
  <c r="I95" i="51"/>
  <c r="J95" i="51"/>
  <c r="D95" i="51"/>
  <c r="F95" i="51"/>
  <c r="C95" i="51"/>
  <c r="D65" i="38"/>
  <c r="C65" i="38"/>
  <c r="G42" i="41"/>
  <c r="F42" i="41"/>
  <c r="A24" i="9"/>
  <c r="E23" i="9"/>
  <c r="B23" i="9"/>
  <c r="E66" i="38"/>
  <c r="B66" i="38"/>
  <c r="A67" i="38"/>
  <c r="B29" i="12"/>
  <c r="N29" i="12"/>
  <c r="Q29" i="12"/>
  <c r="K29" i="12"/>
  <c r="H29" i="12"/>
  <c r="E29" i="12"/>
  <c r="A30" i="12"/>
  <c r="B104" i="53" l="1"/>
  <c r="E104" i="53"/>
  <c r="G48" i="34"/>
  <c r="N19" i="8"/>
  <c r="H16" i="5"/>
  <c r="H54" i="26"/>
  <c r="K51" i="25"/>
  <c r="H22" i="9"/>
  <c r="T28" i="12"/>
  <c r="N23" i="10"/>
  <c r="F60" i="45"/>
  <c r="C60" i="45"/>
  <c r="A61" i="45" s="1"/>
  <c r="E60" i="45"/>
  <c r="G58" i="44"/>
  <c r="F58" i="44"/>
  <c r="C58" i="44"/>
  <c r="A59" i="44" s="1"/>
  <c r="D58" i="44"/>
  <c r="G44" i="19"/>
  <c r="B15" i="3"/>
  <c r="E15" i="3"/>
  <c r="A16" i="3"/>
  <c r="C58" i="28"/>
  <c r="H58" i="28"/>
  <c r="G58" i="28"/>
  <c r="D58" i="28"/>
  <c r="F58" i="28"/>
  <c r="A60" i="28"/>
  <c r="B59" i="28"/>
  <c r="E59" i="28"/>
  <c r="H64" i="36"/>
  <c r="D64" i="36"/>
  <c r="C64" i="36"/>
  <c r="G64" i="36"/>
  <c r="F64" i="36"/>
  <c r="A66" i="36"/>
  <c r="E65" i="36"/>
  <c r="B65" i="36"/>
  <c r="A47" i="19"/>
  <c r="E46" i="19"/>
  <c r="B46" i="19"/>
  <c r="F45" i="19"/>
  <c r="D45" i="19"/>
  <c r="C45" i="19"/>
  <c r="H30" i="12"/>
  <c r="B30" i="12"/>
  <c r="Q30" i="12"/>
  <c r="N30" i="12"/>
  <c r="K30" i="12"/>
  <c r="E30" i="12"/>
  <c r="A31" i="12"/>
  <c r="D92" i="49"/>
  <c r="F92" i="49"/>
  <c r="H92" i="49"/>
  <c r="G92" i="49"/>
  <c r="C92" i="49"/>
  <c r="S72" i="2"/>
  <c r="S81" i="2"/>
  <c r="G20" i="8"/>
  <c r="L20" i="8"/>
  <c r="J20" i="8"/>
  <c r="I20" i="8"/>
  <c r="C20" i="8"/>
  <c r="D20" i="8"/>
  <c r="M20" i="8"/>
  <c r="F20" i="8"/>
  <c r="S59" i="2"/>
  <c r="S137" i="2"/>
  <c r="S140" i="2"/>
  <c r="S89" i="2"/>
  <c r="R29" i="12"/>
  <c r="S29" i="12"/>
  <c r="P29" i="12"/>
  <c r="O29" i="12"/>
  <c r="M29" i="12"/>
  <c r="L29" i="12"/>
  <c r="D29" i="12"/>
  <c r="G29" i="12"/>
  <c r="F29" i="12"/>
  <c r="C29" i="12"/>
  <c r="I29" i="12"/>
  <c r="J29" i="12"/>
  <c r="S101" i="2"/>
  <c r="S14" i="2"/>
  <c r="S21" i="2"/>
  <c r="S121" i="2"/>
  <c r="A63" i="31"/>
  <c r="E62" i="31"/>
  <c r="B62" i="31"/>
  <c r="S15" i="2"/>
  <c r="S46" i="2"/>
  <c r="S113" i="2"/>
  <c r="S99" i="2"/>
  <c r="H21" i="8"/>
  <c r="E21" i="8"/>
  <c r="A22" i="8"/>
  <c r="K21" i="8"/>
  <c r="B21" i="8"/>
  <c r="B67" i="38"/>
  <c r="A68" i="38"/>
  <c r="E67" i="38"/>
  <c r="E93" i="49"/>
  <c r="B93" i="49"/>
  <c r="A94" i="49"/>
  <c r="D23" i="9"/>
  <c r="C23" i="9"/>
  <c r="H61" i="31"/>
  <c r="F61" i="31"/>
  <c r="D61" i="31"/>
  <c r="C61" i="31"/>
  <c r="G61" i="31"/>
  <c r="G23" i="9"/>
  <c r="F23" i="9"/>
  <c r="H89" i="50"/>
  <c r="B89" i="50"/>
  <c r="A90" i="50"/>
  <c r="E89" i="50"/>
  <c r="S129" i="2"/>
  <c r="S78" i="2"/>
  <c r="S22" i="2"/>
  <c r="S40" i="2"/>
  <c r="D66" i="38"/>
  <c r="C66" i="38"/>
  <c r="S75" i="2"/>
  <c r="S110" i="2"/>
  <c r="S54" i="2"/>
  <c r="A25" i="9"/>
  <c r="E24" i="9"/>
  <c r="B24" i="9"/>
  <c r="I88" i="50"/>
  <c r="C88" i="50"/>
  <c r="F88" i="50"/>
  <c r="D88" i="50"/>
  <c r="G88" i="50"/>
  <c r="K88" i="50"/>
  <c r="J88" i="50"/>
  <c r="S546" i="2"/>
  <c r="S434" i="2"/>
  <c r="S386" i="2"/>
  <c r="S338" i="2"/>
  <c r="S306" i="2"/>
  <c r="S274" i="2"/>
  <c r="S242" i="2"/>
  <c r="S194" i="2"/>
  <c r="S162" i="2"/>
  <c r="S705" i="2"/>
  <c r="S657" i="2"/>
  <c r="S625" i="2"/>
  <c r="S593" i="2"/>
  <c r="S545" i="2"/>
  <c r="S465" i="2"/>
  <c r="S417" i="2"/>
  <c r="S369" i="2"/>
  <c r="S305" i="2"/>
  <c r="S241" i="2"/>
  <c r="S177" i="2"/>
  <c r="S288" i="2"/>
  <c r="S208" i="2"/>
  <c r="S160" i="2"/>
  <c r="S175" i="2"/>
  <c r="S206" i="2"/>
  <c r="S173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30" i="2"/>
  <c r="S514" i="2"/>
  <c r="S498" i="2"/>
  <c r="S482" i="2"/>
  <c r="S466" i="2"/>
  <c r="S450" i="2"/>
  <c r="S418" i="2"/>
  <c r="S402" i="2"/>
  <c r="S370" i="2"/>
  <c r="S354" i="2"/>
  <c r="S322" i="2"/>
  <c r="S290" i="2"/>
  <c r="S258" i="2"/>
  <c r="S226" i="2"/>
  <c r="S210" i="2"/>
  <c r="S178" i="2"/>
  <c r="S146" i="2"/>
  <c r="S721" i="2"/>
  <c r="S641" i="2"/>
  <c r="S609" i="2"/>
  <c r="S561" i="2"/>
  <c r="S529" i="2"/>
  <c r="S481" i="2"/>
  <c r="S433" i="2"/>
  <c r="S401" i="2"/>
  <c r="S353" i="2"/>
  <c r="S321" i="2"/>
  <c r="S257" i="2"/>
  <c r="S225" i="2"/>
  <c r="S161" i="2"/>
  <c r="S304" i="2"/>
  <c r="S240" i="2"/>
  <c r="S192" i="2"/>
  <c r="S191" i="2"/>
  <c r="S174" i="2"/>
  <c r="S237" i="2"/>
  <c r="S172" i="2"/>
  <c r="S737" i="2"/>
  <c r="S497" i="2"/>
  <c r="S385" i="2"/>
  <c r="S289" i="2"/>
  <c r="S209" i="2"/>
  <c r="S145" i="2"/>
  <c r="S144" i="2"/>
  <c r="S753" i="2"/>
  <c r="S689" i="2"/>
  <c r="S673" i="2"/>
  <c r="S577" i="2"/>
  <c r="S513" i="2"/>
  <c r="S449" i="2"/>
  <c r="S337" i="2"/>
  <c r="S273" i="2"/>
  <c r="S193" i="2"/>
  <c r="S27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256" i="2"/>
  <c r="S224" i="2"/>
  <c r="S176" i="2"/>
  <c r="S239" i="2"/>
  <c r="S269" i="2"/>
  <c r="S204" i="2"/>
  <c r="S751" i="2"/>
  <c r="S735" i="2"/>
  <c r="S719" i="2"/>
  <c r="S703" i="2"/>
  <c r="S687" i="2"/>
  <c r="S671" i="2"/>
  <c r="S655" i="2"/>
  <c r="S639" i="2"/>
  <c r="S623" i="2"/>
  <c r="S607" i="2"/>
  <c r="S591" i="2"/>
  <c r="S575" i="2"/>
  <c r="S559" i="2"/>
  <c r="S543" i="2"/>
  <c r="S527" i="2"/>
  <c r="S511" i="2"/>
  <c r="S495" i="2"/>
  <c r="S479" i="2"/>
  <c r="S463" i="2"/>
  <c r="S447" i="2"/>
  <c r="S431" i="2"/>
  <c r="S415" i="2"/>
  <c r="S399" i="2"/>
  <c r="S383" i="2"/>
  <c r="S367" i="2"/>
  <c r="S351" i="2"/>
  <c r="S335" i="2"/>
  <c r="S319" i="2"/>
  <c r="S303" i="2"/>
  <c r="S287" i="2"/>
  <c r="S271" i="2"/>
  <c r="S207" i="2"/>
  <c r="S526" i="2"/>
  <c r="S430" i="2"/>
  <c r="S398" i="2"/>
  <c r="S366" i="2"/>
  <c r="S302" i="2"/>
  <c r="S254" i="2"/>
  <c r="S766" i="2"/>
  <c r="S750" i="2"/>
  <c r="S734" i="2"/>
  <c r="S718" i="2"/>
  <c r="S702" i="2"/>
  <c r="S686" i="2"/>
  <c r="S670" i="2"/>
  <c r="S654" i="2"/>
  <c r="S638" i="2"/>
  <c r="S622" i="2"/>
  <c r="S606" i="2"/>
  <c r="S590" i="2"/>
  <c r="S574" i="2"/>
  <c r="S558" i="2"/>
  <c r="S542" i="2"/>
  <c r="S510" i="2"/>
  <c r="S494" i="2"/>
  <c r="S478" i="2"/>
  <c r="S462" i="2"/>
  <c r="S446" i="2"/>
  <c r="S414" i="2"/>
  <c r="S382" i="2"/>
  <c r="S350" i="2"/>
  <c r="S334" i="2"/>
  <c r="S318" i="2"/>
  <c r="S286" i="2"/>
  <c r="S270" i="2"/>
  <c r="S238" i="2"/>
  <c r="S190" i="2"/>
  <c r="S253" i="2"/>
  <c r="S188" i="2"/>
  <c r="S637" i="2"/>
  <c r="S557" i="2"/>
  <c r="S525" i="2"/>
  <c r="S493" i="2"/>
  <c r="S477" i="2"/>
  <c r="S445" i="2"/>
  <c r="S413" i="2"/>
  <c r="S381" i="2"/>
  <c r="S365" i="2"/>
  <c r="S333" i="2"/>
  <c r="S221" i="2"/>
  <c r="S765" i="2"/>
  <c r="S749" i="2"/>
  <c r="S733" i="2"/>
  <c r="S717" i="2"/>
  <c r="S701" i="2"/>
  <c r="S685" i="2"/>
  <c r="S669" i="2"/>
  <c r="S653" i="2"/>
  <c r="S621" i="2"/>
  <c r="S605" i="2"/>
  <c r="S589" i="2"/>
  <c r="S573" i="2"/>
  <c r="S541" i="2"/>
  <c r="S509" i="2"/>
  <c r="S461" i="2"/>
  <c r="S429" i="2"/>
  <c r="S397" i="2"/>
  <c r="S349" i="2"/>
  <c r="S317" i="2"/>
  <c r="S157" i="2"/>
  <c r="S652" i="2"/>
  <c r="S556" i="2"/>
  <c r="S524" i="2"/>
  <c r="S476" i="2"/>
  <c r="S444" i="2"/>
  <c r="S412" i="2"/>
  <c r="S364" i="2"/>
  <c r="S348" i="2"/>
  <c r="S316" i="2"/>
  <c r="S268" i="2"/>
  <c r="S236" i="2"/>
  <c r="S764" i="2"/>
  <c r="S748" i="2"/>
  <c r="S732" i="2"/>
  <c r="S716" i="2"/>
  <c r="S700" i="2"/>
  <c r="S684" i="2"/>
  <c r="S668" i="2"/>
  <c r="S636" i="2"/>
  <c r="S620" i="2"/>
  <c r="S604" i="2"/>
  <c r="S588" i="2"/>
  <c r="S572" i="2"/>
  <c r="S540" i="2"/>
  <c r="S508" i="2"/>
  <c r="S492" i="2"/>
  <c r="S460" i="2"/>
  <c r="S428" i="2"/>
  <c r="S396" i="2"/>
  <c r="S380" i="2"/>
  <c r="S332" i="2"/>
  <c r="S300" i="2"/>
  <c r="S284" i="2"/>
  <c r="S252" i="2"/>
  <c r="S443" i="2"/>
  <c r="S331" i="2"/>
  <c r="S235" i="2"/>
  <c r="S171" i="2"/>
  <c r="S682" i="2"/>
  <c r="S554" i="2"/>
  <c r="S442" i="2"/>
  <c r="S362" i="2"/>
  <c r="S298" i="2"/>
  <c r="S218" i="2"/>
  <c r="S649" i="2"/>
  <c r="S473" i="2"/>
  <c r="S393" i="2"/>
  <c r="S265" i="2"/>
  <c r="S153" i="2"/>
  <c r="S763" i="2"/>
  <c r="S747" i="2"/>
  <c r="S731" i="2"/>
  <c r="S715" i="2"/>
  <c r="S699" i="2"/>
  <c r="S683" i="2"/>
  <c r="S667" i="2"/>
  <c r="S651" i="2"/>
  <c r="S635" i="2"/>
  <c r="S619" i="2"/>
  <c r="S603" i="2"/>
  <c r="S587" i="2"/>
  <c r="S571" i="2"/>
  <c r="S555" i="2"/>
  <c r="S539" i="2"/>
  <c r="S523" i="2"/>
  <c r="S507" i="2"/>
  <c r="S491" i="2"/>
  <c r="S475" i="2"/>
  <c r="S459" i="2"/>
  <c r="S427" i="2"/>
  <c r="S411" i="2"/>
  <c r="S395" i="2"/>
  <c r="S379" i="2"/>
  <c r="S363" i="2"/>
  <c r="S347" i="2"/>
  <c r="S315" i="2"/>
  <c r="S299" i="2"/>
  <c r="S283" i="2"/>
  <c r="S267" i="2"/>
  <c r="S251" i="2"/>
  <c r="S219" i="2"/>
  <c r="S203" i="2"/>
  <c r="S187" i="2"/>
  <c r="S155" i="2"/>
  <c r="S698" i="2"/>
  <c r="S634" i="2"/>
  <c r="S586" i="2"/>
  <c r="S538" i="2"/>
  <c r="S490" i="2"/>
  <c r="S458" i="2"/>
  <c r="S410" i="2"/>
  <c r="S330" i="2"/>
  <c r="S250" i="2"/>
  <c r="S170" i="2"/>
  <c r="S154" i="2"/>
  <c r="S665" i="2"/>
  <c r="S585" i="2"/>
  <c r="S537" i="2"/>
  <c r="S457" i="2"/>
  <c r="S425" i="2"/>
  <c r="S345" i="2"/>
  <c r="S297" i="2"/>
  <c r="S201" i="2"/>
  <c r="S714" i="2"/>
  <c r="S602" i="2"/>
  <c r="S570" i="2"/>
  <c r="S506" i="2"/>
  <c r="S426" i="2"/>
  <c r="S378" i="2"/>
  <c r="S314" i="2"/>
  <c r="S266" i="2"/>
  <c r="S234" i="2"/>
  <c r="S186" i="2"/>
  <c r="S681" i="2"/>
  <c r="S569" i="2"/>
  <c r="S521" i="2"/>
  <c r="S441" i="2"/>
  <c r="S377" i="2"/>
  <c r="S313" i="2"/>
  <c r="S249" i="2"/>
  <c r="S169" i="2"/>
  <c r="S762" i="2"/>
  <c r="S746" i="2"/>
  <c r="S730" i="2"/>
  <c r="S666" i="2"/>
  <c r="S650" i="2"/>
  <c r="S618" i="2"/>
  <c r="S522" i="2"/>
  <c r="S474" i="2"/>
  <c r="S394" i="2"/>
  <c r="S346" i="2"/>
  <c r="S282" i="2"/>
  <c r="S202" i="2"/>
  <c r="S617" i="2"/>
  <c r="S281" i="2"/>
  <c r="S761" i="2"/>
  <c r="S745" i="2"/>
  <c r="S729" i="2"/>
  <c r="S713" i="2"/>
  <c r="S633" i="2"/>
  <c r="S601" i="2"/>
  <c r="S553" i="2"/>
  <c r="S489" i="2"/>
  <c r="S409" i="2"/>
  <c r="S329" i="2"/>
  <c r="S233" i="2"/>
  <c r="S185" i="2"/>
  <c r="S697" i="2"/>
  <c r="S505" i="2"/>
  <c r="S361" i="2"/>
  <c r="S217" i="2"/>
  <c r="S760" i="2"/>
  <c r="S728" i="2"/>
  <c r="S712" i="2"/>
  <c r="S680" i="2"/>
  <c r="S664" i="2"/>
  <c r="S648" i="2"/>
  <c r="S616" i="2"/>
  <c r="S600" i="2"/>
  <c r="S568" i="2"/>
  <c r="S552" i="2"/>
  <c r="S520" i="2"/>
  <c r="S504" i="2"/>
  <c r="S488" i="2"/>
  <c r="S456" i="2"/>
  <c r="S424" i="2"/>
  <c r="S392" i="2"/>
  <c r="S376" i="2"/>
  <c r="S344" i="2"/>
  <c r="S328" i="2"/>
  <c r="S296" i="2"/>
  <c r="S264" i="2"/>
  <c r="S232" i="2"/>
  <c r="S744" i="2"/>
  <c r="S696" i="2"/>
  <c r="S632" i="2"/>
  <c r="S584" i="2"/>
  <c r="S536" i="2"/>
  <c r="S472" i="2"/>
  <c r="S440" i="2"/>
  <c r="S408" i="2"/>
  <c r="S360" i="2"/>
  <c r="S312" i="2"/>
  <c r="S280" i="2"/>
  <c r="S248" i="2"/>
  <c r="S216" i="2"/>
  <c r="S200" i="2"/>
  <c r="S184" i="2"/>
  <c r="S168" i="2"/>
  <c r="S152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51" i="2"/>
  <c r="S535" i="2"/>
  <c r="S519" i="2"/>
  <c r="S503" i="2"/>
  <c r="S487" i="2"/>
  <c r="S471" i="2"/>
  <c r="S455" i="2"/>
  <c r="S439" i="2"/>
  <c r="S423" i="2"/>
  <c r="S407" i="2"/>
  <c r="S391" i="2"/>
  <c r="S375" i="2"/>
  <c r="S359" i="2"/>
  <c r="S343" i="2"/>
  <c r="S327" i="2"/>
  <c r="S311" i="2"/>
  <c r="S295" i="2"/>
  <c r="S279" i="2"/>
  <c r="S263" i="2"/>
  <c r="S247" i="2"/>
  <c r="S231" i="2"/>
  <c r="S215" i="2"/>
  <c r="S199" i="2"/>
  <c r="S183" i="2"/>
  <c r="S167" i="2"/>
  <c r="S151" i="2"/>
  <c r="S758" i="2"/>
  <c r="S742" i="2"/>
  <c r="S726" i="2"/>
  <c r="S710" i="2"/>
  <c r="S694" i="2"/>
  <c r="S678" i="2"/>
  <c r="S662" i="2"/>
  <c r="S646" i="2"/>
  <c r="S630" i="2"/>
  <c r="S614" i="2"/>
  <c r="S598" i="2"/>
  <c r="S582" i="2"/>
  <c r="S566" i="2"/>
  <c r="S550" i="2"/>
  <c r="S534" i="2"/>
  <c r="S518" i="2"/>
  <c r="S502" i="2"/>
  <c r="S486" i="2"/>
  <c r="S470" i="2"/>
  <c r="S454" i="2"/>
  <c r="S438" i="2"/>
  <c r="S422" i="2"/>
  <c r="S406" i="2"/>
  <c r="S390" i="2"/>
  <c r="S374" i="2"/>
  <c r="S358" i="2"/>
  <c r="S342" i="2"/>
  <c r="S326" i="2"/>
  <c r="S310" i="2"/>
  <c r="S294" i="2"/>
  <c r="S278" i="2"/>
  <c r="S262" i="2"/>
  <c r="S246" i="2"/>
  <c r="S230" i="2"/>
  <c r="S198" i="2"/>
  <c r="S182" i="2"/>
  <c r="S166" i="2"/>
  <c r="S150" i="2"/>
  <c r="S214" i="2"/>
  <c r="S501" i="2"/>
  <c r="S421" i="2"/>
  <c r="S357" i="2"/>
  <c r="S309" i="2"/>
  <c r="S277" i="2"/>
  <c r="S245" i="2"/>
  <c r="S197" i="2"/>
  <c r="S165" i="2"/>
  <c r="S324" i="2"/>
  <c r="S244" i="2"/>
  <c r="S180" i="2"/>
  <c r="S755" i="2"/>
  <c r="S675" i="2"/>
  <c r="S611" i="2"/>
  <c r="S483" i="2"/>
  <c r="S435" i="2"/>
  <c r="S307" i="2"/>
  <c r="S211" i="2"/>
  <c r="S301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485" i="2"/>
  <c r="S469" i="2"/>
  <c r="S453" i="2"/>
  <c r="S437" i="2"/>
  <c r="S405" i="2"/>
  <c r="S389" i="2"/>
  <c r="S373" i="2"/>
  <c r="S341" i="2"/>
  <c r="S325" i="2"/>
  <c r="S293" i="2"/>
  <c r="S261" i="2"/>
  <c r="S229" i="2"/>
  <c r="S213" i="2"/>
  <c r="S181" i="2"/>
  <c r="S149" i="2"/>
  <c r="S308" i="2"/>
  <c r="S212" i="2"/>
  <c r="S164" i="2"/>
  <c r="S739" i="2"/>
  <c r="S691" i="2"/>
  <c r="S627" i="2"/>
  <c r="S579" i="2"/>
  <c r="S515" i="2"/>
  <c r="S467" i="2"/>
  <c r="S403" i="2"/>
  <c r="S323" i="2"/>
  <c r="S243" i="2"/>
  <c r="S179" i="2"/>
  <c r="S147" i="2"/>
  <c r="S159" i="2"/>
  <c r="S285" i="2"/>
  <c r="S220" i="2"/>
  <c r="S708" i="2"/>
  <c r="S644" i="2"/>
  <c r="S612" i="2"/>
  <c r="S564" i="2"/>
  <c r="S516" i="2"/>
  <c r="S484" i="2"/>
  <c r="S452" i="2"/>
  <c r="S420" i="2"/>
  <c r="S388" i="2"/>
  <c r="S756" i="2"/>
  <c r="S740" i="2"/>
  <c r="S724" i="2"/>
  <c r="S692" i="2"/>
  <c r="S676" i="2"/>
  <c r="S660" i="2"/>
  <c r="S628" i="2"/>
  <c r="S596" i="2"/>
  <c r="S580" i="2"/>
  <c r="S548" i="2"/>
  <c r="S532" i="2"/>
  <c r="S500" i="2"/>
  <c r="S468" i="2"/>
  <c r="S436" i="2"/>
  <c r="S404" i="2"/>
  <c r="S372" i="2"/>
  <c r="S356" i="2"/>
  <c r="S340" i="2"/>
  <c r="S292" i="2"/>
  <c r="S276" i="2"/>
  <c r="S260" i="2"/>
  <c r="S228" i="2"/>
  <c r="S196" i="2"/>
  <c r="S148" i="2"/>
  <c r="S659" i="2"/>
  <c r="S563" i="2"/>
  <c r="S499" i="2"/>
  <c r="S451" i="2"/>
  <c r="S419" i="2"/>
  <c r="S355" i="2"/>
  <c r="S275" i="2"/>
  <c r="S227" i="2"/>
  <c r="S163" i="2"/>
  <c r="S223" i="2"/>
  <c r="S158" i="2"/>
  <c r="S205" i="2"/>
  <c r="S156" i="2"/>
  <c r="S707" i="2"/>
  <c r="S531" i="2"/>
  <c r="S371" i="2"/>
  <c r="S259" i="2"/>
  <c r="S255" i="2"/>
  <c r="S723" i="2"/>
  <c r="S643" i="2"/>
  <c r="S595" i="2"/>
  <c r="S547" i="2"/>
  <c r="S387" i="2"/>
  <c r="S339" i="2"/>
  <c r="S291" i="2"/>
  <c r="S195" i="2"/>
  <c r="S222" i="2"/>
  <c r="S189" i="2"/>
  <c r="S139" i="2"/>
  <c r="S142" i="2"/>
  <c r="S86" i="2"/>
  <c r="S45" i="2"/>
  <c r="G96" i="51"/>
  <c r="D96" i="51"/>
  <c r="F96" i="51"/>
  <c r="C96" i="51"/>
  <c r="J96" i="51"/>
  <c r="K96" i="51"/>
  <c r="I96" i="51"/>
  <c r="S4" i="2"/>
  <c r="S68" i="2"/>
  <c r="S83" i="2"/>
  <c r="S118" i="2"/>
  <c r="S77" i="2"/>
  <c r="S5" i="2"/>
  <c r="S55" i="2"/>
  <c r="S24" i="2"/>
  <c r="S123" i="2"/>
  <c r="S53" i="2"/>
  <c r="F62" i="35"/>
  <c r="G62" i="35"/>
  <c r="H53" i="25"/>
  <c r="B53" i="25"/>
  <c r="E53" i="25"/>
  <c r="A54" i="25"/>
  <c r="C52" i="25"/>
  <c r="I52" i="25"/>
  <c r="G52" i="25"/>
  <c r="J52" i="25"/>
  <c r="F52" i="25"/>
  <c r="D52" i="25"/>
  <c r="B97" i="51"/>
  <c r="H97" i="51"/>
  <c r="E97" i="51"/>
  <c r="A98" i="51"/>
  <c r="S6" i="2"/>
  <c r="S87" i="2"/>
  <c r="S56" i="2"/>
  <c r="S32" i="2"/>
  <c r="S57" i="2"/>
  <c r="H66" i="38"/>
  <c r="F66" i="38"/>
  <c r="G66" i="38"/>
  <c r="S8" i="2"/>
  <c r="S119" i="2"/>
  <c r="S88" i="2"/>
  <c r="S64" i="2"/>
  <c r="S35" i="2"/>
  <c r="S7" i="2"/>
  <c r="S33" i="2"/>
  <c r="S120" i="2"/>
  <c r="S96" i="2"/>
  <c r="S67" i="2"/>
  <c r="A51" i="34"/>
  <c r="E50" i="34"/>
  <c r="B50" i="34"/>
  <c r="G55" i="26"/>
  <c r="C55" i="26"/>
  <c r="H55" i="26"/>
  <c r="F55" i="26"/>
  <c r="D55" i="26"/>
  <c r="S9" i="2"/>
  <c r="S65" i="2"/>
  <c r="S36" i="2"/>
  <c r="S128" i="2"/>
  <c r="S131" i="2"/>
  <c r="H62" i="35"/>
  <c r="D62" i="35"/>
  <c r="C62" i="35"/>
  <c r="G49" i="34"/>
  <c r="C49" i="34"/>
  <c r="D49" i="34"/>
  <c r="F49" i="34"/>
  <c r="S3" i="2"/>
  <c r="S97" i="2"/>
  <c r="S100" i="2"/>
  <c r="S49" i="2"/>
  <c r="S104" i="2"/>
  <c r="A57" i="26"/>
  <c r="E56" i="26"/>
  <c r="B56" i="26"/>
  <c r="S79" i="2"/>
  <c r="S43" i="2"/>
  <c r="S132" i="2"/>
  <c r="S42" i="2"/>
  <c r="S109" i="2"/>
  <c r="T34" i="14"/>
  <c r="E18" i="5"/>
  <c r="B18" i="5"/>
  <c r="A19" i="5"/>
  <c r="H25" i="10"/>
  <c r="B25" i="10"/>
  <c r="K25" i="10"/>
  <c r="E25" i="10"/>
  <c r="A26" i="10"/>
  <c r="S111" i="2"/>
  <c r="S107" i="2"/>
  <c r="S19" i="2"/>
  <c r="S74" i="2"/>
  <c r="S141" i="2"/>
  <c r="E60" i="43"/>
  <c r="B60" i="43"/>
  <c r="F17" i="5"/>
  <c r="G17" i="5"/>
  <c r="S143" i="2"/>
  <c r="S11" i="2"/>
  <c r="S51" i="2"/>
  <c r="S106" i="2"/>
  <c r="S18" i="2"/>
  <c r="B63" i="35"/>
  <c r="A64" i="35"/>
  <c r="E63" i="35"/>
  <c r="D17" i="5"/>
  <c r="C17" i="5"/>
  <c r="S23" i="2"/>
  <c r="S16" i="2"/>
  <c r="S93" i="2"/>
  <c r="S138" i="2"/>
  <c r="S50" i="2"/>
  <c r="E43" i="41"/>
  <c r="B43" i="41"/>
  <c r="L24" i="10"/>
  <c r="J24" i="10"/>
  <c r="F24" i="10"/>
  <c r="D24" i="10"/>
  <c r="M24" i="10"/>
  <c r="C24" i="10"/>
  <c r="I24" i="10"/>
  <c r="G24" i="10"/>
  <c r="S28" i="2"/>
  <c r="S48" i="2"/>
  <c r="S34" i="2"/>
  <c r="S20" i="2"/>
  <c r="S82" i="2"/>
  <c r="S60" i="2"/>
  <c r="S80" i="2"/>
  <c r="S98" i="2"/>
  <c r="S52" i="2"/>
  <c r="S114" i="2"/>
  <c r="J35" i="14"/>
  <c r="D35" i="14"/>
  <c r="S35" i="14"/>
  <c r="R35" i="14"/>
  <c r="P35" i="14"/>
  <c r="O35" i="14"/>
  <c r="M35" i="14"/>
  <c r="L35" i="14"/>
  <c r="I35" i="14"/>
  <c r="G35" i="14"/>
  <c r="F35" i="14"/>
  <c r="C35" i="14"/>
  <c r="E42" i="40"/>
  <c r="B42" i="40"/>
  <c r="B36" i="14"/>
  <c r="N36" i="14"/>
  <c r="H36" i="14"/>
  <c r="E36" i="14"/>
  <c r="K36" i="14"/>
  <c r="Q36" i="14"/>
  <c r="A37" i="14"/>
  <c r="S92" i="2"/>
  <c r="S112" i="2"/>
  <c r="S130" i="2"/>
  <c r="S84" i="2"/>
  <c r="H5" i="32"/>
  <c r="I6" i="32" s="1"/>
  <c r="F8" i="32" s="1"/>
  <c r="G104" i="53" l="1"/>
  <c r="F104" i="53"/>
  <c r="D104" i="53"/>
  <c r="C104" i="53"/>
  <c r="A105" i="53" s="1"/>
  <c r="K52" i="25"/>
  <c r="N20" i="8"/>
  <c r="N24" i="10"/>
  <c r="T29" i="12"/>
  <c r="H17" i="5"/>
  <c r="H23" i="9"/>
  <c r="B59" i="44"/>
  <c r="E59" i="44"/>
  <c r="D61" i="45"/>
  <c r="B61" i="45"/>
  <c r="G45" i="19"/>
  <c r="K25" i="32"/>
  <c r="K121" i="32"/>
  <c r="K57" i="32"/>
  <c r="K86" i="32"/>
  <c r="K83" i="32"/>
  <c r="K51" i="32"/>
  <c r="K45" i="32"/>
  <c r="K103" i="32"/>
  <c r="K124" i="32"/>
  <c r="K92" i="32"/>
  <c r="K60" i="32"/>
  <c r="K28" i="32"/>
  <c r="K89" i="32"/>
  <c r="K118" i="32"/>
  <c r="K135" i="32"/>
  <c r="K71" i="32"/>
  <c r="K115" i="32"/>
  <c r="K138" i="32"/>
  <c r="K74" i="32"/>
  <c r="K112" i="32"/>
  <c r="K80" i="32"/>
  <c r="K48" i="32"/>
  <c r="K15" i="32"/>
  <c r="K141" i="32"/>
  <c r="K109" i="32"/>
  <c r="K77" i="32"/>
  <c r="K33" i="32"/>
  <c r="K123" i="32"/>
  <c r="K91" i="32"/>
  <c r="K59" i="32"/>
  <c r="K85" i="32"/>
  <c r="K53" i="32"/>
  <c r="K114" i="32"/>
  <c r="K82" i="32"/>
  <c r="K50" i="32"/>
  <c r="K14" i="32"/>
  <c r="K143" i="32"/>
  <c r="K47" i="32"/>
  <c r="K105" i="32"/>
  <c r="K41" i="32"/>
  <c r="K111" i="32"/>
  <c r="K79" i="32"/>
  <c r="K140" i="32"/>
  <c r="K44" i="32"/>
  <c r="K17" i="32"/>
  <c r="K137" i="32"/>
  <c r="K108" i="32"/>
  <c r="K76" i="32"/>
  <c r="K13" i="32"/>
  <c r="K73" i="32"/>
  <c r="K134" i="32"/>
  <c r="K102" i="32"/>
  <c r="K96" i="32"/>
  <c r="K64" i="32"/>
  <c r="K23" i="32"/>
  <c r="K29" i="32"/>
  <c r="K99" i="32"/>
  <c r="K67" i="32"/>
  <c r="K35" i="32"/>
  <c r="K125" i="32"/>
  <c r="K93" i="32"/>
  <c r="K32" i="32"/>
  <c r="K11" i="32"/>
  <c r="K61" i="32"/>
  <c r="K113" i="32"/>
  <c r="K81" i="32"/>
  <c r="K49" i="32"/>
  <c r="K78" i="32"/>
  <c r="K43" i="32"/>
  <c r="K142" i="32"/>
  <c r="K110" i="32"/>
  <c r="K46" i="32"/>
  <c r="K16" i="32"/>
  <c r="K139" i="32"/>
  <c r="K107" i="32"/>
  <c r="K75" i="32"/>
  <c r="K136" i="32"/>
  <c r="K104" i="32"/>
  <c r="K66" i="32"/>
  <c r="K34" i="32"/>
  <c r="K22" i="32"/>
  <c r="K18" i="32"/>
  <c r="K26" i="32"/>
  <c r="K36" i="32"/>
  <c r="K88" i="32"/>
  <c r="K126" i="32"/>
  <c r="K101" i="32"/>
  <c r="K27" i="32"/>
  <c r="K100" i="32"/>
  <c r="K87" i="32"/>
  <c r="K37" i="32"/>
  <c r="K10" i="32"/>
  <c r="K58" i="32"/>
  <c r="K24" i="32"/>
  <c r="K84" i="32"/>
  <c r="K122" i="32"/>
  <c r="K90" i="32"/>
  <c r="K94" i="32"/>
  <c r="K68" i="32"/>
  <c r="K55" i="32"/>
  <c r="K21" i="32"/>
  <c r="K133" i="32"/>
  <c r="K120" i="32"/>
  <c r="K30" i="32"/>
  <c r="K56" i="32"/>
  <c r="K39" i="32"/>
  <c r="K9" i="32"/>
  <c r="K8" i="32"/>
  <c r="K6" i="32"/>
  <c r="K5" i="32"/>
  <c r="K4" i="32"/>
  <c r="K3" i="32"/>
  <c r="K153" i="32"/>
  <c r="K251" i="32"/>
  <c r="K905" i="32"/>
  <c r="K713" i="32"/>
  <c r="K617" i="32"/>
  <c r="K537" i="32"/>
  <c r="K457" i="32"/>
  <c r="K393" i="32"/>
  <c r="K313" i="32"/>
  <c r="K249" i="32"/>
  <c r="K956" i="32"/>
  <c r="K940" i="32"/>
  <c r="K924" i="32"/>
  <c r="K908" i="32"/>
  <c r="K892" i="32"/>
  <c r="K876" i="32"/>
  <c r="K860" i="32"/>
  <c r="K844" i="32"/>
  <c r="K748" i="32"/>
  <c r="K732" i="32"/>
  <c r="K716" i="32"/>
  <c r="K700" i="32"/>
  <c r="K668" i="32"/>
  <c r="K652" i="32"/>
  <c r="K636" i="32"/>
  <c r="K620" i="32"/>
  <c r="K604" i="32"/>
  <c r="K588" i="32"/>
  <c r="K572" i="32"/>
  <c r="K556" i="32"/>
  <c r="K540" i="32"/>
  <c r="K524" i="32"/>
  <c r="K508" i="32"/>
  <c r="K492" i="32"/>
  <c r="K476" i="32"/>
  <c r="K460" i="32"/>
  <c r="K444" i="32"/>
  <c r="K428" i="32"/>
  <c r="K412" i="32"/>
  <c r="K396" i="32"/>
  <c r="K380" i="32"/>
  <c r="K364" i="32"/>
  <c r="K348" i="32"/>
  <c r="K332" i="32"/>
  <c r="K236" i="32"/>
  <c r="K220" i="32"/>
  <c r="K204" i="32"/>
  <c r="K188" i="32"/>
  <c r="K156" i="32"/>
  <c r="K267" i="32"/>
  <c r="K150" i="32"/>
  <c r="K147" i="32"/>
  <c r="K889" i="32"/>
  <c r="K697" i="32"/>
  <c r="K633" i="32"/>
  <c r="K553" i="32"/>
  <c r="K489" i="32"/>
  <c r="K409" i="32"/>
  <c r="K329" i="32"/>
  <c r="K265" i="32"/>
  <c r="K169" i="32"/>
  <c r="K955" i="32"/>
  <c r="K939" i="32"/>
  <c r="K923" i="32"/>
  <c r="K907" i="32"/>
  <c r="K891" i="32"/>
  <c r="K875" i="32"/>
  <c r="K859" i="32"/>
  <c r="K843" i="32"/>
  <c r="K827" i="32"/>
  <c r="K731" i="32"/>
  <c r="K715" i="32"/>
  <c r="K699" i="32"/>
  <c r="K683" i="32"/>
  <c r="K651" i="32"/>
  <c r="K635" i="32"/>
  <c r="K619" i="32"/>
  <c r="K603" i="32"/>
  <c r="K587" i="32"/>
  <c r="K571" i="32"/>
  <c r="K555" i="32"/>
  <c r="K539" i="32"/>
  <c r="K523" i="32"/>
  <c r="K507" i="32"/>
  <c r="K491" i="32"/>
  <c r="K475" i="32"/>
  <c r="K459" i="32"/>
  <c r="K443" i="32"/>
  <c r="K427" i="32"/>
  <c r="K411" i="32"/>
  <c r="K395" i="32"/>
  <c r="K379" i="32"/>
  <c r="K363" i="32"/>
  <c r="K347" i="32"/>
  <c r="K331" i="32"/>
  <c r="K315" i="32"/>
  <c r="K187" i="32"/>
  <c r="K171" i="32"/>
  <c r="K857" i="32"/>
  <c r="K681" i="32"/>
  <c r="K521" i="32"/>
  <c r="K441" i="32"/>
  <c r="K377" i="32"/>
  <c r="K297" i="32"/>
  <c r="K233" i="32"/>
  <c r="K954" i="32"/>
  <c r="K938" i="32"/>
  <c r="K922" i="32"/>
  <c r="K906" i="32"/>
  <c r="K890" i="32"/>
  <c r="K874" i="32"/>
  <c r="K858" i="32"/>
  <c r="K842" i="32"/>
  <c r="K826" i="32"/>
  <c r="K810" i="32"/>
  <c r="K794" i="32"/>
  <c r="K778" i="32"/>
  <c r="K762" i="32"/>
  <c r="K746" i="32"/>
  <c r="K730" i="32"/>
  <c r="K714" i="32"/>
  <c r="K698" i="32"/>
  <c r="K602" i="32"/>
  <c r="K586" i="32"/>
  <c r="K570" i="32"/>
  <c r="K554" i="32"/>
  <c r="K522" i="32"/>
  <c r="K506" i="32"/>
  <c r="K490" i="32"/>
  <c r="K474" i="32"/>
  <c r="K458" i="32"/>
  <c r="K442" i="32"/>
  <c r="K426" i="32"/>
  <c r="K410" i="32"/>
  <c r="K394" i="32"/>
  <c r="K378" i="32"/>
  <c r="K362" i="32"/>
  <c r="K346" i="32"/>
  <c r="K330" i="32"/>
  <c r="K314" i="32"/>
  <c r="K298" i="32"/>
  <c r="K282" i="32"/>
  <c r="K266" i="32"/>
  <c r="K250" i="32"/>
  <c r="K234" i="32"/>
  <c r="K218" i="32"/>
  <c r="K202" i="32"/>
  <c r="K186" i="32"/>
  <c r="K569" i="32"/>
  <c r="K505" i="32"/>
  <c r="K425" i="32"/>
  <c r="K361" i="32"/>
  <c r="K185" i="32"/>
  <c r="K825" i="32"/>
  <c r="K201" i="32"/>
  <c r="K953" i="32"/>
  <c r="K937" i="32"/>
  <c r="K921" i="32"/>
  <c r="K841" i="32"/>
  <c r="K809" i="32"/>
  <c r="K793" i="32"/>
  <c r="K777" i="32"/>
  <c r="K761" i="32"/>
  <c r="K745" i="32"/>
  <c r="K665" i="32"/>
  <c r="K585" i="32"/>
  <c r="K473" i="32"/>
  <c r="K345" i="32"/>
  <c r="K217" i="32"/>
  <c r="K155" i="32"/>
  <c r="K149" i="32"/>
  <c r="K965" i="32"/>
  <c r="K949" i="32"/>
  <c r="K933" i="32"/>
  <c r="K837" i="32"/>
  <c r="K821" i="32"/>
  <c r="K805" i="32"/>
  <c r="K789" i="32"/>
  <c r="K757" i="32"/>
  <c r="K741" i="32"/>
  <c r="K725" i="32"/>
  <c r="K709" i="32"/>
  <c r="K693" i="32"/>
  <c r="K677" i="32"/>
  <c r="K661" i="32"/>
  <c r="K645" i="32"/>
  <c r="K629" i="32"/>
  <c r="K613" i="32"/>
  <c r="K597" i="32"/>
  <c r="K581" i="32"/>
  <c r="K565" i="32"/>
  <c r="K549" i="32"/>
  <c r="K533" i="32"/>
  <c r="K517" i="32"/>
  <c r="K501" i="32"/>
  <c r="K485" i="32"/>
  <c r="K469" i="32"/>
  <c r="K453" i="32"/>
  <c r="K437" i="32"/>
  <c r="K421" i="32"/>
  <c r="K325" i="32"/>
  <c r="K309" i="32"/>
  <c r="K293" i="32"/>
  <c r="K277" i="32"/>
  <c r="K245" i="32"/>
  <c r="K229" i="32"/>
  <c r="K213" i="32"/>
  <c r="K197" i="32"/>
  <c r="K181" i="32"/>
  <c r="K165" i="32"/>
  <c r="K146" i="32"/>
  <c r="K532" i="32"/>
  <c r="K404" i="32"/>
  <c r="K372" i="32"/>
  <c r="K324" i="32"/>
  <c r="K292" i="32"/>
  <c r="K244" i="32"/>
  <c r="K212" i="32"/>
  <c r="K164" i="32"/>
  <c r="K513" i="32"/>
  <c r="K548" i="32"/>
  <c r="K340" i="32"/>
  <c r="K260" i="32"/>
  <c r="K196" i="32"/>
  <c r="K545" i="32"/>
  <c r="K964" i="32"/>
  <c r="K868" i="32"/>
  <c r="K852" i="32"/>
  <c r="K836" i="32"/>
  <c r="K820" i="32"/>
  <c r="K788" i="32"/>
  <c r="K772" i="32"/>
  <c r="K756" i="32"/>
  <c r="K740" i="32"/>
  <c r="K724" i="32"/>
  <c r="K708" i="32"/>
  <c r="K692" i="32"/>
  <c r="K676" i="32"/>
  <c r="K660" i="32"/>
  <c r="K644" i="32"/>
  <c r="K628" i="32"/>
  <c r="K612" i="32"/>
  <c r="K596" i="32"/>
  <c r="K580" i="32"/>
  <c r="K564" i="32"/>
  <c r="K516" i="32"/>
  <c r="K500" i="32"/>
  <c r="K484" i="32"/>
  <c r="K468" i="32"/>
  <c r="K452" i="32"/>
  <c r="K436" i="32"/>
  <c r="K420" i="32"/>
  <c r="K180" i="32"/>
  <c r="K497" i="32"/>
  <c r="K963" i="32"/>
  <c r="K947" i="32"/>
  <c r="K915" i="32"/>
  <c r="K899" i="32"/>
  <c r="K883" i="32"/>
  <c r="K867" i="32"/>
  <c r="K851" i="32"/>
  <c r="K835" i="32"/>
  <c r="K819" i="32"/>
  <c r="K803" i="32"/>
  <c r="K787" i="32"/>
  <c r="K771" i="32"/>
  <c r="K755" i="32"/>
  <c r="K739" i="32"/>
  <c r="K723" i="32"/>
  <c r="K707" i="32"/>
  <c r="K691" i="32"/>
  <c r="K675" i="32"/>
  <c r="K659" i="32"/>
  <c r="K643" i="32"/>
  <c r="K627" i="32"/>
  <c r="K611" i="32"/>
  <c r="K595" i="32"/>
  <c r="K579" i="32"/>
  <c r="K483" i="32"/>
  <c r="K467" i="32"/>
  <c r="K451" i="32"/>
  <c r="K435" i="32"/>
  <c r="K403" i="32"/>
  <c r="K387" i="32"/>
  <c r="K371" i="32"/>
  <c r="K355" i="32"/>
  <c r="K339" i="32"/>
  <c r="K323" i="32"/>
  <c r="K307" i="32"/>
  <c r="K291" i="32"/>
  <c r="K275" i="32"/>
  <c r="K259" i="32"/>
  <c r="K243" i="32"/>
  <c r="K227" i="32"/>
  <c r="K211" i="32"/>
  <c r="K195" i="32"/>
  <c r="K179" i="32"/>
  <c r="K163" i="32"/>
  <c r="K466" i="32"/>
  <c r="K370" i="32"/>
  <c r="K338" i="32"/>
  <c r="K306" i="32"/>
  <c r="K274" i="32"/>
  <c r="K226" i="32"/>
  <c r="K833" i="32"/>
  <c r="K801" i="32"/>
  <c r="K753" i="32"/>
  <c r="K721" i="32"/>
  <c r="K641" i="32"/>
  <c r="K593" i="32"/>
  <c r="K561" i="32"/>
  <c r="K465" i="32"/>
  <c r="K385" i="32"/>
  <c r="K482" i="32"/>
  <c r="K322" i="32"/>
  <c r="K258" i="32"/>
  <c r="K194" i="32"/>
  <c r="K929" i="32"/>
  <c r="K881" i="32"/>
  <c r="K849" i="32"/>
  <c r="K785" i="32"/>
  <c r="K737" i="32"/>
  <c r="K689" i="32"/>
  <c r="K625" i="32"/>
  <c r="K577" i="32"/>
  <c r="K481" i="32"/>
  <c r="K417" i="32"/>
  <c r="K369" i="32"/>
  <c r="K962" i="32"/>
  <c r="K946" i="32"/>
  <c r="K930" i="32"/>
  <c r="K850" i="32"/>
  <c r="K834" i="32"/>
  <c r="K818" i="32"/>
  <c r="K802" i="32"/>
  <c r="K770" i="32"/>
  <c r="K754" i="32"/>
  <c r="K738" i="32"/>
  <c r="K722" i="32"/>
  <c r="K706" i="32"/>
  <c r="K690" i="32"/>
  <c r="K674" i="32"/>
  <c r="K658" i="32"/>
  <c r="K642" i="32"/>
  <c r="K626" i="32"/>
  <c r="K610" i="32"/>
  <c r="K594" i="32"/>
  <c r="K578" i="32"/>
  <c r="K562" i="32"/>
  <c r="K546" i="32"/>
  <c r="K530" i="32"/>
  <c r="K514" i="32"/>
  <c r="K498" i="32"/>
  <c r="K450" i="32"/>
  <c r="K434" i="32"/>
  <c r="K418" i="32"/>
  <c r="K402" i="32"/>
  <c r="K386" i="32"/>
  <c r="K961" i="32"/>
  <c r="K897" i="32"/>
  <c r="K817" i="32"/>
  <c r="K769" i="32"/>
  <c r="K657" i="32"/>
  <c r="K609" i="32"/>
  <c r="K529" i="32"/>
  <c r="K433" i="32"/>
  <c r="K353" i="32"/>
  <c r="K145" i="32"/>
  <c r="K959" i="32"/>
  <c r="K847" i="32"/>
  <c r="K815" i="32"/>
  <c r="K783" i="32"/>
  <c r="K751" i="32"/>
  <c r="K719" i="32"/>
  <c r="K687" i="32"/>
  <c r="K655" i="32"/>
  <c r="K623" i="32"/>
  <c r="K591" i="32"/>
  <c r="K575" i="32"/>
  <c r="K559" i="32"/>
  <c r="K543" i="32"/>
  <c r="K527" i="32"/>
  <c r="K511" i="32"/>
  <c r="K495" i="32"/>
  <c r="K479" i="32"/>
  <c r="K335" i="32"/>
  <c r="K303" i="32"/>
  <c r="K287" i="32"/>
  <c r="K255" i="32"/>
  <c r="K207" i="32"/>
  <c r="K175" i="32"/>
  <c r="K943" i="32"/>
  <c r="K927" i="32"/>
  <c r="K911" i="32"/>
  <c r="K895" i="32"/>
  <c r="K879" i="32"/>
  <c r="K863" i="32"/>
  <c r="K831" i="32"/>
  <c r="K799" i="32"/>
  <c r="K767" i="32"/>
  <c r="K735" i="32"/>
  <c r="K703" i="32"/>
  <c r="K671" i="32"/>
  <c r="K639" i="32"/>
  <c r="K607" i="32"/>
  <c r="K447" i="32"/>
  <c r="K415" i="32"/>
  <c r="K383" i="32"/>
  <c r="K351" i="32"/>
  <c r="K319" i="32"/>
  <c r="K271" i="32"/>
  <c r="K239" i="32"/>
  <c r="K926" i="32"/>
  <c r="K910" i="32"/>
  <c r="K894" i="32"/>
  <c r="K878" i="32"/>
  <c r="K846" i="32"/>
  <c r="K830" i="32"/>
  <c r="K814" i="32"/>
  <c r="K798" i="32"/>
  <c r="K782" i="32"/>
  <c r="K766" i="32"/>
  <c r="K750" i="32"/>
  <c r="K734" i="32"/>
  <c r="K718" i="32"/>
  <c r="K702" i="32"/>
  <c r="K686" i="32"/>
  <c r="K670" i="32"/>
  <c r="K654" i="32"/>
  <c r="K638" i="32"/>
  <c r="K622" i="32"/>
  <c r="K606" i="32"/>
  <c r="K590" i="32"/>
  <c r="K574" i="32"/>
  <c r="K558" i="32"/>
  <c r="K542" i="32"/>
  <c r="K526" i="32"/>
  <c r="K510" i="32"/>
  <c r="K494" i="32"/>
  <c r="K414" i="32"/>
  <c r="K398" i="32"/>
  <c r="K382" i="32"/>
  <c r="K366" i="32"/>
  <c r="K334" i="32"/>
  <c r="K318" i="32"/>
  <c r="K302" i="32"/>
  <c r="K286" i="32"/>
  <c r="K270" i="32"/>
  <c r="K254" i="32"/>
  <c r="K238" i="32"/>
  <c r="K222" i="32"/>
  <c r="K206" i="32"/>
  <c r="K190" i="32"/>
  <c r="K174" i="32"/>
  <c r="K158" i="32"/>
  <c r="K957" i="32"/>
  <c r="K941" i="32"/>
  <c r="K925" i="32"/>
  <c r="K909" i="32"/>
  <c r="K893" i="32"/>
  <c r="K877" i="32"/>
  <c r="K861" i="32"/>
  <c r="K845" i="32"/>
  <c r="K829" i="32"/>
  <c r="K813" i="32"/>
  <c r="K797" i="32"/>
  <c r="K717" i="32"/>
  <c r="K701" i="32"/>
  <c r="K685" i="32"/>
  <c r="K669" i="32"/>
  <c r="K637" i="32"/>
  <c r="K621" i="32"/>
  <c r="K605" i="32"/>
  <c r="K589" i="32"/>
  <c r="K573" i="32"/>
  <c r="K557" i="32"/>
  <c r="K541" i="32"/>
  <c r="K525" i="32"/>
  <c r="K509" i="32"/>
  <c r="K493" i="32"/>
  <c r="K477" i="32"/>
  <c r="K461" i="32"/>
  <c r="K445" i="32"/>
  <c r="K429" i="32"/>
  <c r="K413" i="32"/>
  <c r="K397" i="32"/>
  <c r="K381" i="32"/>
  <c r="K365" i="32"/>
  <c r="K349" i="32"/>
  <c r="K333" i="32"/>
  <c r="K317" i="32"/>
  <c r="K301" i="32"/>
  <c r="K285" i="32"/>
  <c r="K205" i="32"/>
  <c r="K189" i="32"/>
  <c r="K173" i="32"/>
  <c r="K157" i="32"/>
  <c r="K902" i="32"/>
  <c r="K824" i="32"/>
  <c r="K774" i="32"/>
  <c r="K696" i="32"/>
  <c r="K646" i="32"/>
  <c r="K568" i="32"/>
  <c r="K518" i="32"/>
  <c r="K416" i="32"/>
  <c r="K391" i="32"/>
  <c r="K151" i="32"/>
  <c r="K168" i="32"/>
  <c r="K951" i="32"/>
  <c r="K823" i="32"/>
  <c r="K695" i="32"/>
  <c r="K567" i="32"/>
  <c r="K390" i="32"/>
  <c r="K241" i="32"/>
  <c r="K216" i="32"/>
  <c r="K743" i="32"/>
  <c r="K360" i="32"/>
  <c r="K214" i="32"/>
  <c r="K736" i="32"/>
  <c r="K480" i="32"/>
  <c r="K166" i="32"/>
  <c r="K311" i="32"/>
  <c r="K358" i="32"/>
  <c r="K608" i="32"/>
  <c r="K848" i="32"/>
  <c r="K720" i="32"/>
  <c r="K592" i="32"/>
  <c r="K464" i="32"/>
  <c r="K439" i="32"/>
  <c r="K289" i="32"/>
  <c r="K264" i="32"/>
  <c r="K192" i="32"/>
  <c r="K167" i="32"/>
  <c r="K950" i="32"/>
  <c r="K872" i="32"/>
  <c r="K822" i="32"/>
  <c r="K744" i="32"/>
  <c r="K694" i="32"/>
  <c r="K616" i="32"/>
  <c r="K566" i="32"/>
  <c r="K488" i="32"/>
  <c r="K337" i="32"/>
  <c r="K312" i="32"/>
  <c r="K240" i="32"/>
  <c r="K215" i="32"/>
  <c r="K438" i="32"/>
  <c r="K288" i="32"/>
  <c r="K336" i="32"/>
  <c r="K328" i="32"/>
  <c r="K710" i="32"/>
  <c r="K304" i="32"/>
  <c r="K760" i="32"/>
  <c r="K896" i="32"/>
  <c r="K768" i="32"/>
  <c r="K640" i="32"/>
  <c r="K512" i="32"/>
  <c r="K262" i="32"/>
  <c r="K920" i="32"/>
  <c r="K870" i="32"/>
  <c r="K792" i="32"/>
  <c r="K742" i="32"/>
  <c r="K664" i="32"/>
  <c r="K614" i="32"/>
  <c r="K536" i="32"/>
  <c r="K486" i="32"/>
  <c r="K359" i="32"/>
  <c r="K310" i="32"/>
  <c r="K408" i="32"/>
  <c r="K384" i="32"/>
  <c r="K148" i="32"/>
  <c r="K919" i="32"/>
  <c r="K791" i="32"/>
  <c r="K663" i="32"/>
  <c r="K535" i="32"/>
  <c r="K816" i="32"/>
  <c r="K688" i="32"/>
  <c r="K560" i="32"/>
  <c r="K407" i="32"/>
  <c r="K918" i="32"/>
  <c r="K840" i="32"/>
  <c r="K790" i="32"/>
  <c r="K712" i="32"/>
  <c r="K662" i="32"/>
  <c r="K584" i="32"/>
  <c r="K534" i="32"/>
  <c r="K456" i="32"/>
  <c r="K432" i="32"/>
  <c r="K209" i="32"/>
  <c r="K184" i="32"/>
  <c r="K257" i="32"/>
  <c r="K232" i="32"/>
  <c r="K160" i="32"/>
  <c r="K839" i="32"/>
  <c r="K711" i="32"/>
  <c r="K583" i="32"/>
  <c r="K455" i="32"/>
  <c r="K305" i="32"/>
  <c r="K280" i="32"/>
  <c r="K208" i="32"/>
  <c r="K183" i="32"/>
  <c r="K888" i="32"/>
  <c r="K352" i="32"/>
  <c r="K327" i="32"/>
  <c r="K230" i="32"/>
  <c r="K887" i="32"/>
  <c r="K631" i="32"/>
  <c r="K503" i="32"/>
  <c r="K376" i="32"/>
  <c r="K278" i="32"/>
  <c r="K273" i="32"/>
  <c r="K321" i="32"/>
  <c r="K727" i="32"/>
  <c r="K470" i="32"/>
  <c r="K368" i="32"/>
  <c r="K392" i="32"/>
  <c r="K912" i="32"/>
  <c r="K784" i="32"/>
  <c r="K656" i="32"/>
  <c r="K528" i="32"/>
  <c r="K401" i="32"/>
  <c r="K326" i="32"/>
  <c r="K176" i="32"/>
  <c r="K296" i="32"/>
  <c r="K198" i="32"/>
  <c r="K648" i="32"/>
  <c r="K152" i="32"/>
  <c r="K936" i="32"/>
  <c r="K886" i="32"/>
  <c r="K552" i="32"/>
  <c r="K502" i="32"/>
  <c r="K375" i="32"/>
  <c r="K224" i="32"/>
  <c r="K904" i="32"/>
  <c r="K598" i="32"/>
  <c r="K519" i="32"/>
  <c r="K800" i="32"/>
  <c r="K424" i="32"/>
  <c r="K400" i="32"/>
  <c r="K177" i="32"/>
  <c r="K199" i="32"/>
  <c r="K855" i="32"/>
  <c r="K344" i="32"/>
  <c r="K726" i="32"/>
  <c r="K935" i="32"/>
  <c r="K807" i="32"/>
  <c r="K679" i="32"/>
  <c r="K551" i="32"/>
  <c r="K449" i="32"/>
  <c r="K374" i="32"/>
  <c r="K154" i="32"/>
  <c r="K471" i="32"/>
  <c r="K295" i="32"/>
  <c r="K544" i="32"/>
  <c r="K960" i="32"/>
  <c r="K832" i="32"/>
  <c r="K200" i="32"/>
  <c r="K599" i="32"/>
  <c r="K272" i="32"/>
  <c r="K854" i="32"/>
  <c r="K934" i="32"/>
  <c r="K856" i="32"/>
  <c r="K806" i="32"/>
  <c r="K728" i="32"/>
  <c r="K678" i="32"/>
  <c r="K600" i="32"/>
  <c r="K550" i="32"/>
  <c r="K472" i="32"/>
  <c r="K448" i="32"/>
  <c r="K248" i="32"/>
  <c r="K776" i="32"/>
  <c r="K343" i="32"/>
  <c r="K903" i="32"/>
  <c r="K422" i="32"/>
  <c r="K520" i="32"/>
  <c r="K246" i="32"/>
  <c r="K647" i="32"/>
  <c r="K880" i="32"/>
  <c r="K752" i="32"/>
  <c r="K624" i="32"/>
  <c r="K496" i="32"/>
  <c r="K320" i="32"/>
  <c r="K294" i="32"/>
  <c r="K775" i="32"/>
  <c r="K928" i="32"/>
  <c r="K672" i="32"/>
  <c r="K106" i="32"/>
  <c r="T2" i="2" a="1"/>
  <c r="F46" i="19"/>
  <c r="D46" i="19"/>
  <c r="C46" i="19"/>
  <c r="A99" i="51"/>
  <c r="E98" i="51"/>
  <c r="H98" i="51"/>
  <c r="B98" i="51"/>
  <c r="C24" i="9"/>
  <c r="D24" i="9"/>
  <c r="J21" i="8"/>
  <c r="I21" i="8"/>
  <c r="G21" i="8"/>
  <c r="F21" i="8"/>
  <c r="D21" i="8"/>
  <c r="M21" i="8"/>
  <c r="L21" i="8"/>
  <c r="C21" i="8"/>
  <c r="G24" i="9"/>
  <c r="H24" i="9"/>
  <c r="F24" i="9"/>
  <c r="F97" i="51"/>
  <c r="D97" i="51"/>
  <c r="C97" i="51"/>
  <c r="G97" i="51"/>
  <c r="K97" i="51"/>
  <c r="J97" i="51"/>
  <c r="I97" i="51"/>
  <c r="D42" i="40"/>
  <c r="C42" i="40"/>
  <c r="A43" i="40" s="1"/>
  <c r="B94" i="49"/>
  <c r="E94" i="49"/>
  <c r="A95" i="49"/>
  <c r="L30" i="12"/>
  <c r="J30" i="12"/>
  <c r="F30" i="12"/>
  <c r="D30" i="12"/>
  <c r="R30" i="12"/>
  <c r="M30" i="12"/>
  <c r="P30" i="12"/>
  <c r="O30" i="12"/>
  <c r="G30" i="12"/>
  <c r="I30" i="12"/>
  <c r="S30" i="12"/>
  <c r="C30" i="12"/>
  <c r="D93" i="49"/>
  <c r="C93" i="49"/>
  <c r="H93" i="49"/>
  <c r="G93" i="49"/>
  <c r="F93" i="49"/>
  <c r="C60" i="43"/>
  <c r="A61" i="43" s="1"/>
  <c r="D60" i="43"/>
  <c r="G60" i="43"/>
  <c r="F60" i="43"/>
  <c r="H67" i="38"/>
  <c r="G67" i="38"/>
  <c r="F67" i="38"/>
  <c r="N37" i="14"/>
  <c r="Q37" i="14"/>
  <c r="K37" i="14"/>
  <c r="H37" i="14"/>
  <c r="E37" i="14"/>
  <c r="B37" i="14"/>
  <c r="A38" i="14"/>
  <c r="B68" i="38"/>
  <c r="E68" i="38"/>
  <c r="A69" i="38"/>
  <c r="D67" i="38"/>
  <c r="C67" i="38"/>
  <c r="A26" i="9"/>
  <c r="E25" i="9"/>
  <c r="B25" i="9"/>
  <c r="H22" i="8"/>
  <c r="K22" i="8"/>
  <c r="E22" i="8"/>
  <c r="A23" i="8"/>
  <c r="B22" i="8"/>
  <c r="E47" i="19"/>
  <c r="B47" i="19"/>
  <c r="A48" i="19"/>
  <c r="D65" i="36"/>
  <c r="C65" i="36"/>
  <c r="H65" i="36"/>
  <c r="D36" i="14"/>
  <c r="R36" i="14"/>
  <c r="L36" i="14"/>
  <c r="J36" i="14"/>
  <c r="I36" i="14"/>
  <c r="C36" i="14"/>
  <c r="G36" i="14"/>
  <c r="F36" i="14"/>
  <c r="S36" i="14"/>
  <c r="P36" i="14"/>
  <c r="O36" i="14"/>
  <c r="M36" i="14"/>
  <c r="H26" i="10"/>
  <c r="B26" i="10"/>
  <c r="E26" i="10"/>
  <c r="K26" i="10"/>
  <c r="A27" i="10"/>
  <c r="G65" i="36"/>
  <c r="F65" i="36"/>
  <c r="A67" i="36"/>
  <c r="E66" i="36"/>
  <c r="B66" i="36"/>
  <c r="F42" i="40"/>
  <c r="H42" i="40"/>
  <c r="G42" i="40"/>
  <c r="D43" i="41"/>
  <c r="H43" i="41"/>
  <c r="C43" i="41"/>
  <c r="A44" i="41" s="1"/>
  <c r="L25" i="10"/>
  <c r="J25" i="10"/>
  <c r="I25" i="10"/>
  <c r="F25" i="10"/>
  <c r="D25" i="10"/>
  <c r="G25" i="10"/>
  <c r="C25" i="10"/>
  <c r="M25" i="10"/>
  <c r="T35" i="14"/>
  <c r="G43" i="41"/>
  <c r="F43" i="41"/>
  <c r="B19" i="5"/>
  <c r="E19" i="5"/>
  <c r="A20" i="5"/>
  <c r="H62" i="31"/>
  <c r="D62" i="31"/>
  <c r="C62" i="31"/>
  <c r="G62" i="31"/>
  <c r="F62" i="31"/>
  <c r="C18" i="5"/>
  <c r="D18" i="5"/>
  <c r="G18" i="5"/>
  <c r="F18" i="5"/>
  <c r="G50" i="34"/>
  <c r="F50" i="34"/>
  <c r="D50" i="34"/>
  <c r="C50" i="34"/>
  <c r="E54" i="25"/>
  <c r="B54" i="25"/>
  <c r="A55" i="25"/>
  <c r="H54" i="25"/>
  <c r="E63" i="31"/>
  <c r="A64" i="31"/>
  <c r="B63" i="31"/>
  <c r="A52" i="34"/>
  <c r="E51" i="34"/>
  <c r="B51" i="34"/>
  <c r="J53" i="25"/>
  <c r="I53" i="25"/>
  <c r="F53" i="25"/>
  <c r="D53" i="25"/>
  <c r="G53" i="25"/>
  <c r="C53" i="25"/>
  <c r="H90" i="50"/>
  <c r="A91" i="50"/>
  <c r="B90" i="50"/>
  <c r="E90" i="50"/>
  <c r="I89" i="50"/>
  <c r="F89" i="50"/>
  <c r="G89" i="50"/>
  <c r="D89" i="50"/>
  <c r="C89" i="50"/>
  <c r="J89" i="50"/>
  <c r="K89" i="50"/>
  <c r="F59" i="28"/>
  <c r="H59" i="28"/>
  <c r="G59" i="28"/>
  <c r="D59" i="28"/>
  <c r="C59" i="28"/>
  <c r="E60" i="28"/>
  <c r="B60" i="28"/>
  <c r="A61" i="28"/>
  <c r="G63" i="35"/>
  <c r="F63" i="35"/>
  <c r="A65" i="35"/>
  <c r="B64" i="35"/>
  <c r="E64" i="35"/>
  <c r="H56" i="26"/>
  <c r="G56" i="26"/>
  <c r="C56" i="26"/>
  <c r="F56" i="26"/>
  <c r="D56" i="26"/>
  <c r="D63" i="35"/>
  <c r="H63" i="35"/>
  <c r="C63" i="35"/>
  <c r="B57" i="26"/>
  <c r="E57" i="26"/>
  <c r="A58" i="26"/>
  <c r="N31" i="12"/>
  <c r="H31" i="12"/>
  <c r="B31" i="12"/>
  <c r="Q31" i="12"/>
  <c r="K31" i="12"/>
  <c r="E31" i="12"/>
  <c r="A32" i="12"/>
  <c r="E16" i="3"/>
  <c r="B16" i="3"/>
  <c r="A17" i="3"/>
  <c r="G15" i="3"/>
  <c r="F15" i="3"/>
  <c r="D15" i="3"/>
  <c r="C15" i="3"/>
  <c r="E105" i="53" l="1"/>
  <c r="B105" i="53"/>
  <c r="N25" i="10"/>
  <c r="N21" i="8"/>
  <c r="H15" i="3"/>
  <c r="T30" i="12"/>
  <c r="H18" i="5"/>
  <c r="K53" i="25"/>
  <c r="F61" i="45"/>
  <c r="E61" i="45"/>
  <c r="C61" i="45"/>
  <c r="A62" i="45" s="1"/>
  <c r="F59" i="44"/>
  <c r="G59" i="44"/>
  <c r="C59" i="44"/>
  <c r="A60" i="44" s="1"/>
  <c r="D59" i="44"/>
  <c r="G46" i="19"/>
  <c r="U77" i="2"/>
  <c r="U45" i="2"/>
  <c r="U99" i="2"/>
  <c r="U35" i="2"/>
  <c r="U62" i="2"/>
  <c r="U63" i="2"/>
  <c r="U104" i="2"/>
  <c r="U72" i="2"/>
  <c r="U40" i="2"/>
  <c r="U67" i="2"/>
  <c r="U86" i="2"/>
  <c r="U54" i="2"/>
  <c r="U95" i="2"/>
  <c r="U94" i="2"/>
  <c r="U30" i="2"/>
  <c r="U89" i="2"/>
  <c r="U57" i="2"/>
  <c r="U25" i="2"/>
  <c r="U84" i="2"/>
  <c r="U52" i="2"/>
  <c r="U79" i="2"/>
  <c r="U47" i="2"/>
  <c r="U15" i="2"/>
  <c r="U101" i="2"/>
  <c r="U69" i="2"/>
  <c r="U37" i="2"/>
  <c r="U96" i="2"/>
  <c r="U64" i="2"/>
  <c r="U32" i="2"/>
  <c r="U91" i="2"/>
  <c r="U59" i="2"/>
  <c r="U27" i="2"/>
  <c r="U16" i="2"/>
  <c r="U81" i="2"/>
  <c r="U49" i="2"/>
  <c r="U17" i="2"/>
  <c r="U48" i="2"/>
  <c r="U103" i="2"/>
  <c r="U71" i="2"/>
  <c r="U39" i="2"/>
  <c r="U98" i="2"/>
  <c r="U29" i="2"/>
  <c r="U88" i="2"/>
  <c r="U24" i="2"/>
  <c r="U66" i="2"/>
  <c r="U34" i="2"/>
  <c r="U93" i="2"/>
  <c r="U61" i="2"/>
  <c r="U56" i="2"/>
  <c r="U83" i="2"/>
  <c r="U51" i="2"/>
  <c r="U19" i="2"/>
  <c r="U78" i="2"/>
  <c r="U46" i="2"/>
  <c r="U14" i="2"/>
  <c r="U105" i="2"/>
  <c r="U73" i="2"/>
  <c r="U41" i="2"/>
  <c r="U100" i="2"/>
  <c r="U68" i="2"/>
  <c r="U36" i="2"/>
  <c r="U13" i="2"/>
  <c r="U90" i="2"/>
  <c r="U58" i="2"/>
  <c r="U26" i="2"/>
  <c r="U12" i="2"/>
  <c r="U85" i="2"/>
  <c r="U53" i="2"/>
  <c r="U21" i="2"/>
  <c r="U80" i="2"/>
  <c r="U75" i="2"/>
  <c r="U43" i="2"/>
  <c r="U102" i="2"/>
  <c r="U70" i="2"/>
  <c r="U38" i="2"/>
  <c r="U28" i="2"/>
  <c r="U18" i="2"/>
  <c r="U20" i="2"/>
  <c r="U106" i="2"/>
  <c r="U74" i="2"/>
  <c r="U42" i="2"/>
  <c r="U22" i="2"/>
  <c r="U44" i="2"/>
  <c r="U10" i="2"/>
  <c r="U60" i="2"/>
  <c r="U82" i="2"/>
  <c r="U31" i="2"/>
  <c r="U97" i="2"/>
  <c r="U65" i="2"/>
  <c r="U33" i="2"/>
  <c r="U92" i="2"/>
  <c r="U50" i="2"/>
  <c r="U11" i="2"/>
  <c r="U87" i="2"/>
  <c r="U55" i="2"/>
  <c r="U23" i="2"/>
  <c r="U76" i="2"/>
  <c r="U3" i="2"/>
  <c r="T2" i="2"/>
  <c r="U9" i="2"/>
  <c r="U8" i="2"/>
  <c r="U7" i="2"/>
  <c r="U6" i="2"/>
  <c r="U5" i="2"/>
  <c r="U4" i="2"/>
  <c r="F60" i="28"/>
  <c r="D60" i="28"/>
  <c r="C60" i="28"/>
  <c r="H60" i="28"/>
  <c r="G60" i="28"/>
  <c r="E64" i="31"/>
  <c r="B64" i="31"/>
  <c r="A65" i="31"/>
  <c r="E61" i="43"/>
  <c r="B61" i="43"/>
  <c r="I54" i="25"/>
  <c r="G54" i="25"/>
  <c r="D54" i="25"/>
  <c r="C54" i="25"/>
  <c r="J54" i="25"/>
  <c r="F54" i="25"/>
  <c r="A56" i="25"/>
  <c r="H55" i="25"/>
  <c r="E55" i="25"/>
  <c r="B55" i="25"/>
  <c r="B17" i="3"/>
  <c r="E17" i="3"/>
  <c r="A18" i="3"/>
  <c r="E48" i="19"/>
  <c r="B48" i="19"/>
  <c r="A49" i="19"/>
  <c r="B44" i="41"/>
  <c r="E44" i="41"/>
  <c r="F47" i="19"/>
  <c r="D47" i="19"/>
  <c r="C47" i="19"/>
  <c r="Q32" i="12"/>
  <c r="K32" i="12"/>
  <c r="N32" i="12"/>
  <c r="H32" i="12"/>
  <c r="E32" i="12"/>
  <c r="B32" i="12"/>
  <c r="A33" i="12"/>
  <c r="G22" i="8"/>
  <c r="M22" i="8"/>
  <c r="J22" i="8"/>
  <c r="I22" i="8"/>
  <c r="D22" i="8"/>
  <c r="L22" i="8"/>
  <c r="F22" i="8"/>
  <c r="C22" i="8"/>
  <c r="E23" i="8"/>
  <c r="H23" i="8"/>
  <c r="K23" i="8"/>
  <c r="B23" i="8"/>
  <c r="A24" i="8"/>
  <c r="H66" i="36"/>
  <c r="C66" i="36"/>
  <c r="D66" i="36"/>
  <c r="D25" i="9"/>
  <c r="C25" i="9"/>
  <c r="H25" i="9"/>
  <c r="G25" i="9"/>
  <c r="F25" i="9"/>
  <c r="R31" i="12"/>
  <c r="P31" i="12"/>
  <c r="L31" i="12"/>
  <c r="J31" i="12"/>
  <c r="F31" i="12"/>
  <c r="S31" i="12"/>
  <c r="O31" i="12"/>
  <c r="C31" i="12"/>
  <c r="M31" i="12"/>
  <c r="I31" i="12"/>
  <c r="G31" i="12"/>
  <c r="D31" i="12"/>
  <c r="G98" i="51"/>
  <c r="F98" i="51"/>
  <c r="J98" i="51"/>
  <c r="I98" i="51"/>
  <c r="D98" i="51"/>
  <c r="K98" i="51"/>
  <c r="C98" i="51"/>
  <c r="H27" i="10"/>
  <c r="B27" i="10"/>
  <c r="K27" i="10"/>
  <c r="E27" i="10"/>
  <c r="A28" i="10"/>
  <c r="F68" i="38"/>
  <c r="H68" i="38"/>
  <c r="G68" i="38"/>
  <c r="D68" i="38"/>
  <c r="C68" i="38"/>
  <c r="G66" i="36"/>
  <c r="F66" i="36"/>
  <c r="L26" i="10"/>
  <c r="J26" i="10"/>
  <c r="F26" i="10"/>
  <c r="D26" i="10"/>
  <c r="M26" i="10"/>
  <c r="C26" i="10"/>
  <c r="I26" i="10"/>
  <c r="G26" i="10"/>
  <c r="G19" i="5"/>
  <c r="F19" i="5"/>
  <c r="H38" i="14"/>
  <c r="B38" i="14"/>
  <c r="Q38" i="14"/>
  <c r="K38" i="14"/>
  <c r="E38" i="14"/>
  <c r="N38" i="14"/>
  <c r="A39" i="14"/>
  <c r="A96" i="49"/>
  <c r="B95" i="49"/>
  <c r="E95" i="49"/>
  <c r="D19" i="5"/>
  <c r="C19" i="5"/>
  <c r="L37" i="14"/>
  <c r="J37" i="14"/>
  <c r="P37" i="14"/>
  <c r="S37" i="14"/>
  <c r="R37" i="14"/>
  <c r="O37" i="14"/>
  <c r="M37" i="14"/>
  <c r="I37" i="14"/>
  <c r="C37" i="14"/>
  <c r="G37" i="14"/>
  <c r="F37" i="14"/>
  <c r="D37" i="14"/>
  <c r="K342" i="32"/>
  <c r="K247" i="32"/>
  <c r="K759" i="32"/>
  <c r="K161" i="32"/>
  <c r="K279" i="32"/>
  <c r="K632" i="32"/>
  <c r="K952" i="32"/>
  <c r="K653" i="32"/>
  <c r="K350" i="32"/>
  <c r="K862" i="32"/>
  <c r="K223" i="32"/>
  <c r="K705" i="32"/>
  <c r="K786" i="32"/>
  <c r="K673" i="32"/>
  <c r="K419" i="32"/>
  <c r="K931" i="32"/>
  <c r="K804" i="32"/>
  <c r="K261" i="32"/>
  <c r="K773" i="32"/>
  <c r="K281" i="32"/>
  <c r="K538" i="32"/>
  <c r="K601" i="32"/>
  <c r="K667" i="32"/>
  <c r="K172" i="32"/>
  <c r="K684" i="32"/>
  <c r="K7" i="32"/>
  <c r="K62" i="32"/>
  <c r="K131" i="32"/>
  <c r="K117" i="32"/>
  <c r="K54" i="32"/>
  <c r="A70" i="38"/>
  <c r="E69" i="38"/>
  <c r="B69" i="38"/>
  <c r="C16" i="3"/>
  <c r="D16" i="3"/>
  <c r="G57" i="26"/>
  <c r="F57" i="26"/>
  <c r="D57" i="26"/>
  <c r="C57" i="26"/>
  <c r="H57" i="26"/>
  <c r="H99" i="51"/>
  <c r="B99" i="51"/>
  <c r="A100" i="51"/>
  <c r="E99" i="51"/>
  <c r="E67" i="36"/>
  <c r="A68" i="36"/>
  <c r="B67" i="36"/>
  <c r="A92" i="50"/>
  <c r="H91" i="50"/>
  <c r="B91" i="50"/>
  <c r="E91" i="50"/>
  <c r="E20" i="5"/>
  <c r="B20" i="5"/>
  <c r="A21" i="5"/>
  <c r="H94" i="49"/>
  <c r="G94" i="49"/>
  <c r="F94" i="49"/>
  <c r="D94" i="49"/>
  <c r="C94" i="49"/>
  <c r="K225" i="32"/>
  <c r="K630" i="32"/>
  <c r="K838" i="32"/>
  <c r="K944" i="32"/>
  <c r="K487" i="32"/>
  <c r="K193" i="32"/>
  <c r="K221" i="32"/>
  <c r="K733" i="32"/>
  <c r="K430" i="32"/>
  <c r="K942" i="32"/>
  <c r="K367" i="32"/>
  <c r="K178" i="32"/>
  <c r="K866" i="32"/>
  <c r="K865" i="32"/>
  <c r="K499" i="32"/>
  <c r="K228" i="32"/>
  <c r="K884" i="32"/>
  <c r="K341" i="32"/>
  <c r="K853" i="32"/>
  <c r="K649" i="32"/>
  <c r="K618" i="32"/>
  <c r="K203" i="32"/>
  <c r="K747" i="32"/>
  <c r="K252" i="32"/>
  <c r="K764" i="32"/>
  <c r="K69" i="32"/>
  <c r="K98" i="32"/>
  <c r="K128" i="32"/>
  <c r="K65" i="32"/>
  <c r="K31" i="32"/>
  <c r="A59" i="26"/>
  <c r="E58" i="26"/>
  <c r="B58" i="26"/>
  <c r="A27" i="9"/>
  <c r="E26" i="9"/>
  <c r="B26" i="9"/>
  <c r="D51" i="34"/>
  <c r="G51" i="34"/>
  <c r="F51" i="34"/>
  <c r="C51" i="34"/>
  <c r="F64" i="35"/>
  <c r="G64" i="35"/>
  <c r="E65" i="35"/>
  <c r="B65" i="35"/>
  <c r="A66" i="35"/>
  <c r="T36" i="14"/>
  <c r="K423" i="32"/>
  <c r="K680" i="32"/>
  <c r="K864" i="32"/>
  <c r="K504" i="32"/>
  <c r="K615" i="32"/>
  <c r="K440" i="32"/>
  <c r="K237" i="32"/>
  <c r="K749" i="32"/>
  <c r="K446" i="32"/>
  <c r="K958" i="32"/>
  <c r="K399" i="32"/>
  <c r="K242" i="32"/>
  <c r="K882" i="32"/>
  <c r="K913" i="32"/>
  <c r="K515" i="32"/>
  <c r="K276" i="32"/>
  <c r="K900" i="32"/>
  <c r="K357" i="32"/>
  <c r="K869" i="32"/>
  <c r="K729" i="32"/>
  <c r="K634" i="32"/>
  <c r="K219" i="32"/>
  <c r="K763" i="32"/>
  <c r="K268" i="32"/>
  <c r="K780" i="32"/>
  <c r="K119" i="32"/>
  <c r="K130" i="32"/>
  <c r="K12" i="32"/>
  <c r="K97" i="32"/>
  <c r="K63" i="32"/>
  <c r="F16" i="3"/>
  <c r="G16" i="3"/>
  <c r="K576" i="32"/>
  <c r="K758" i="32"/>
  <c r="K406" i="32"/>
  <c r="K582" i="32"/>
  <c r="K871" i="32"/>
  <c r="K182" i="32"/>
  <c r="K253" i="32"/>
  <c r="K765" i="32"/>
  <c r="K462" i="32"/>
  <c r="K159" i="32"/>
  <c r="K431" i="32"/>
  <c r="K290" i="32"/>
  <c r="K898" i="32"/>
  <c r="K945" i="32"/>
  <c r="K531" i="32"/>
  <c r="K308" i="32"/>
  <c r="K916" i="32"/>
  <c r="K373" i="32"/>
  <c r="K885" i="32"/>
  <c r="K873" i="32"/>
  <c r="K650" i="32"/>
  <c r="K235" i="32"/>
  <c r="K779" i="32"/>
  <c r="K284" i="32"/>
  <c r="K796" i="32"/>
  <c r="K132" i="32"/>
  <c r="K19" i="32"/>
  <c r="K20" i="32"/>
  <c r="K129" i="32"/>
  <c r="K95" i="32"/>
  <c r="H64" i="35"/>
  <c r="D64" i="35"/>
  <c r="C64" i="35"/>
  <c r="K704" i="32"/>
  <c r="K808" i="32"/>
  <c r="K454" i="32"/>
  <c r="K256" i="32"/>
  <c r="K263" i="32"/>
  <c r="K231" i="32"/>
  <c r="K269" i="32"/>
  <c r="K781" i="32"/>
  <c r="K478" i="32"/>
  <c r="K191" i="32"/>
  <c r="K463" i="32"/>
  <c r="K354" i="32"/>
  <c r="K914" i="32"/>
  <c r="K162" i="32"/>
  <c r="K547" i="32"/>
  <c r="K356" i="32"/>
  <c r="K932" i="32"/>
  <c r="K389" i="32"/>
  <c r="K901" i="32"/>
  <c r="K144" i="32"/>
  <c r="K666" i="32"/>
  <c r="K283" i="32"/>
  <c r="K795" i="32"/>
  <c r="K300" i="32"/>
  <c r="K812" i="32"/>
  <c r="K116" i="32"/>
  <c r="K40" i="32"/>
  <c r="K38" i="32"/>
  <c r="K42" i="32"/>
  <c r="K127" i="32"/>
  <c r="I90" i="50"/>
  <c r="K90" i="50"/>
  <c r="J90" i="50"/>
  <c r="G90" i="50"/>
  <c r="F90" i="50"/>
  <c r="D90" i="50"/>
  <c r="C90" i="50"/>
  <c r="B43" i="40"/>
  <c r="E43" i="40"/>
  <c r="A53" i="34"/>
  <c r="B52" i="34"/>
  <c r="E52" i="34"/>
  <c r="E61" i="28"/>
  <c r="A62" i="28"/>
  <c r="B61" i="28"/>
  <c r="D63" i="31"/>
  <c r="C63" i="31"/>
  <c r="H63" i="31"/>
  <c r="F63" i="31"/>
  <c r="G63" i="31"/>
  <c r="K210" i="32"/>
  <c r="K563" i="32"/>
  <c r="K388" i="32"/>
  <c r="K948" i="32"/>
  <c r="K405" i="32"/>
  <c r="K917" i="32"/>
  <c r="K170" i="32"/>
  <c r="K682" i="32"/>
  <c r="K299" i="32"/>
  <c r="K811" i="32"/>
  <c r="K316" i="32"/>
  <c r="K828" i="32"/>
  <c r="K52" i="32"/>
  <c r="K72" i="32"/>
  <c r="K70" i="32"/>
  <c r="G105" i="53" l="1"/>
  <c r="C105" i="53"/>
  <c r="A106" i="53" s="1"/>
  <c r="D105" i="53"/>
  <c r="F105" i="53"/>
  <c r="K54" i="25"/>
  <c r="T31" i="12"/>
  <c r="H16" i="3"/>
  <c r="N26" i="10"/>
  <c r="H19" i="5"/>
  <c r="N22" i="8"/>
  <c r="B60" i="44"/>
  <c r="E60" i="44"/>
  <c r="B62" i="45"/>
  <c r="D62" i="45"/>
  <c r="L2" i="32" a="1"/>
  <c r="L2" i="32" s="1"/>
  <c r="G47" i="19"/>
  <c r="M124" i="32"/>
  <c r="M92" i="32"/>
  <c r="M60" i="32"/>
  <c r="M28" i="32"/>
  <c r="M25" i="32"/>
  <c r="M86" i="32"/>
  <c r="M115" i="32"/>
  <c r="M135" i="32"/>
  <c r="M71" i="32"/>
  <c r="M121" i="32"/>
  <c r="M89" i="32"/>
  <c r="M57" i="32"/>
  <c r="M118" i="32"/>
  <c r="M54" i="32"/>
  <c r="M83" i="32"/>
  <c r="M112" i="32"/>
  <c r="M80" i="32"/>
  <c r="M103" i="32"/>
  <c r="M51" i="32"/>
  <c r="M48" i="32"/>
  <c r="M15" i="32"/>
  <c r="M100" i="32"/>
  <c r="M109" i="32"/>
  <c r="M77" i="32"/>
  <c r="M45" i="32"/>
  <c r="M42" i="32"/>
  <c r="M18" i="32"/>
  <c r="M39" i="32"/>
  <c r="M132" i="32"/>
  <c r="M106" i="32"/>
  <c r="M74" i="32"/>
  <c r="M126" i="32"/>
  <c r="M94" i="32"/>
  <c r="M62" i="32"/>
  <c r="M30" i="32"/>
  <c r="M24" i="32"/>
  <c r="M120" i="32"/>
  <c r="M88" i="32"/>
  <c r="M56" i="32"/>
  <c r="M114" i="32"/>
  <c r="M82" i="32"/>
  <c r="M50" i="32"/>
  <c r="M14" i="32"/>
  <c r="M111" i="32"/>
  <c r="M79" i="32"/>
  <c r="M47" i="32"/>
  <c r="M108" i="32"/>
  <c r="M76" i="32"/>
  <c r="M13" i="32"/>
  <c r="M137" i="32"/>
  <c r="M105" i="32"/>
  <c r="M134" i="32"/>
  <c r="M20" i="32"/>
  <c r="M44" i="32"/>
  <c r="M17" i="32"/>
  <c r="M73" i="32"/>
  <c r="M102" i="32"/>
  <c r="M70" i="32"/>
  <c r="M41" i="32"/>
  <c r="M38" i="32"/>
  <c r="M12" i="32"/>
  <c r="M131" i="32"/>
  <c r="M99" i="32"/>
  <c r="M67" i="32"/>
  <c r="M35" i="32"/>
  <c r="M29" i="32"/>
  <c r="M122" i="32"/>
  <c r="M90" i="32"/>
  <c r="M128" i="32"/>
  <c r="M96" i="32"/>
  <c r="M64" i="32"/>
  <c r="M32" i="32"/>
  <c r="M23" i="32"/>
  <c r="M11" i="32"/>
  <c r="M93" i="32"/>
  <c r="M61" i="32"/>
  <c r="M58" i="32"/>
  <c r="M26" i="32"/>
  <c r="M10" i="32"/>
  <c r="M125" i="32"/>
  <c r="M110" i="32"/>
  <c r="M78" i="32"/>
  <c r="M46" i="32"/>
  <c r="M16" i="32"/>
  <c r="M107" i="32"/>
  <c r="M43" i="32"/>
  <c r="M40" i="32"/>
  <c r="M75" i="32"/>
  <c r="M19" i="32"/>
  <c r="M136" i="32"/>
  <c r="M104" i="32"/>
  <c r="M72" i="32"/>
  <c r="M133" i="32"/>
  <c r="M101" i="32"/>
  <c r="M69" i="32"/>
  <c r="M37" i="32"/>
  <c r="M127" i="32"/>
  <c r="M95" i="32"/>
  <c r="M63" i="32"/>
  <c r="M31" i="32"/>
  <c r="M27" i="32"/>
  <c r="M36" i="32"/>
  <c r="M98" i="32"/>
  <c r="M33" i="32"/>
  <c r="M87" i="32"/>
  <c r="M49" i="32"/>
  <c r="M113" i="32"/>
  <c r="M85" i="32"/>
  <c r="M59" i="32"/>
  <c r="M97" i="32"/>
  <c r="M84" i="32"/>
  <c r="M123" i="32"/>
  <c r="M34" i="32"/>
  <c r="M68" i="32"/>
  <c r="M55" i="32"/>
  <c r="M21" i="32"/>
  <c r="M65" i="32"/>
  <c r="M81" i="32"/>
  <c r="M117" i="32"/>
  <c r="M119" i="32"/>
  <c r="M129" i="32"/>
  <c r="M53" i="32"/>
  <c r="M91" i="32"/>
  <c r="M130" i="32"/>
  <c r="M66" i="32"/>
  <c r="M52" i="32"/>
  <c r="M116" i="32"/>
  <c r="M22" i="32"/>
  <c r="M8" i="32"/>
  <c r="M7" i="32"/>
  <c r="M6" i="32"/>
  <c r="M5" i="32"/>
  <c r="M4" i="32"/>
  <c r="M9" i="32"/>
  <c r="L27" i="10"/>
  <c r="J27" i="10"/>
  <c r="I27" i="10"/>
  <c r="F27" i="10"/>
  <c r="D27" i="10"/>
  <c r="G27" i="10"/>
  <c r="C27" i="10"/>
  <c r="M27" i="10"/>
  <c r="J55" i="25"/>
  <c r="F55" i="25"/>
  <c r="D55" i="25"/>
  <c r="I55" i="25"/>
  <c r="G55" i="25"/>
  <c r="C55" i="25"/>
  <c r="B39" i="14"/>
  <c r="H39" i="14"/>
  <c r="Q39" i="14"/>
  <c r="N39" i="14"/>
  <c r="K39" i="14"/>
  <c r="E39" i="14"/>
  <c r="A40" i="14"/>
  <c r="H56" i="25"/>
  <c r="B56" i="25"/>
  <c r="A57" i="25"/>
  <c r="E56" i="25"/>
  <c r="H67" i="36"/>
  <c r="D67" i="36"/>
  <c r="C67" i="36"/>
  <c r="E96" i="49"/>
  <c r="A97" i="49"/>
  <c r="B96" i="49"/>
  <c r="B66" i="35"/>
  <c r="A67" i="35"/>
  <c r="E66" i="35"/>
  <c r="E100" i="51"/>
  <c r="H100" i="51"/>
  <c r="B100" i="51"/>
  <c r="A101" i="51"/>
  <c r="F20" i="5"/>
  <c r="G20" i="5"/>
  <c r="H95" i="49"/>
  <c r="G95" i="49"/>
  <c r="F95" i="49"/>
  <c r="D95" i="49"/>
  <c r="C95" i="49"/>
  <c r="F65" i="35"/>
  <c r="G65" i="35"/>
  <c r="F38" i="14"/>
  <c r="J38" i="14"/>
  <c r="I38" i="14"/>
  <c r="C38" i="14"/>
  <c r="G38" i="14"/>
  <c r="D38" i="14"/>
  <c r="R38" i="14"/>
  <c r="S38" i="14"/>
  <c r="P38" i="14"/>
  <c r="O38" i="14"/>
  <c r="L38" i="14"/>
  <c r="M38" i="14"/>
  <c r="H28" i="10"/>
  <c r="B28" i="10"/>
  <c r="K28" i="10"/>
  <c r="E28" i="10"/>
  <c r="A29" i="10"/>
  <c r="H65" i="35"/>
  <c r="D65" i="35"/>
  <c r="C65" i="35"/>
  <c r="B92" i="50"/>
  <c r="E92" i="50"/>
  <c r="A93" i="50"/>
  <c r="H92" i="50"/>
  <c r="E68" i="36"/>
  <c r="B68" i="36"/>
  <c r="A69" i="36"/>
  <c r="J99" i="51"/>
  <c r="C99" i="51"/>
  <c r="I99" i="51"/>
  <c r="G99" i="51"/>
  <c r="F99" i="51"/>
  <c r="D99" i="51"/>
  <c r="K99" i="51"/>
  <c r="D61" i="43"/>
  <c r="G61" i="43"/>
  <c r="F61" i="43"/>
  <c r="C61" i="43"/>
  <c r="A62" i="43" s="1"/>
  <c r="B18" i="3"/>
  <c r="E18" i="3"/>
  <c r="A19" i="3"/>
  <c r="H33" i="12"/>
  <c r="B33" i="12"/>
  <c r="Q33" i="12"/>
  <c r="N33" i="12"/>
  <c r="K33" i="12"/>
  <c r="E33" i="12"/>
  <c r="A34" i="12"/>
  <c r="J91" i="50"/>
  <c r="I91" i="50"/>
  <c r="G91" i="50"/>
  <c r="F91" i="50"/>
  <c r="D91" i="50"/>
  <c r="K91" i="50"/>
  <c r="C91" i="50"/>
  <c r="G61" i="28"/>
  <c r="H61" i="28"/>
  <c r="F61" i="28"/>
  <c r="C61" i="28"/>
  <c r="D61" i="28"/>
  <c r="R32" i="12"/>
  <c r="P32" i="12"/>
  <c r="L32" i="12"/>
  <c r="S32" i="12"/>
  <c r="M32" i="12"/>
  <c r="O32" i="12"/>
  <c r="J32" i="12"/>
  <c r="I32" i="12"/>
  <c r="C32" i="12"/>
  <c r="G32" i="12"/>
  <c r="F32" i="12"/>
  <c r="D32" i="12"/>
  <c r="G67" i="36"/>
  <c r="F67" i="36"/>
  <c r="B62" i="28"/>
  <c r="E62" i="28"/>
  <c r="A63" i="28"/>
  <c r="B65" i="31"/>
  <c r="E65" i="31"/>
  <c r="A66" i="31"/>
  <c r="H64" i="31"/>
  <c r="F64" i="31"/>
  <c r="D64" i="31"/>
  <c r="C64" i="31"/>
  <c r="G64" i="31"/>
  <c r="D69" i="38"/>
  <c r="C69" i="38"/>
  <c r="H69" i="38"/>
  <c r="G69" i="38"/>
  <c r="F69" i="38"/>
  <c r="H26" i="9"/>
  <c r="G26" i="9"/>
  <c r="F26" i="9"/>
  <c r="A71" i="38"/>
  <c r="E70" i="38"/>
  <c r="B70" i="38"/>
  <c r="B27" i="9"/>
  <c r="E27" i="9"/>
  <c r="A28" i="9"/>
  <c r="T37" i="14"/>
  <c r="D26" i="9"/>
  <c r="C26" i="9"/>
  <c r="E53" i="34"/>
  <c r="B53" i="34"/>
  <c r="A54" i="34"/>
  <c r="G52" i="34"/>
  <c r="F52" i="34"/>
  <c r="D52" i="34"/>
  <c r="C52" i="34"/>
  <c r="H43" i="40"/>
  <c r="G43" i="40"/>
  <c r="F43" i="40"/>
  <c r="A60" i="26"/>
  <c r="B59" i="26"/>
  <c r="E59" i="26"/>
  <c r="F44" i="41"/>
  <c r="G44" i="41"/>
  <c r="H58" i="26"/>
  <c r="G58" i="26"/>
  <c r="F58" i="26"/>
  <c r="D58" i="26"/>
  <c r="C58" i="26"/>
  <c r="H44" i="41"/>
  <c r="C44" i="41"/>
  <c r="A45" i="41" s="1"/>
  <c r="D44" i="41"/>
  <c r="D43" i="40"/>
  <c r="C43" i="40"/>
  <c r="A44" i="40" s="1"/>
  <c r="E21" i="5"/>
  <c r="B21" i="5"/>
  <c r="A22" i="5"/>
  <c r="E49" i="19"/>
  <c r="A50" i="19"/>
  <c r="B49" i="19"/>
  <c r="D20" i="5"/>
  <c r="C20" i="5"/>
  <c r="C48" i="19"/>
  <c r="F48" i="19"/>
  <c r="D48" i="19"/>
  <c r="V2" i="2" a="1"/>
  <c r="H24" i="8"/>
  <c r="A25" i="8"/>
  <c r="E24" i="8"/>
  <c r="B24" i="8"/>
  <c r="K24" i="8"/>
  <c r="F17" i="3"/>
  <c r="G17" i="3"/>
  <c r="J23" i="8"/>
  <c r="I23" i="8"/>
  <c r="G23" i="8"/>
  <c r="F23" i="8"/>
  <c r="D23" i="8"/>
  <c r="M23" i="8"/>
  <c r="L23" i="8"/>
  <c r="C23" i="8"/>
  <c r="D17" i="3"/>
  <c r="C17" i="3"/>
  <c r="EQ184" i="24"/>
  <c r="EP184" i="24"/>
  <c r="EO184" i="24"/>
  <c r="EM184" i="24"/>
  <c r="EN184" i="24" s="1"/>
  <c r="EI184" i="24"/>
  <c r="EH184" i="24"/>
  <c r="EG184" i="24"/>
  <c r="EF184" i="24"/>
  <c r="EP183" i="24"/>
  <c r="EN183" i="24"/>
  <c r="EM183" i="24"/>
  <c r="EQ183" i="24" s="1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M181" i="24"/>
  <c r="EQ181" i="24" s="1"/>
  <c r="EI181" i="24"/>
  <c r="EH181" i="24"/>
  <c r="EG181" i="24"/>
  <c r="EF181" i="24"/>
  <c r="EN180" i="24"/>
  <c r="EM180" i="24"/>
  <c r="EI180" i="24"/>
  <c r="EH180" i="24"/>
  <c r="EG180" i="24"/>
  <c r="EF180" i="24"/>
  <c r="EP179" i="24"/>
  <c r="EO179" i="24"/>
  <c r="EN179" i="24"/>
  <c r="EM179" i="24"/>
  <c r="EQ179" i="24" s="1"/>
  <c r="EI179" i="24"/>
  <c r="EH179" i="24"/>
  <c r="EG179" i="24"/>
  <c r="EF179" i="24"/>
  <c r="EP178" i="24"/>
  <c r="EO178" i="24"/>
  <c r="EN178" i="24"/>
  <c r="EM178" i="24"/>
  <c r="EQ178" i="24" s="1"/>
  <c r="EI178" i="24"/>
  <c r="EH178" i="24"/>
  <c r="EG178" i="24"/>
  <c r="EF178" i="24"/>
  <c r="EP177" i="24"/>
  <c r="EO177" i="24"/>
  <c r="EN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M173" i="24"/>
  <c r="EQ173" i="24" s="1"/>
  <c r="EI173" i="24"/>
  <c r="EH173" i="24"/>
  <c r="EG173" i="24"/>
  <c r="EF173" i="24"/>
  <c r="EQ172" i="24"/>
  <c r="EP172" i="24"/>
  <c r="EO172" i="24"/>
  <c r="EM172" i="24"/>
  <c r="EN172" i="24" s="1"/>
  <c r="EI172" i="24"/>
  <c r="EH172" i="24"/>
  <c r="EG172" i="24"/>
  <c r="EF172" i="24"/>
  <c r="EN171" i="24"/>
  <c r="EM171" i="24"/>
  <c r="EI171" i="24"/>
  <c r="EH171" i="24"/>
  <c r="EG171" i="24"/>
  <c r="EF171" i="24"/>
  <c r="EQ170" i="24"/>
  <c r="EP170" i="24"/>
  <c r="EO170" i="24"/>
  <c r="EN170" i="24"/>
  <c r="EM170" i="24"/>
  <c r="EI170" i="24"/>
  <c r="EH170" i="24"/>
  <c r="EG170" i="24"/>
  <c r="EF170" i="24"/>
  <c r="EM169" i="24"/>
  <c r="EO169" i="24" s="1"/>
  <c r="EI169" i="24"/>
  <c r="EH169" i="24"/>
  <c r="EG169" i="24"/>
  <c r="EF169" i="24"/>
  <c r="EM168" i="24"/>
  <c r="EI168" i="24"/>
  <c r="EH168" i="24"/>
  <c r="EG168" i="24"/>
  <c r="EF168" i="24"/>
  <c r="EQ167" i="24"/>
  <c r="EP167" i="24"/>
  <c r="EO167" i="24"/>
  <c r="EN167" i="24"/>
  <c r="EM167" i="24"/>
  <c r="EI167" i="24"/>
  <c r="EH167" i="24"/>
  <c r="EG167" i="24"/>
  <c r="EF167" i="24"/>
  <c r="EM166" i="24"/>
  <c r="EI166" i="24"/>
  <c r="EH166" i="24"/>
  <c r="EG166" i="24"/>
  <c r="EF166" i="24"/>
  <c r="EP165" i="24"/>
  <c r="EO165" i="24"/>
  <c r="EN165" i="24"/>
  <c r="EM165" i="24"/>
  <c r="EQ165" i="24" s="1"/>
  <c r="EI165" i="24"/>
  <c r="EH165" i="24"/>
  <c r="EG165" i="24"/>
  <c r="EF165" i="24"/>
  <c r="EP164" i="24"/>
  <c r="EN164" i="24"/>
  <c r="EM164" i="24"/>
  <c r="EO164" i="24" s="1"/>
  <c r="EI164" i="24"/>
  <c r="EH164" i="24"/>
  <c r="EG164" i="24"/>
  <c r="EF164" i="24"/>
  <c r="EQ163" i="24"/>
  <c r="EM163" i="24"/>
  <c r="EP163" i="24" s="1"/>
  <c r="EI163" i="24"/>
  <c r="EH163" i="24"/>
  <c r="EG163" i="24"/>
  <c r="EF163" i="24"/>
  <c r="EQ162" i="24"/>
  <c r="EP162" i="24"/>
  <c r="EO162" i="24"/>
  <c r="EM162" i="24"/>
  <c r="EN162" i="24" s="1"/>
  <c r="EI162" i="24"/>
  <c r="EH162" i="24"/>
  <c r="EG162" i="24"/>
  <c r="EF162" i="24"/>
  <c r="EQ161" i="24"/>
  <c r="EP161" i="24"/>
  <c r="EM161" i="24"/>
  <c r="EN161" i="24" s="1"/>
  <c r="EI161" i="24"/>
  <c r="EH161" i="24"/>
  <c r="EG161" i="24"/>
  <c r="EF161" i="24"/>
  <c r="EM160" i="24"/>
  <c r="EI160" i="24"/>
  <c r="EH160" i="24"/>
  <c r="EG160" i="24"/>
  <c r="EF160" i="24"/>
  <c r="EM159" i="24"/>
  <c r="EQ159" i="24" s="1"/>
  <c r="EI159" i="24"/>
  <c r="EH159" i="24"/>
  <c r="EG159" i="24"/>
  <c r="EF159" i="24"/>
  <c r="EM158" i="24"/>
  <c r="EI158" i="24"/>
  <c r="EH158" i="24"/>
  <c r="EG158" i="24"/>
  <c r="EF158" i="24"/>
  <c r="EP157" i="24"/>
  <c r="EO157" i="24"/>
  <c r="EN157" i="24"/>
  <c r="EM157" i="24"/>
  <c r="EQ157" i="24" s="1"/>
  <c r="EI157" i="24"/>
  <c r="EH157" i="24"/>
  <c r="EG157" i="24"/>
  <c r="EF157" i="24"/>
  <c r="EP156" i="24"/>
  <c r="EN156" i="24"/>
  <c r="EM156" i="24"/>
  <c r="EO156" i="24" s="1"/>
  <c r="EI156" i="24"/>
  <c r="EH156" i="24"/>
  <c r="EG156" i="24"/>
  <c r="EF156" i="24"/>
  <c r="EQ155" i="24"/>
  <c r="EM155" i="24"/>
  <c r="EP155" i="24" s="1"/>
  <c r="EI155" i="24"/>
  <c r="EH155" i="24"/>
  <c r="EG155" i="24"/>
  <c r="EF155" i="24"/>
  <c r="EQ154" i="24"/>
  <c r="EP154" i="24"/>
  <c r="EO154" i="24"/>
  <c r="EM154" i="24"/>
  <c r="EN154" i="24" s="1"/>
  <c r="EI154" i="24"/>
  <c r="EH154" i="24"/>
  <c r="EG154" i="24"/>
  <c r="EF154" i="24"/>
  <c r="EM153" i="24"/>
  <c r="EI153" i="24"/>
  <c r="EH153" i="24"/>
  <c r="EG153" i="24"/>
  <c r="EF153" i="24"/>
  <c r="EM152" i="24"/>
  <c r="EI152" i="24"/>
  <c r="EH152" i="24"/>
  <c r="EG152" i="24"/>
  <c r="EF152" i="24"/>
  <c r="EP151" i="24"/>
  <c r="EO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P149" i="24"/>
  <c r="EO149" i="24"/>
  <c r="EN149" i="24"/>
  <c r="EM149" i="24"/>
  <c r="EQ149" i="24" s="1"/>
  <c r="EI149" i="24"/>
  <c r="EH149" i="24"/>
  <c r="EG149" i="24"/>
  <c r="EF149" i="24"/>
  <c r="EN148" i="24"/>
  <c r="EM148" i="24"/>
  <c r="EO148" i="24" s="1"/>
  <c r="EI148" i="24"/>
  <c r="EH148" i="24"/>
  <c r="EG148" i="24"/>
  <c r="EF148" i="24"/>
  <c r="EM147" i="24"/>
  <c r="EI147" i="24"/>
  <c r="EH147" i="24"/>
  <c r="EG147" i="24"/>
  <c r="EF147" i="24"/>
  <c r="EQ146" i="24"/>
  <c r="EP146" i="24"/>
  <c r="EO146" i="24"/>
  <c r="EM146" i="24"/>
  <c r="EN146" i="24" s="1"/>
  <c r="EI146" i="24"/>
  <c r="EH146" i="24"/>
  <c r="EG146" i="24"/>
  <c r="EF146" i="24"/>
  <c r="EM145" i="24"/>
  <c r="EN145" i="24" s="1"/>
  <c r="EI145" i="24"/>
  <c r="EH145" i="24"/>
  <c r="EG145" i="24"/>
  <c r="EF145" i="24"/>
  <c r="EM144" i="24"/>
  <c r="EI144" i="24"/>
  <c r="EH144" i="24"/>
  <c r="EG144" i="24"/>
  <c r="EF144" i="24"/>
  <c r="EQ143" i="24"/>
  <c r="EP143" i="24"/>
  <c r="EM143" i="24"/>
  <c r="EN143" i="24" s="1"/>
  <c r="EI143" i="24"/>
  <c r="EH143" i="24"/>
  <c r="EG143" i="24"/>
  <c r="EF143" i="24"/>
  <c r="EQ142" i="24"/>
  <c r="EP142" i="24"/>
  <c r="EO142" i="24"/>
  <c r="EN142" i="24"/>
  <c r="EM142" i="24"/>
  <c r="EI142" i="24"/>
  <c r="EH142" i="24"/>
  <c r="EG142" i="24"/>
  <c r="EF142" i="24"/>
  <c r="EP141" i="24"/>
  <c r="EO141" i="24"/>
  <c r="EN141" i="24"/>
  <c r="EM141" i="24"/>
  <c r="EQ141" i="24" s="1"/>
  <c r="EI141" i="24"/>
  <c r="EH141" i="24"/>
  <c r="EG141" i="24"/>
  <c r="EF141" i="24"/>
  <c r="EM140" i="24"/>
  <c r="EI140" i="24"/>
  <c r="EH140" i="24"/>
  <c r="EG140" i="24"/>
  <c r="EF140" i="24"/>
  <c r="EO139" i="24"/>
  <c r="EM139" i="24"/>
  <c r="EI139" i="24"/>
  <c r="EH139" i="24"/>
  <c r="EG139" i="24"/>
  <c r="EF139" i="24"/>
  <c r="EQ138" i="24"/>
  <c r="EP138" i="24"/>
  <c r="EO138" i="24"/>
  <c r="EN138" i="24"/>
  <c r="EM138" i="24"/>
  <c r="EI138" i="24"/>
  <c r="EH138" i="24"/>
  <c r="EG138" i="24"/>
  <c r="EF138" i="24"/>
  <c r="EQ137" i="24"/>
  <c r="EO137" i="24"/>
  <c r="EM137" i="24"/>
  <c r="EN137" i="24" s="1"/>
  <c r="EI137" i="24"/>
  <c r="EH137" i="24"/>
  <c r="EG137" i="24"/>
  <c r="EF137" i="24"/>
  <c r="EM136" i="24"/>
  <c r="EI136" i="24"/>
  <c r="EH136" i="24"/>
  <c r="EG136" i="24"/>
  <c r="EF136" i="24"/>
  <c r="EQ135" i="24"/>
  <c r="EP135" i="24"/>
  <c r="EO135" i="24"/>
  <c r="EN135" i="24"/>
  <c r="EM135" i="24"/>
  <c r="EI135" i="24"/>
  <c r="EH135" i="24"/>
  <c r="EG135" i="24"/>
  <c r="EF135" i="24"/>
  <c r="EM134" i="24"/>
  <c r="EI134" i="24"/>
  <c r="EH134" i="24"/>
  <c r="EG134" i="24"/>
  <c r="EF134" i="24"/>
  <c r="EP133" i="24"/>
  <c r="EO133" i="24"/>
  <c r="EN133" i="24"/>
  <c r="EM133" i="24"/>
  <c r="EQ133" i="24" s="1"/>
  <c r="EI133" i="24"/>
  <c r="EH133" i="24"/>
  <c r="EG133" i="24"/>
  <c r="EF133" i="24"/>
  <c r="EO132" i="24"/>
  <c r="EN132" i="24"/>
  <c r="EM132" i="24"/>
  <c r="EQ132" i="24" s="1"/>
  <c r="EI132" i="24"/>
  <c r="EH132" i="24"/>
  <c r="EG132" i="24"/>
  <c r="EF132" i="24"/>
  <c r="EM131" i="24"/>
  <c r="EQ131" i="24" s="1"/>
  <c r="EI131" i="24"/>
  <c r="EH131" i="24"/>
  <c r="EG131" i="24"/>
  <c r="EF131" i="24"/>
  <c r="EM130" i="24"/>
  <c r="EQ130" i="24" s="1"/>
  <c r="EI130" i="24"/>
  <c r="EH130" i="24"/>
  <c r="EG130" i="24"/>
  <c r="EF130" i="24"/>
  <c r="EM129" i="24"/>
  <c r="EI129" i="24"/>
  <c r="EH129" i="24"/>
  <c r="EG129" i="24"/>
  <c r="EF129" i="24"/>
  <c r="EM128" i="24"/>
  <c r="EI128" i="24"/>
  <c r="EH128" i="24"/>
  <c r="EG128" i="24"/>
  <c r="EF128" i="24"/>
  <c r="EM127" i="24"/>
  <c r="EQ127" i="24" s="1"/>
  <c r="EI127" i="24"/>
  <c r="EH127" i="24"/>
  <c r="EG127" i="24"/>
  <c r="EF127" i="24"/>
  <c r="EO126" i="24"/>
  <c r="EM126" i="24"/>
  <c r="EI126" i="24"/>
  <c r="EH126" i="24"/>
  <c r="EG126" i="24"/>
  <c r="EF126" i="24"/>
  <c r="EM125" i="24"/>
  <c r="EI125" i="24"/>
  <c r="EH125" i="24"/>
  <c r="EG125" i="24"/>
  <c r="EF125" i="24"/>
  <c r="EQ124" i="24"/>
  <c r="EP124" i="24"/>
  <c r="EO124" i="24"/>
  <c r="EN124" i="24"/>
  <c r="EM124" i="24"/>
  <c r="EI124" i="24"/>
  <c r="EH124" i="24"/>
  <c r="EG124" i="24"/>
  <c r="EF124" i="24"/>
  <c r="EM123" i="24"/>
  <c r="EI123" i="24"/>
  <c r="EH123" i="24"/>
  <c r="EG123" i="24"/>
  <c r="EF123" i="24"/>
  <c r="EM122" i="24"/>
  <c r="EQ122" i="24" s="1"/>
  <c r="EI122" i="24"/>
  <c r="EH122" i="24"/>
  <c r="EG122" i="24"/>
  <c r="EF122" i="24"/>
  <c r="EQ121" i="24"/>
  <c r="EP121" i="24"/>
  <c r="EO121" i="24"/>
  <c r="EN121" i="24"/>
  <c r="EM121" i="24"/>
  <c r="EI121" i="24"/>
  <c r="EH121" i="24"/>
  <c r="EG121" i="24"/>
  <c r="EF121" i="24"/>
  <c r="EM120" i="24"/>
  <c r="EI120" i="24"/>
  <c r="EH120" i="24"/>
  <c r="EG120" i="24"/>
  <c r="EF120" i="24"/>
  <c r="EM119" i="24"/>
  <c r="EQ119" i="24" s="1"/>
  <c r="EI119" i="24"/>
  <c r="EH119" i="24"/>
  <c r="EG119" i="24"/>
  <c r="EF119" i="24"/>
  <c r="EN118" i="24"/>
  <c r="EM118" i="24"/>
  <c r="EQ118" i="24" s="1"/>
  <c r="EI118" i="24"/>
  <c r="EH118" i="24"/>
  <c r="EG118" i="24"/>
  <c r="EF118" i="24"/>
  <c r="EP117" i="24"/>
  <c r="EO117" i="24"/>
  <c r="EN117" i="24"/>
  <c r="EM117" i="24"/>
  <c r="EQ117" i="24" s="1"/>
  <c r="EI117" i="24"/>
  <c r="EH117" i="24"/>
  <c r="EG117" i="24"/>
  <c r="EF117" i="24"/>
  <c r="EQ116" i="24"/>
  <c r="EP116" i="24"/>
  <c r="EO116" i="24"/>
  <c r="EN116" i="24"/>
  <c r="EM116" i="24"/>
  <c r="EI116" i="24"/>
  <c r="EH116" i="24"/>
  <c r="EG116" i="24"/>
  <c r="EF116" i="24"/>
  <c r="EQ115" i="24"/>
  <c r="EO115" i="24"/>
  <c r="EN115" i="24"/>
  <c r="EM115" i="24"/>
  <c r="EP115" i="24" s="1"/>
  <c r="EI115" i="24"/>
  <c r="EH115" i="24"/>
  <c r="EG115" i="24"/>
  <c r="EF115" i="24"/>
  <c r="EM114" i="24"/>
  <c r="EI114" i="24"/>
  <c r="EH114" i="24"/>
  <c r="EG114" i="24"/>
  <c r="EF114" i="24"/>
  <c r="EQ113" i="24"/>
  <c r="EP113" i="24"/>
  <c r="EM113" i="24"/>
  <c r="EO113" i="24" s="1"/>
  <c r="EI113" i="24"/>
  <c r="EH113" i="24"/>
  <c r="EG113" i="24"/>
  <c r="EF113" i="24"/>
  <c r="EQ112" i="24"/>
  <c r="EP112" i="24"/>
  <c r="EM112" i="24"/>
  <c r="EN112" i="24" s="1"/>
  <c r="EI112" i="24"/>
  <c r="EH112" i="24"/>
  <c r="EG112" i="24"/>
  <c r="EF112" i="24"/>
  <c r="EM111" i="24"/>
  <c r="EI111" i="24"/>
  <c r="EH111" i="24"/>
  <c r="EG111" i="24"/>
  <c r="EF111" i="24"/>
  <c r="EQ110" i="24"/>
  <c r="EP110" i="24"/>
  <c r="EM110" i="24"/>
  <c r="EO110" i="24" s="1"/>
  <c r="EI110" i="24"/>
  <c r="EH110" i="24"/>
  <c r="EG110" i="24"/>
  <c r="EF110" i="24"/>
  <c r="EQ109" i="24"/>
  <c r="EP109" i="24"/>
  <c r="EO109" i="24"/>
  <c r="EN109" i="24"/>
  <c r="EM109" i="24"/>
  <c r="EI109" i="24"/>
  <c r="EH109" i="24"/>
  <c r="EG109" i="24"/>
  <c r="EF109" i="24"/>
  <c r="EQ108" i="24"/>
  <c r="EP108" i="24"/>
  <c r="EO108" i="24"/>
  <c r="EN108" i="24"/>
  <c r="EM108" i="24"/>
  <c r="EI108" i="24"/>
  <c r="EH108" i="24"/>
  <c r="EG108" i="24"/>
  <c r="EF108" i="24"/>
  <c r="EM107" i="24"/>
  <c r="EI107" i="24"/>
  <c r="EH107" i="24"/>
  <c r="EG107" i="24"/>
  <c r="EF107" i="24"/>
  <c r="EO106" i="24"/>
  <c r="EN106" i="24"/>
  <c r="EM106" i="24"/>
  <c r="EI106" i="24"/>
  <c r="EH106" i="24"/>
  <c r="EG106" i="24"/>
  <c r="EF106" i="24"/>
  <c r="EM105" i="24"/>
  <c r="EQ105" i="24" s="1"/>
  <c r="EI105" i="24"/>
  <c r="EH105" i="24"/>
  <c r="EG105" i="24"/>
  <c r="EF105" i="24"/>
  <c r="EM104" i="24"/>
  <c r="EN104" i="24" s="1"/>
  <c r="EI104" i="24"/>
  <c r="EH104" i="24"/>
  <c r="EG104" i="24"/>
  <c r="EF104" i="24"/>
  <c r="EM103" i="24"/>
  <c r="EI103" i="24"/>
  <c r="EH103" i="24"/>
  <c r="EG103" i="24"/>
  <c r="EF103" i="24"/>
  <c r="EQ102" i="24"/>
  <c r="EP102" i="24"/>
  <c r="EN102" i="24"/>
  <c r="EM102" i="24"/>
  <c r="EO102" i="24" s="1"/>
  <c r="EI102" i="24"/>
  <c r="EH102" i="24"/>
  <c r="EG102" i="24"/>
  <c r="EF102" i="24"/>
  <c r="EE13" i="24"/>
  <c r="ED13" i="24"/>
  <c r="EC13" i="24"/>
  <c r="B106" i="53" l="1"/>
  <c r="E106" i="53"/>
  <c r="H20" i="5"/>
  <c r="K55" i="25"/>
  <c r="H17" i="3"/>
  <c r="N23" i="8"/>
  <c r="N27" i="10"/>
  <c r="T32" i="12"/>
  <c r="C62" i="45"/>
  <c r="A63" i="45" s="1"/>
  <c r="F62" i="45"/>
  <c r="E62" i="45"/>
  <c r="G60" i="44"/>
  <c r="C60" i="44"/>
  <c r="A61" i="44" s="1"/>
  <c r="D60" i="44"/>
  <c r="F60" i="44"/>
  <c r="G48" i="19"/>
  <c r="EO128" i="24"/>
  <c r="EN128" i="24"/>
  <c r="EQ128" i="24"/>
  <c r="EP128" i="24"/>
  <c r="EN153" i="24"/>
  <c r="EO153" i="24"/>
  <c r="EQ153" i="24"/>
  <c r="EP153" i="24"/>
  <c r="EN105" i="24"/>
  <c r="EO105" i="24"/>
  <c r="EO140" i="24"/>
  <c r="EQ140" i="24"/>
  <c r="EP140" i="24"/>
  <c r="EN140" i="24"/>
  <c r="EP105" i="24"/>
  <c r="EP123" i="24"/>
  <c r="EQ123" i="24"/>
  <c r="EO123" i="24"/>
  <c r="EN123" i="24"/>
  <c r="EQ103" i="24"/>
  <c r="EP103" i="24"/>
  <c r="EO103" i="24"/>
  <c r="EN103" i="24"/>
  <c r="EQ129" i="24"/>
  <c r="EP129" i="24"/>
  <c r="EO129" i="24"/>
  <c r="EN129" i="24"/>
  <c r="EQ106" i="24"/>
  <c r="EP106" i="24"/>
  <c r="EQ126" i="24"/>
  <c r="EP126" i="24"/>
  <c r="EN126" i="24"/>
  <c r="EP107" i="24"/>
  <c r="EQ107" i="24"/>
  <c r="EN107" i="24"/>
  <c r="EO118" i="24"/>
  <c r="EO104" i="24"/>
  <c r="EO107" i="24"/>
  <c r="EP118" i="24"/>
  <c r="EP104" i="24"/>
  <c r="EQ104" i="24"/>
  <c r="EO120" i="24"/>
  <c r="EN120" i="24"/>
  <c r="EP120" i="24"/>
  <c r="EQ125" i="24"/>
  <c r="EP125" i="24"/>
  <c r="EO125" i="24"/>
  <c r="EQ120" i="24"/>
  <c r="EN125" i="24"/>
  <c r="EQ136" i="24"/>
  <c r="EP136" i="24"/>
  <c r="EO136" i="24"/>
  <c r="EN136" i="24"/>
  <c r="EQ158" i="24"/>
  <c r="EP158" i="24"/>
  <c r="EO158" i="24"/>
  <c r="EN158" i="24"/>
  <c r="EP139" i="24"/>
  <c r="EQ139" i="24"/>
  <c r="EN139" i="24"/>
  <c r="EQ160" i="24"/>
  <c r="EP160" i="24"/>
  <c r="EO160" i="24"/>
  <c r="EN160" i="24"/>
  <c r="EQ171" i="24"/>
  <c r="EO171" i="24"/>
  <c r="EP171" i="24"/>
  <c r="EQ152" i="24"/>
  <c r="EP152" i="24"/>
  <c r="EO152" i="24"/>
  <c r="EN152" i="24"/>
  <c r="EN131" i="24"/>
  <c r="EO131" i="24"/>
  <c r="EP114" i="24"/>
  <c r="EO114" i="24"/>
  <c r="EP131" i="24"/>
  <c r="EO134" i="24"/>
  <c r="EN134" i="24"/>
  <c r="EP147" i="24"/>
  <c r="EQ147" i="24"/>
  <c r="EO147" i="24"/>
  <c r="EN147" i="24"/>
  <c r="EN110" i="24"/>
  <c r="EN113" i="24"/>
  <c r="EN114" i="24"/>
  <c r="EP134" i="24"/>
  <c r="EQ111" i="24"/>
  <c r="EP111" i="24"/>
  <c r="EO111" i="24"/>
  <c r="EN111" i="24"/>
  <c r="EO112" i="24"/>
  <c r="EQ114" i="24"/>
  <c r="EQ134" i="24"/>
  <c r="EO143" i="24"/>
  <c r="EQ144" i="24"/>
  <c r="EP144" i="24"/>
  <c r="EO144" i="24"/>
  <c r="EN144" i="24"/>
  <c r="EN122" i="24"/>
  <c r="EN130" i="24"/>
  <c r="EN169" i="24"/>
  <c r="EO122" i="24"/>
  <c r="EO130" i="24"/>
  <c r="EP169" i="24"/>
  <c r="EP122" i="24"/>
  <c r="EP130" i="24"/>
  <c r="EQ169" i="24"/>
  <c r="EN119" i="24"/>
  <c r="EN127" i="24"/>
  <c r="EP132" i="24"/>
  <c r="EN159" i="24"/>
  <c r="EO119" i="24"/>
  <c r="EO127" i="24"/>
  <c r="EO145" i="24"/>
  <c r="EO159" i="24"/>
  <c r="EP119" i="24"/>
  <c r="EP127" i="24"/>
  <c r="EP145" i="24"/>
  <c r="EP159" i="24"/>
  <c r="EQ180" i="24"/>
  <c r="EP180" i="24"/>
  <c r="EO180" i="24"/>
  <c r="EQ145" i="24"/>
  <c r="EQ156" i="24"/>
  <c r="EQ164" i="24"/>
  <c r="EN181" i="24"/>
  <c r="EO161" i="24"/>
  <c r="EO181" i="24"/>
  <c r="EP181" i="24"/>
  <c r="EQ166" i="24"/>
  <c r="EP166" i="24"/>
  <c r="EN166" i="24"/>
  <c r="EQ168" i="24"/>
  <c r="EP168" i="24"/>
  <c r="EO168" i="24"/>
  <c r="EN168" i="24"/>
  <c r="EO166" i="24"/>
  <c r="EN173" i="24"/>
  <c r="EO173" i="24"/>
  <c r="EP173" i="24"/>
  <c r="EP148" i="24"/>
  <c r="EQ148" i="24"/>
  <c r="EP137" i="24"/>
  <c r="EN155" i="24"/>
  <c r="EN163" i="24"/>
  <c r="EO155" i="24"/>
  <c r="EO163" i="24"/>
  <c r="EO183" i="24"/>
  <c r="C49" i="19"/>
  <c r="D49" i="19"/>
  <c r="F49" i="19"/>
  <c r="V2" i="2"/>
  <c r="V1" i="2" a="1"/>
  <c r="V1" i="2" s="1"/>
  <c r="A15" i="2" s="1"/>
  <c r="B19" i="3"/>
  <c r="E19" i="3"/>
  <c r="A20" i="3"/>
  <c r="B22" i="5"/>
  <c r="E22" i="5"/>
  <c r="A23" i="5"/>
  <c r="F27" i="9"/>
  <c r="G27" i="9"/>
  <c r="H27" i="9"/>
  <c r="E45" i="41"/>
  <c r="B45" i="41"/>
  <c r="H40" i="14"/>
  <c r="E40" i="14"/>
  <c r="Q40" i="14"/>
  <c r="B40" i="14"/>
  <c r="N40" i="14"/>
  <c r="K40" i="14"/>
  <c r="A41" i="14"/>
  <c r="T38" i="14"/>
  <c r="R39" i="14"/>
  <c r="P39" i="14"/>
  <c r="L39" i="14"/>
  <c r="J39" i="14"/>
  <c r="S39" i="14"/>
  <c r="O39" i="14"/>
  <c r="M39" i="14"/>
  <c r="I39" i="14"/>
  <c r="G39" i="14"/>
  <c r="D39" i="14"/>
  <c r="F39" i="14"/>
  <c r="C39" i="14"/>
  <c r="C59" i="26"/>
  <c r="G59" i="26"/>
  <c r="D59" i="26"/>
  <c r="H59" i="26"/>
  <c r="F59" i="26"/>
  <c r="B60" i="26"/>
  <c r="E60" i="26"/>
  <c r="A61" i="26"/>
  <c r="A70" i="36"/>
  <c r="E69" i="36"/>
  <c r="B69" i="36"/>
  <c r="G24" i="8"/>
  <c r="C24" i="8"/>
  <c r="M24" i="8"/>
  <c r="L24" i="8"/>
  <c r="D24" i="8"/>
  <c r="F24" i="8"/>
  <c r="I24" i="8"/>
  <c r="J24" i="8"/>
  <c r="A67" i="31"/>
  <c r="E66" i="31"/>
  <c r="B66" i="31"/>
  <c r="D68" i="36"/>
  <c r="C68" i="36"/>
  <c r="H68" i="36"/>
  <c r="F68" i="36"/>
  <c r="G68" i="36"/>
  <c r="H25" i="8"/>
  <c r="E25" i="8"/>
  <c r="A26" i="8"/>
  <c r="K25" i="8"/>
  <c r="B25" i="8"/>
  <c r="F65" i="31"/>
  <c r="H65" i="31"/>
  <c r="G65" i="31"/>
  <c r="D65" i="31"/>
  <c r="C65" i="31"/>
  <c r="E63" i="28"/>
  <c r="B63" i="28"/>
  <c r="A64" i="28"/>
  <c r="A94" i="50"/>
  <c r="H93" i="50"/>
  <c r="B93" i="50"/>
  <c r="E93" i="50"/>
  <c r="N34" i="12"/>
  <c r="H34" i="12"/>
  <c r="K34" i="12"/>
  <c r="Q34" i="12"/>
  <c r="E34" i="12"/>
  <c r="B34" i="12"/>
  <c r="A35" i="12"/>
  <c r="A102" i="51"/>
  <c r="B101" i="51"/>
  <c r="H101" i="51"/>
  <c r="E101" i="51"/>
  <c r="H62" i="28"/>
  <c r="C62" i="28"/>
  <c r="G62" i="28"/>
  <c r="F62" i="28"/>
  <c r="D62" i="28"/>
  <c r="D92" i="50"/>
  <c r="K92" i="50"/>
  <c r="I92" i="50"/>
  <c r="F92" i="50"/>
  <c r="J92" i="50"/>
  <c r="G92" i="50"/>
  <c r="C92" i="50"/>
  <c r="D100" i="51"/>
  <c r="C100" i="51"/>
  <c r="K100" i="51"/>
  <c r="J100" i="51"/>
  <c r="G100" i="51"/>
  <c r="F100" i="51"/>
  <c r="I100" i="51"/>
  <c r="A55" i="34"/>
  <c r="E54" i="34"/>
  <c r="B54" i="34"/>
  <c r="C53" i="34"/>
  <c r="D53" i="34"/>
  <c r="F53" i="34"/>
  <c r="G53" i="34"/>
  <c r="F66" i="35"/>
  <c r="G66" i="35"/>
  <c r="J33" i="12"/>
  <c r="F33" i="12"/>
  <c r="D33" i="12"/>
  <c r="S33" i="12"/>
  <c r="R33" i="12"/>
  <c r="I33" i="12"/>
  <c r="P33" i="12"/>
  <c r="O33" i="12"/>
  <c r="M33" i="12"/>
  <c r="L33" i="12"/>
  <c r="G33" i="12"/>
  <c r="C33" i="12"/>
  <c r="H29" i="10"/>
  <c r="B29" i="10"/>
  <c r="K29" i="10"/>
  <c r="E29" i="10"/>
  <c r="A30" i="10"/>
  <c r="A68" i="35"/>
  <c r="B67" i="35"/>
  <c r="E67" i="35"/>
  <c r="H66" i="35"/>
  <c r="D66" i="35"/>
  <c r="C66" i="35"/>
  <c r="F96" i="49"/>
  <c r="H96" i="49"/>
  <c r="D96" i="49"/>
  <c r="C96" i="49"/>
  <c r="G96" i="49"/>
  <c r="A51" i="19"/>
  <c r="E50" i="19"/>
  <c r="B50" i="19"/>
  <c r="L28" i="10"/>
  <c r="J28" i="10"/>
  <c r="F28" i="10"/>
  <c r="D28" i="10"/>
  <c r="C28" i="10"/>
  <c r="I28" i="10"/>
  <c r="G28" i="10"/>
  <c r="M28" i="10"/>
  <c r="A98" i="49"/>
  <c r="E97" i="49"/>
  <c r="B97" i="49"/>
  <c r="A29" i="9"/>
  <c r="E28" i="9"/>
  <c r="B28" i="9"/>
  <c r="N2" i="32" a="1"/>
  <c r="D21" i="5"/>
  <c r="C21" i="5"/>
  <c r="C27" i="9"/>
  <c r="D27" i="9"/>
  <c r="F18" i="3"/>
  <c r="G18" i="3"/>
  <c r="G21" i="5"/>
  <c r="F21" i="5"/>
  <c r="D70" i="38"/>
  <c r="C70" i="38"/>
  <c r="C18" i="3"/>
  <c r="D18" i="3"/>
  <c r="B44" i="40"/>
  <c r="E44" i="40"/>
  <c r="F70" i="38"/>
  <c r="H70" i="38"/>
  <c r="G70" i="38"/>
  <c r="B62" i="43"/>
  <c r="E62" i="43"/>
  <c r="B71" i="38"/>
  <c r="E71" i="38"/>
  <c r="A72" i="38"/>
  <c r="B57" i="25"/>
  <c r="A58" i="25"/>
  <c r="H57" i="25"/>
  <c r="E57" i="25"/>
  <c r="J56" i="25"/>
  <c r="I56" i="25"/>
  <c r="F56" i="25"/>
  <c r="G56" i="25"/>
  <c r="C56" i="25"/>
  <c r="D56" i="25"/>
  <c r="D106" i="53" l="1"/>
  <c r="F106" i="53"/>
  <c r="C106" i="53"/>
  <c r="A107" i="53" s="1"/>
  <c r="G106" i="53"/>
  <c r="N24" i="8"/>
  <c r="H21" i="5"/>
  <c r="K56" i="25"/>
  <c r="T33" i="12"/>
  <c r="N28" i="10"/>
  <c r="H18" i="3"/>
  <c r="E61" i="44"/>
  <c r="B61" i="44"/>
  <c r="D63" i="45"/>
  <c r="B63" i="45"/>
  <c r="G49" i="19"/>
  <c r="N2" i="32"/>
  <c r="N1" i="32" s="1" a="1"/>
  <c r="N1" i="32" s="1"/>
  <c r="A15" i="32" s="1"/>
  <c r="H15" i="2"/>
  <c r="E15" i="2"/>
  <c r="B15" i="2"/>
  <c r="A16" i="2"/>
  <c r="E55" i="34"/>
  <c r="B55" i="34"/>
  <c r="A56" i="34"/>
  <c r="K93" i="50"/>
  <c r="C93" i="50"/>
  <c r="I93" i="50"/>
  <c r="G93" i="50"/>
  <c r="F93" i="50"/>
  <c r="D93" i="50"/>
  <c r="J93" i="50"/>
  <c r="Q41" i="14"/>
  <c r="N41" i="14"/>
  <c r="K41" i="14"/>
  <c r="H41" i="14"/>
  <c r="E41" i="14"/>
  <c r="B41" i="14"/>
  <c r="A42" i="14"/>
  <c r="H69" i="36"/>
  <c r="D69" i="36"/>
  <c r="C69" i="36"/>
  <c r="G44" i="40"/>
  <c r="H44" i="40"/>
  <c r="F44" i="40"/>
  <c r="F67" i="35"/>
  <c r="G67" i="35"/>
  <c r="A65" i="28"/>
  <c r="B64" i="28"/>
  <c r="E64" i="28"/>
  <c r="B70" i="36"/>
  <c r="A71" i="36"/>
  <c r="E70" i="36"/>
  <c r="L40" i="14"/>
  <c r="J40" i="14"/>
  <c r="R40" i="14"/>
  <c r="F40" i="14"/>
  <c r="D40" i="14"/>
  <c r="C40" i="14"/>
  <c r="S40" i="14"/>
  <c r="P40" i="14"/>
  <c r="G40" i="14"/>
  <c r="O40" i="14"/>
  <c r="M40" i="14"/>
  <c r="I40" i="14"/>
  <c r="H94" i="50"/>
  <c r="E94" i="50"/>
  <c r="A95" i="50"/>
  <c r="B94" i="50"/>
  <c r="H63" i="28"/>
  <c r="G63" i="28"/>
  <c r="F63" i="28"/>
  <c r="D63" i="28"/>
  <c r="C63" i="28"/>
  <c r="E68" i="35"/>
  <c r="B68" i="35"/>
  <c r="A69" i="35"/>
  <c r="H30" i="10"/>
  <c r="B30" i="10"/>
  <c r="E30" i="10"/>
  <c r="K30" i="10"/>
  <c r="A31" i="10"/>
  <c r="H60" i="26"/>
  <c r="G60" i="26"/>
  <c r="F60" i="26"/>
  <c r="C60" i="26"/>
  <c r="D60" i="26"/>
  <c r="H45" i="41"/>
  <c r="D45" i="41"/>
  <c r="C45" i="41"/>
  <c r="A46" i="41" s="1"/>
  <c r="D28" i="9"/>
  <c r="C28" i="9"/>
  <c r="L29" i="10"/>
  <c r="J29" i="10"/>
  <c r="I29" i="10"/>
  <c r="F29" i="10"/>
  <c r="D29" i="10"/>
  <c r="M29" i="10"/>
  <c r="C29" i="10"/>
  <c r="G29" i="10"/>
  <c r="G45" i="41"/>
  <c r="F45" i="41"/>
  <c r="E102" i="51"/>
  <c r="H102" i="51"/>
  <c r="B102" i="51"/>
  <c r="A103" i="51"/>
  <c r="G28" i="9"/>
  <c r="H28" i="9"/>
  <c r="F28" i="9"/>
  <c r="H67" i="35"/>
  <c r="D67" i="35"/>
  <c r="C67" i="35"/>
  <c r="A62" i="26"/>
  <c r="E61" i="26"/>
  <c r="B61" i="26"/>
  <c r="J25" i="8"/>
  <c r="I25" i="8"/>
  <c r="G25" i="8"/>
  <c r="F25" i="8"/>
  <c r="D25" i="8"/>
  <c r="L25" i="8"/>
  <c r="C25" i="8"/>
  <c r="M25" i="8"/>
  <c r="G69" i="36"/>
  <c r="F69" i="36"/>
  <c r="A30" i="9"/>
  <c r="E29" i="9"/>
  <c r="B29" i="9"/>
  <c r="A59" i="25"/>
  <c r="H58" i="25"/>
  <c r="E58" i="25"/>
  <c r="B58" i="25"/>
  <c r="H97" i="49"/>
  <c r="F97" i="49"/>
  <c r="D97" i="49"/>
  <c r="G97" i="49"/>
  <c r="C97" i="49"/>
  <c r="K57" i="25"/>
  <c r="J57" i="25"/>
  <c r="F57" i="25"/>
  <c r="G57" i="25"/>
  <c r="D57" i="25"/>
  <c r="C57" i="25"/>
  <c r="I57" i="25"/>
  <c r="H26" i="8"/>
  <c r="E26" i="8"/>
  <c r="A27" i="8"/>
  <c r="K26" i="8"/>
  <c r="B26" i="8"/>
  <c r="E23" i="5"/>
  <c r="B23" i="5"/>
  <c r="A24" i="5"/>
  <c r="B72" i="38"/>
  <c r="E72" i="38"/>
  <c r="A73" i="38"/>
  <c r="B98" i="49"/>
  <c r="A99" i="49"/>
  <c r="E98" i="49"/>
  <c r="F22" i="5"/>
  <c r="G22" i="5"/>
  <c r="B67" i="31"/>
  <c r="A68" i="31"/>
  <c r="E67" i="31"/>
  <c r="H71" i="38"/>
  <c r="G71" i="38"/>
  <c r="F71" i="38"/>
  <c r="T39" i="14"/>
  <c r="D22" i="5"/>
  <c r="C22" i="5"/>
  <c r="E20" i="3"/>
  <c r="B20" i="3"/>
  <c r="A21" i="3"/>
  <c r="D19" i="3"/>
  <c r="C19" i="3"/>
  <c r="D62" i="43"/>
  <c r="G62" i="43"/>
  <c r="C62" i="43"/>
  <c r="A63" i="43" s="1"/>
  <c r="F62" i="43"/>
  <c r="D71" i="38"/>
  <c r="C71" i="38"/>
  <c r="G19" i="3"/>
  <c r="F19" i="3"/>
  <c r="G66" i="31"/>
  <c r="F66" i="31"/>
  <c r="H66" i="31"/>
  <c r="D66" i="31"/>
  <c r="C66" i="31"/>
  <c r="K101" i="51"/>
  <c r="J101" i="51"/>
  <c r="I101" i="51"/>
  <c r="G101" i="51"/>
  <c r="C101" i="51"/>
  <c r="D101" i="51"/>
  <c r="F101" i="51"/>
  <c r="D50" i="19"/>
  <c r="F50" i="19"/>
  <c r="C50" i="19"/>
  <c r="N35" i="12"/>
  <c r="B35" i="12"/>
  <c r="H35" i="12"/>
  <c r="K35" i="12"/>
  <c r="E35" i="12"/>
  <c r="Q35" i="12"/>
  <c r="A36" i="12"/>
  <c r="R34" i="12"/>
  <c r="P34" i="12"/>
  <c r="L34" i="12"/>
  <c r="J34" i="12"/>
  <c r="F34" i="12"/>
  <c r="D34" i="12"/>
  <c r="O34" i="12"/>
  <c r="S34" i="12"/>
  <c r="M34" i="12"/>
  <c r="I34" i="12"/>
  <c r="G34" i="12"/>
  <c r="C34" i="12"/>
  <c r="D44" i="40"/>
  <c r="C44" i="40"/>
  <c r="A45" i="40" s="1"/>
  <c r="A52" i="19"/>
  <c r="E51" i="19"/>
  <c r="B51" i="19"/>
  <c r="C54" i="34"/>
  <c r="G54" i="34"/>
  <c r="F54" i="34"/>
  <c r="D54" i="34"/>
  <c r="E107" i="53" l="1"/>
  <c r="B107" i="53"/>
  <c r="H19" i="3"/>
  <c r="T34" i="12"/>
  <c r="N25" i="8"/>
  <c r="H22" i="5"/>
  <c r="N29" i="10"/>
  <c r="F63" i="45"/>
  <c r="E63" i="45"/>
  <c r="C63" i="45"/>
  <c r="A64" i="45" s="1"/>
  <c r="C61" i="44"/>
  <c r="A62" i="44" s="1"/>
  <c r="F61" i="44"/>
  <c r="D61" i="44"/>
  <c r="G61" i="44"/>
  <c r="G50" i="19"/>
  <c r="F15" i="32"/>
  <c r="B15" i="32"/>
  <c r="A16" i="32"/>
  <c r="G94" i="50"/>
  <c r="F94" i="50"/>
  <c r="C94" i="50"/>
  <c r="K94" i="50"/>
  <c r="J94" i="50"/>
  <c r="I94" i="50"/>
  <c r="D94" i="50"/>
  <c r="N42" i="14"/>
  <c r="H42" i="14"/>
  <c r="E42" i="14"/>
  <c r="B42" i="14"/>
  <c r="Q42" i="14"/>
  <c r="K42" i="14"/>
  <c r="A43" i="14"/>
  <c r="A96" i="50"/>
  <c r="H95" i="50"/>
  <c r="B95" i="50"/>
  <c r="E95" i="50"/>
  <c r="R41" i="14"/>
  <c r="F41" i="14"/>
  <c r="D41" i="14"/>
  <c r="S41" i="14"/>
  <c r="P41" i="14"/>
  <c r="O41" i="14"/>
  <c r="M41" i="14"/>
  <c r="L41" i="14"/>
  <c r="J41" i="14"/>
  <c r="C41" i="14"/>
  <c r="I41" i="14"/>
  <c r="G41" i="14"/>
  <c r="E21" i="3"/>
  <c r="B21" i="3"/>
  <c r="A22" i="3"/>
  <c r="B24" i="5"/>
  <c r="E24" i="5"/>
  <c r="A25" i="5"/>
  <c r="D23" i="5"/>
  <c r="C23" i="5"/>
  <c r="F20" i="3"/>
  <c r="G20" i="3"/>
  <c r="G23" i="5"/>
  <c r="F23" i="5"/>
  <c r="G26" i="8"/>
  <c r="J26" i="8"/>
  <c r="I26" i="8"/>
  <c r="F26" i="8"/>
  <c r="L26" i="8"/>
  <c r="M26" i="8"/>
  <c r="D26" i="8"/>
  <c r="C26" i="8"/>
  <c r="H27" i="8"/>
  <c r="E27" i="8"/>
  <c r="A28" i="8"/>
  <c r="K27" i="8"/>
  <c r="B27" i="8"/>
  <c r="E46" i="41"/>
  <c r="B46" i="41"/>
  <c r="T40" i="14"/>
  <c r="G61" i="26"/>
  <c r="H61" i="26"/>
  <c r="F61" i="26"/>
  <c r="D61" i="26"/>
  <c r="C61" i="26"/>
  <c r="A57" i="34"/>
  <c r="B56" i="34"/>
  <c r="E56" i="34"/>
  <c r="F55" i="34"/>
  <c r="G55" i="34"/>
  <c r="D55" i="34"/>
  <c r="C55" i="34"/>
  <c r="A63" i="26"/>
  <c r="E62" i="26"/>
  <c r="B62" i="26"/>
  <c r="G70" i="36"/>
  <c r="F70" i="36"/>
  <c r="B45" i="40"/>
  <c r="E45" i="40"/>
  <c r="B68" i="31"/>
  <c r="A69" i="31"/>
  <c r="E68" i="31"/>
  <c r="H36" i="12"/>
  <c r="B36" i="12"/>
  <c r="Q36" i="12"/>
  <c r="K36" i="12"/>
  <c r="E36" i="12"/>
  <c r="N36" i="12"/>
  <c r="A37" i="12"/>
  <c r="H67" i="31"/>
  <c r="G67" i="31"/>
  <c r="F67" i="31"/>
  <c r="D67" i="31"/>
  <c r="C67" i="31"/>
  <c r="B71" i="36"/>
  <c r="E71" i="36"/>
  <c r="A72" i="36"/>
  <c r="E16" i="2"/>
  <c r="B16" i="2"/>
  <c r="H16" i="2"/>
  <c r="A17" i="2"/>
  <c r="C70" i="36"/>
  <c r="D70" i="36"/>
  <c r="H70" i="36"/>
  <c r="J15" i="2"/>
  <c r="I15" i="2"/>
  <c r="G15" i="2"/>
  <c r="F15" i="2"/>
  <c r="D15" i="2"/>
  <c r="C15" i="2"/>
  <c r="H31" i="10"/>
  <c r="B31" i="10"/>
  <c r="E31" i="10"/>
  <c r="K31" i="10"/>
  <c r="A32" i="10"/>
  <c r="D64" i="28"/>
  <c r="H64" i="28"/>
  <c r="G64" i="28"/>
  <c r="F64" i="28"/>
  <c r="C64" i="28"/>
  <c r="E65" i="28"/>
  <c r="A66" i="28"/>
  <c r="B65" i="28"/>
  <c r="E103" i="51"/>
  <c r="A104" i="51"/>
  <c r="H103" i="51"/>
  <c r="B103" i="51"/>
  <c r="I58" i="25"/>
  <c r="G58" i="25"/>
  <c r="C58" i="25"/>
  <c r="J58" i="25"/>
  <c r="D58" i="25"/>
  <c r="K58" i="25"/>
  <c r="F58" i="25"/>
  <c r="C102" i="51"/>
  <c r="K102" i="51"/>
  <c r="J102" i="51"/>
  <c r="G102" i="51"/>
  <c r="F102" i="51"/>
  <c r="I102" i="51"/>
  <c r="D102" i="51"/>
  <c r="A70" i="35"/>
  <c r="B69" i="35"/>
  <c r="E69" i="35"/>
  <c r="H68" i="35"/>
  <c r="D68" i="35"/>
  <c r="C68" i="35"/>
  <c r="E99" i="49"/>
  <c r="B99" i="49"/>
  <c r="A100" i="49"/>
  <c r="G68" i="35"/>
  <c r="F68" i="35"/>
  <c r="D51" i="19"/>
  <c r="C51" i="19"/>
  <c r="F51" i="19"/>
  <c r="H59" i="25"/>
  <c r="B59" i="25"/>
  <c r="A60" i="25"/>
  <c r="E59" i="25"/>
  <c r="R35" i="12"/>
  <c r="P35" i="12"/>
  <c r="J35" i="12"/>
  <c r="S35" i="12"/>
  <c r="C35" i="12"/>
  <c r="D35" i="12"/>
  <c r="G35" i="12"/>
  <c r="M35" i="12"/>
  <c r="O35" i="12"/>
  <c r="L35" i="12"/>
  <c r="I35" i="12"/>
  <c r="F35" i="12"/>
  <c r="L30" i="10"/>
  <c r="J30" i="10"/>
  <c r="F30" i="10"/>
  <c r="D30" i="10"/>
  <c r="C30" i="10"/>
  <c r="I30" i="10"/>
  <c r="M30" i="10"/>
  <c r="G30" i="10"/>
  <c r="E63" i="43"/>
  <c r="B63" i="43"/>
  <c r="B73" i="38"/>
  <c r="A74" i="38"/>
  <c r="E73" i="38"/>
  <c r="D72" i="38"/>
  <c r="C72" i="38"/>
  <c r="C29" i="9"/>
  <c r="D29" i="9"/>
  <c r="D20" i="3"/>
  <c r="C20" i="3"/>
  <c r="C98" i="49"/>
  <c r="H98" i="49"/>
  <c r="G98" i="49"/>
  <c r="F98" i="49"/>
  <c r="D98" i="49"/>
  <c r="H72" i="38"/>
  <c r="F72" i="38"/>
  <c r="G72" i="38"/>
  <c r="A53" i="19"/>
  <c r="E52" i="19"/>
  <c r="B52" i="19"/>
  <c r="H29" i="9"/>
  <c r="G29" i="9"/>
  <c r="F29" i="9"/>
  <c r="E30" i="9"/>
  <c r="B30" i="9"/>
  <c r="A31" i="9"/>
  <c r="D107" i="53" l="1"/>
  <c r="C107" i="53"/>
  <c r="A108" i="53" s="1"/>
  <c r="G107" i="53"/>
  <c r="F107" i="53"/>
  <c r="N30" i="10"/>
  <c r="T35" i="12"/>
  <c r="K15" i="2"/>
  <c r="N26" i="8"/>
  <c r="H23" i="5"/>
  <c r="G51" i="19"/>
  <c r="T41" i="14"/>
  <c r="H20" i="3"/>
  <c r="E62" i="44"/>
  <c r="B62" i="44"/>
  <c r="D64" i="45"/>
  <c r="B64" i="45"/>
  <c r="L31" i="10"/>
  <c r="J31" i="10"/>
  <c r="I31" i="10"/>
  <c r="F31" i="10"/>
  <c r="D31" i="10"/>
  <c r="M31" i="10"/>
  <c r="G31" i="10"/>
  <c r="C31" i="10"/>
  <c r="A70" i="31"/>
  <c r="E69" i="31"/>
  <c r="B69" i="31"/>
  <c r="H45" i="40"/>
  <c r="F45" i="40"/>
  <c r="G45" i="40"/>
  <c r="D45" i="40"/>
  <c r="C45" i="40"/>
  <c r="A46" i="40" s="1"/>
  <c r="H69" i="35"/>
  <c r="D69" i="35"/>
  <c r="C69" i="35"/>
  <c r="K95" i="50"/>
  <c r="F95" i="50"/>
  <c r="J95" i="50"/>
  <c r="I95" i="50"/>
  <c r="G95" i="50"/>
  <c r="C95" i="50"/>
  <c r="D95" i="50"/>
  <c r="A97" i="50"/>
  <c r="E96" i="50"/>
  <c r="B96" i="50"/>
  <c r="H96" i="50"/>
  <c r="A54" i="19"/>
  <c r="B53" i="19"/>
  <c r="E53" i="19"/>
  <c r="A71" i="35"/>
  <c r="E70" i="35"/>
  <c r="B70" i="35"/>
  <c r="A64" i="26"/>
  <c r="B63" i="26"/>
  <c r="E63" i="26"/>
  <c r="G62" i="26"/>
  <c r="F62" i="26"/>
  <c r="D62" i="26"/>
  <c r="H62" i="26"/>
  <c r="C62" i="26"/>
  <c r="H17" i="2"/>
  <c r="E17" i="2"/>
  <c r="B17" i="2"/>
  <c r="A18" i="2"/>
  <c r="H43" i="14"/>
  <c r="Q43" i="14"/>
  <c r="N43" i="14"/>
  <c r="K43" i="14"/>
  <c r="E43" i="14"/>
  <c r="B43" i="14"/>
  <c r="A44" i="14"/>
  <c r="G24" i="5"/>
  <c r="F24" i="5"/>
  <c r="P42" i="14"/>
  <c r="J42" i="14"/>
  <c r="F42" i="14"/>
  <c r="D42" i="14"/>
  <c r="C42" i="14"/>
  <c r="G42" i="14"/>
  <c r="R42" i="14"/>
  <c r="S42" i="14"/>
  <c r="O42" i="14"/>
  <c r="M42" i="14"/>
  <c r="L42" i="14"/>
  <c r="I42" i="14"/>
  <c r="A75" i="38"/>
  <c r="E74" i="38"/>
  <c r="B74" i="38"/>
  <c r="A61" i="25"/>
  <c r="E60" i="25"/>
  <c r="H60" i="25"/>
  <c r="B60" i="25"/>
  <c r="F56" i="34"/>
  <c r="D56" i="34"/>
  <c r="C56" i="34"/>
  <c r="G56" i="34"/>
  <c r="B25" i="5"/>
  <c r="E25" i="5"/>
  <c r="A26" i="5"/>
  <c r="F63" i="43"/>
  <c r="D63" i="43"/>
  <c r="C63" i="43"/>
  <c r="A64" i="43" s="1"/>
  <c r="G63" i="43"/>
  <c r="F21" i="3"/>
  <c r="G21" i="3"/>
  <c r="F69" i="35"/>
  <c r="G69" i="35"/>
  <c r="D68" i="31"/>
  <c r="F68" i="31"/>
  <c r="H68" i="31"/>
  <c r="G68" i="31"/>
  <c r="C68" i="31"/>
  <c r="A58" i="34"/>
  <c r="B57" i="34"/>
  <c r="E57" i="34"/>
  <c r="C103" i="51"/>
  <c r="D103" i="51"/>
  <c r="K103" i="51"/>
  <c r="J103" i="51"/>
  <c r="I103" i="51"/>
  <c r="G103" i="51"/>
  <c r="F103" i="51"/>
  <c r="D21" i="3"/>
  <c r="C21" i="3"/>
  <c r="D65" i="28"/>
  <c r="G65" i="28"/>
  <c r="F65" i="28"/>
  <c r="H65" i="28"/>
  <c r="C65" i="28"/>
  <c r="E66" i="28"/>
  <c r="A67" i="28"/>
  <c r="B66" i="28"/>
  <c r="H46" i="41"/>
  <c r="D46" i="41"/>
  <c r="C46" i="41"/>
  <c r="A47" i="41" s="1"/>
  <c r="H73" i="38"/>
  <c r="F73" i="38"/>
  <c r="G73" i="38"/>
  <c r="A73" i="36"/>
  <c r="E72" i="36"/>
  <c r="B72" i="36"/>
  <c r="N37" i="12"/>
  <c r="H37" i="12"/>
  <c r="B37" i="12"/>
  <c r="E37" i="12"/>
  <c r="Q37" i="12"/>
  <c r="K37" i="12"/>
  <c r="A38" i="12"/>
  <c r="F46" i="41"/>
  <c r="G46" i="41"/>
  <c r="F16" i="2"/>
  <c r="D16" i="2"/>
  <c r="C16" i="2"/>
  <c r="J16" i="2"/>
  <c r="I16" i="2"/>
  <c r="G16" i="2"/>
  <c r="D24" i="5"/>
  <c r="C24" i="5"/>
  <c r="G30" i="9"/>
  <c r="H30" i="9"/>
  <c r="F30" i="9"/>
  <c r="F59" i="25"/>
  <c r="D59" i="25"/>
  <c r="C59" i="25"/>
  <c r="K59" i="25"/>
  <c r="J59" i="25"/>
  <c r="I59" i="25"/>
  <c r="G59" i="25"/>
  <c r="D73" i="38"/>
  <c r="C73" i="38"/>
  <c r="B22" i="3"/>
  <c r="E22" i="3"/>
  <c r="A23" i="3"/>
  <c r="E104" i="51"/>
  <c r="H104" i="51"/>
  <c r="A105" i="51"/>
  <c r="B104" i="51"/>
  <c r="A32" i="9"/>
  <c r="E31" i="9"/>
  <c r="B31" i="9"/>
  <c r="J27" i="8"/>
  <c r="I27" i="8"/>
  <c r="G27" i="8"/>
  <c r="F27" i="8"/>
  <c r="D27" i="8"/>
  <c r="M27" i="8"/>
  <c r="L27" i="8"/>
  <c r="C27" i="8"/>
  <c r="C71" i="36"/>
  <c r="H71" i="36"/>
  <c r="D71" i="36"/>
  <c r="D30" i="9"/>
  <c r="C30" i="9"/>
  <c r="H99" i="49"/>
  <c r="G99" i="49"/>
  <c r="D99" i="49"/>
  <c r="C99" i="49"/>
  <c r="F99" i="49"/>
  <c r="B16" i="32"/>
  <c r="F16" i="32"/>
  <c r="A17" i="32"/>
  <c r="A101" i="49"/>
  <c r="B100" i="49"/>
  <c r="E100" i="49"/>
  <c r="H28" i="8"/>
  <c r="A29" i="8"/>
  <c r="K28" i="8"/>
  <c r="E28" i="8"/>
  <c r="B28" i="8"/>
  <c r="E15" i="32"/>
  <c r="D15" i="32"/>
  <c r="G71" i="36"/>
  <c r="F71" i="36"/>
  <c r="H32" i="10"/>
  <c r="B32" i="10"/>
  <c r="K32" i="10"/>
  <c r="E32" i="10"/>
  <c r="A33" i="10"/>
  <c r="F36" i="12"/>
  <c r="D36" i="12"/>
  <c r="L36" i="12"/>
  <c r="S36" i="12"/>
  <c r="R36" i="12"/>
  <c r="O36" i="12"/>
  <c r="P36" i="12"/>
  <c r="I36" i="12"/>
  <c r="G36" i="12"/>
  <c r="C36" i="12"/>
  <c r="M36" i="12"/>
  <c r="J36" i="12"/>
  <c r="H15" i="32"/>
  <c r="G15" i="32"/>
  <c r="F52" i="19"/>
  <c r="D52" i="19"/>
  <c r="C52" i="19"/>
  <c r="E108" i="53" l="1"/>
  <c r="B108" i="53"/>
  <c r="H24" i="5"/>
  <c r="T36" i="12"/>
  <c r="N27" i="8"/>
  <c r="K16" i="2"/>
  <c r="H21" i="3"/>
  <c r="N31" i="10"/>
  <c r="T42" i="14"/>
  <c r="I15" i="32"/>
  <c r="F62" i="44"/>
  <c r="G62" i="44"/>
  <c r="C62" i="44"/>
  <c r="A63" i="44" s="1"/>
  <c r="D62" i="44"/>
  <c r="F64" i="45"/>
  <c r="C64" i="45"/>
  <c r="A65" i="45" s="1"/>
  <c r="E64" i="45"/>
  <c r="G52" i="19"/>
  <c r="F25" i="5"/>
  <c r="G25" i="5"/>
  <c r="L32" i="10"/>
  <c r="J32" i="10"/>
  <c r="F32" i="10"/>
  <c r="D32" i="10"/>
  <c r="I32" i="10"/>
  <c r="G32" i="10"/>
  <c r="C32" i="10"/>
  <c r="M32" i="10"/>
  <c r="D25" i="5"/>
  <c r="C25" i="5"/>
  <c r="E18" i="2"/>
  <c r="H18" i="2"/>
  <c r="B18" i="2"/>
  <c r="A19" i="2"/>
  <c r="C17" i="2"/>
  <c r="J17" i="2"/>
  <c r="I17" i="2"/>
  <c r="G17" i="2"/>
  <c r="F17" i="2"/>
  <c r="D17" i="2"/>
  <c r="H31" i="9"/>
  <c r="G31" i="9"/>
  <c r="F31" i="9"/>
  <c r="B46" i="40"/>
  <c r="E46" i="40"/>
  <c r="A62" i="25"/>
  <c r="H61" i="25"/>
  <c r="E61" i="25"/>
  <c r="B61" i="25"/>
  <c r="D74" i="38"/>
  <c r="C74" i="38"/>
  <c r="F74" i="38"/>
  <c r="H74" i="38"/>
  <c r="G74" i="38"/>
  <c r="K60" i="25"/>
  <c r="I60" i="25"/>
  <c r="G60" i="25"/>
  <c r="D60" i="25"/>
  <c r="C60" i="25"/>
  <c r="J60" i="25"/>
  <c r="F60" i="25"/>
  <c r="B75" i="38"/>
  <c r="E75" i="38"/>
  <c r="A76" i="38"/>
  <c r="H69" i="31"/>
  <c r="G69" i="31"/>
  <c r="D69" i="31"/>
  <c r="F69" i="31"/>
  <c r="C69" i="31"/>
  <c r="G57" i="34"/>
  <c r="F57" i="34"/>
  <c r="D57" i="34"/>
  <c r="C57" i="34"/>
  <c r="G22" i="3"/>
  <c r="F22" i="3"/>
  <c r="H72" i="36"/>
  <c r="D72" i="36"/>
  <c r="C72" i="36"/>
  <c r="A59" i="34"/>
  <c r="E58" i="34"/>
  <c r="B58" i="34"/>
  <c r="F63" i="26"/>
  <c r="D63" i="26"/>
  <c r="H63" i="26"/>
  <c r="G63" i="26"/>
  <c r="C63" i="26"/>
  <c r="A71" i="31"/>
  <c r="E70" i="31"/>
  <c r="B70" i="31"/>
  <c r="E23" i="3"/>
  <c r="B23" i="3"/>
  <c r="A24" i="3"/>
  <c r="G72" i="36"/>
  <c r="F72" i="36"/>
  <c r="B64" i="26"/>
  <c r="A65" i="26"/>
  <c r="E64" i="26"/>
  <c r="A106" i="51"/>
  <c r="B105" i="51"/>
  <c r="H105" i="51"/>
  <c r="E105" i="51"/>
  <c r="H100" i="49"/>
  <c r="F100" i="49"/>
  <c r="C100" i="49"/>
  <c r="G100" i="49"/>
  <c r="D100" i="49"/>
  <c r="F17" i="32"/>
  <c r="B17" i="32"/>
  <c r="A18" i="32"/>
  <c r="B73" i="36"/>
  <c r="A74" i="36"/>
  <c r="E73" i="36"/>
  <c r="H70" i="35"/>
  <c r="D70" i="35"/>
  <c r="C70" i="35"/>
  <c r="B101" i="49"/>
  <c r="A102" i="49"/>
  <c r="E101" i="49"/>
  <c r="F70" i="35"/>
  <c r="G70" i="35"/>
  <c r="D22" i="3"/>
  <c r="C22" i="3"/>
  <c r="H16" i="32"/>
  <c r="G16" i="32"/>
  <c r="E16" i="32"/>
  <c r="D16" i="32"/>
  <c r="E71" i="35"/>
  <c r="B71" i="35"/>
  <c r="A72" i="35"/>
  <c r="N38" i="12"/>
  <c r="H38" i="12"/>
  <c r="E38" i="12"/>
  <c r="Q38" i="12"/>
  <c r="K38" i="12"/>
  <c r="B38" i="12"/>
  <c r="A39" i="12"/>
  <c r="E47" i="41"/>
  <c r="B47" i="41"/>
  <c r="A33" i="9"/>
  <c r="E32" i="9"/>
  <c r="B32" i="9"/>
  <c r="K104" i="51"/>
  <c r="I104" i="51"/>
  <c r="G104" i="51"/>
  <c r="J104" i="51"/>
  <c r="F104" i="51"/>
  <c r="C104" i="51"/>
  <c r="D104" i="51"/>
  <c r="E29" i="8"/>
  <c r="H29" i="8"/>
  <c r="A30" i="8"/>
  <c r="K29" i="8"/>
  <c r="B29" i="8"/>
  <c r="R37" i="12"/>
  <c r="P37" i="12"/>
  <c r="L37" i="12"/>
  <c r="J37" i="12"/>
  <c r="F37" i="12"/>
  <c r="D37" i="12"/>
  <c r="C37" i="12"/>
  <c r="O37" i="12"/>
  <c r="M37" i="12"/>
  <c r="S37" i="12"/>
  <c r="I37" i="12"/>
  <c r="G37" i="12"/>
  <c r="C53" i="19"/>
  <c r="F53" i="19"/>
  <c r="D53" i="19"/>
  <c r="H66" i="28"/>
  <c r="G66" i="28"/>
  <c r="F66" i="28"/>
  <c r="D66" i="28"/>
  <c r="C66" i="28"/>
  <c r="K96" i="50"/>
  <c r="I96" i="50"/>
  <c r="G96" i="50"/>
  <c r="F96" i="50"/>
  <c r="C96" i="50"/>
  <c r="J96" i="50"/>
  <c r="D96" i="50"/>
  <c r="D31" i="9"/>
  <c r="C31" i="9"/>
  <c r="A55" i="19"/>
  <c r="E54" i="19"/>
  <c r="B54" i="19"/>
  <c r="E67" i="28"/>
  <c r="B67" i="28"/>
  <c r="A68" i="28"/>
  <c r="B64" i="43"/>
  <c r="E64" i="43"/>
  <c r="A98" i="50"/>
  <c r="E97" i="50"/>
  <c r="H97" i="50"/>
  <c r="B97" i="50"/>
  <c r="B44" i="14"/>
  <c r="E44" i="14"/>
  <c r="N44" i="14"/>
  <c r="Q44" i="14"/>
  <c r="K44" i="14"/>
  <c r="H44" i="14"/>
  <c r="A45" i="14"/>
  <c r="G28" i="8"/>
  <c r="M28" i="8"/>
  <c r="I28" i="8"/>
  <c r="F28" i="8"/>
  <c r="C28" i="8"/>
  <c r="L28" i="8"/>
  <c r="J28" i="8"/>
  <c r="D28" i="8"/>
  <c r="J43" i="14"/>
  <c r="F43" i="14"/>
  <c r="R43" i="14"/>
  <c r="P43" i="14"/>
  <c r="S43" i="14"/>
  <c r="O43" i="14"/>
  <c r="M43" i="14"/>
  <c r="L43" i="14"/>
  <c r="I43" i="14"/>
  <c r="G43" i="14"/>
  <c r="D43" i="14"/>
  <c r="C43" i="14"/>
  <c r="H33" i="10"/>
  <c r="B33" i="10"/>
  <c r="K33" i="10"/>
  <c r="E33" i="10"/>
  <c r="A34" i="10"/>
  <c r="E26" i="5"/>
  <c r="B26" i="5"/>
  <c r="A27" i="5"/>
  <c r="G108" i="53" l="1"/>
  <c r="D108" i="53"/>
  <c r="C108" i="53"/>
  <c r="A109" i="53" s="1"/>
  <c r="F108" i="53"/>
  <c r="T37" i="12"/>
  <c r="I16" i="32"/>
  <c r="T43" i="14"/>
  <c r="H25" i="5"/>
  <c r="H22" i="3"/>
  <c r="N32" i="10"/>
  <c r="N28" i="8"/>
  <c r="K17" i="2"/>
  <c r="D65" i="45"/>
  <c r="B65" i="45"/>
  <c r="B63" i="44"/>
  <c r="E63" i="44"/>
  <c r="G53" i="19"/>
  <c r="L33" i="10"/>
  <c r="J33" i="10"/>
  <c r="I33" i="10"/>
  <c r="F33" i="10"/>
  <c r="D33" i="10"/>
  <c r="C33" i="10"/>
  <c r="M33" i="10"/>
  <c r="G33" i="10"/>
  <c r="R38" i="12"/>
  <c r="P38" i="12"/>
  <c r="L38" i="12"/>
  <c r="S38" i="12"/>
  <c r="M38" i="12"/>
  <c r="J38" i="12"/>
  <c r="I38" i="12"/>
  <c r="G38" i="12"/>
  <c r="F38" i="12"/>
  <c r="D38" i="12"/>
  <c r="C38" i="12"/>
  <c r="O38" i="12"/>
  <c r="A69" i="28"/>
  <c r="E68" i="28"/>
  <c r="B68" i="28"/>
  <c r="G67" i="28"/>
  <c r="F67" i="28"/>
  <c r="D67" i="28"/>
  <c r="C67" i="28"/>
  <c r="H67" i="28"/>
  <c r="A73" i="35"/>
  <c r="B72" i="35"/>
  <c r="E72" i="35"/>
  <c r="K105" i="51"/>
  <c r="J105" i="51"/>
  <c r="C105" i="51"/>
  <c r="I105" i="51"/>
  <c r="F105" i="51"/>
  <c r="D105" i="51"/>
  <c r="G105" i="51"/>
  <c r="F54" i="19"/>
  <c r="D54" i="19"/>
  <c r="C54" i="19"/>
  <c r="H71" i="35"/>
  <c r="D71" i="35"/>
  <c r="C71" i="35"/>
  <c r="E106" i="51"/>
  <c r="B106" i="51"/>
  <c r="H106" i="51"/>
  <c r="A107" i="51"/>
  <c r="G71" i="35"/>
  <c r="F71" i="35"/>
  <c r="J29" i="8"/>
  <c r="I29" i="8"/>
  <c r="G29" i="8"/>
  <c r="F29" i="8"/>
  <c r="D29" i="8"/>
  <c r="C29" i="8"/>
  <c r="M29" i="8"/>
  <c r="L29" i="8"/>
  <c r="A66" i="26"/>
  <c r="E65" i="26"/>
  <c r="B65" i="26"/>
  <c r="A77" i="38"/>
  <c r="E76" i="38"/>
  <c r="B76" i="38"/>
  <c r="H19" i="2"/>
  <c r="E19" i="2"/>
  <c r="B19" i="2"/>
  <c r="A20" i="2"/>
  <c r="H64" i="26"/>
  <c r="G64" i="26"/>
  <c r="F64" i="26"/>
  <c r="D64" i="26"/>
  <c r="C64" i="26"/>
  <c r="H75" i="38"/>
  <c r="G75" i="38"/>
  <c r="F75" i="38"/>
  <c r="G18" i="2"/>
  <c r="J18" i="2"/>
  <c r="I18" i="2"/>
  <c r="F18" i="2"/>
  <c r="D18" i="2"/>
  <c r="C18" i="2"/>
  <c r="E55" i="19"/>
  <c r="A56" i="19"/>
  <c r="B55" i="19"/>
  <c r="H30" i="8"/>
  <c r="A31" i="8"/>
  <c r="K30" i="8"/>
  <c r="B30" i="8"/>
  <c r="E30" i="8"/>
  <c r="D75" i="38"/>
  <c r="C75" i="38"/>
  <c r="B24" i="3"/>
  <c r="E24" i="3"/>
  <c r="A25" i="3"/>
  <c r="D23" i="3"/>
  <c r="C23" i="3"/>
  <c r="G23" i="3"/>
  <c r="F23" i="3"/>
  <c r="H70" i="31"/>
  <c r="F70" i="31"/>
  <c r="D70" i="31"/>
  <c r="G70" i="31"/>
  <c r="C70" i="31"/>
  <c r="B27" i="5"/>
  <c r="E27" i="5"/>
  <c r="A28" i="5"/>
  <c r="D26" i="5"/>
  <c r="C26" i="5"/>
  <c r="B71" i="31"/>
  <c r="A72" i="31"/>
  <c r="E71" i="31"/>
  <c r="N45" i="14"/>
  <c r="H45" i="14"/>
  <c r="Q45" i="14"/>
  <c r="K45" i="14"/>
  <c r="E45" i="14"/>
  <c r="B45" i="14"/>
  <c r="A46" i="14"/>
  <c r="B102" i="49"/>
  <c r="E102" i="49"/>
  <c r="A103" i="49"/>
  <c r="F101" i="49"/>
  <c r="H101" i="49"/>
  <c r="G101" i="49"/>
  <c r="C101" i="49"/>
  <c r="D101" i="49"/>
  <c r="G58" i="34"/>
  <c r="F58" i="34"/>
  <c r="D58" i="34"/>
  <c r="C58" i="34"/>
  <c r="J61" i="25"/>
  <c r="I61" i="25"/>
  <c r="G61" i="25"/>
  <c r="F61" i="25"/>
  <c r="K61" i="25"/>
  <c r="D61" i="25"/>
  <c r="C61" i="25"/>
  <c r="G73" i="36"/>
  <c r="F73" i="36"/>
  <c r="A75" i="36"/>
  <c r="E74" i="36"/>
  <c r="B74" i="36"/>
  <c r="A60" i="34"/>
  <c r="E59" i="34"/>
  <c r="B59" i="34"/>
  <c r="G26" i="5"/>
  <c r="F26" i="5"/>
  <c r="H34" i="10"/>
  <c r="B34" i="10"/>
  <c r="K34" i="10"/>
  <c r="E34" i="10"/>
  <c r="A35" i="10"/>
  <c r="D32" i="9"/>
  <c r="C32" i="9"/>
  <c r="D73" i="36"/>
  <c r="C73" i="36"/>
  <c r="H73" i="36"/>
  <c r="E62" i="25"/>
  <c r="A63" i="25"/>
  <c r="H62" i="25"/>
  <c r="B62" i="25"/>
  <c r="F46" i="40"/>
  <c r="G46" i="40"/>
  <c r="H46" i="40"/>
  <c r="R44" i="14"/>
  <c r="P44" i="14"/>
  <c r="D44" i="14"/>
  <c r="F44" i="14"/>
  <c r="C44" i="14"/>
  <c r="G44" i="14"/>
  <c r="S44" i="14"/>
  <c r="M44" i="14"/>
  <c r="O44" i="14"/>
  <c r="L44" i="14"/>
  <c r="J44" i="14"/>
  <c r="I44" i="14"/>
  <c r="G97" i="50"/>
  <c r="F97" i="50"/>
  <c r="K97" i="50"/>
  <c r="J97" i="50"/>
  <c r="D97" i="50"/>
  <c r="C97" i="50"/>
  <c r="I97" i="50"/>
  <c r="E33" i="9"/>
  <c r="B33" i="9"/>
  <c r="A34" i="9"/>
  <c r="H47" i="41"/>
  <c r="D47" i="41"/>
  <c r="C47" i="41"/>
  <c r="A48" i="41" s="1"/>
  <c r="E17" i="32"/>
  <c r="D17" i="32"/>
  <c r="G47" i="41"/>
  <c r="F47" i="41"/>
  <c r="H17" i="32"/>
  <c r="G17" i="32"/>
  <c r="D46" i="40"/>
  <c r="C46" i="40"/>
  <c r="A47" i="40" s="1"/>
  <c r="H32" i="9"/>
  <c r="G32" i="9"/>
  <c r="F32" i="9"/>
  <c r="B18" i="32"/>
  <c r="F18" i="32"/>
  <c r="A19" i="32"/>
  <c r="B98" i="50"/>
  <c r="H98" i="50"/>
  <c r="E98" i="50"/>
  <c r="A99" i="50"/>
  <c r="G64" i="43"/>
  <c r="C64" i="43"/>
  <c r="A65" i="43" s="1"/>
  <c r="F64" i="43"/>
  <c r="D64" i="43"/>
  <c r="B39" i="12"/>
  <c r="K39" i="12"/>
  <c r="H39" i="12"/>
  <c r="E39" i="12"/>
  <c r="Q39" i="12"/>
  <c r="N39" i="12"/>
  <c r="A40" i="12"/>
  <c r="E109" i="53" l="1"/>
  <c r="B109" i="53"/>
  <c r="H26" i="5"/>
  <c r="T38" i="12"/>
  <c r="K18" i="2"/>
  <c r="I17" i="32"/>
  <c r="N33" i="10"/>
  <c r="H23" i="3"/>
  <c r="N29" i="8"/>
  <c r="T44" i="14"/>
  <c r="G63" i="44"/>
  <c r="F63" i="44"/>
  <c r="D63" i="44"/>
  <c r="C63" i="44"/>
  <c r="A64" i="44" s="1"/>
  <c r="E65" i="45"/>
  <c r="C65" i="45"/>
  <c r="A66" i="45" s="1"/>
  <c r="F65" i="45"/>
  <c r="G54" i="19"/>
  <c r="L45" i="14"/>
  <c r="F45" i="14"/>
  <c r="D45" i="14"/>
  <c r="R45" i="14"/>
  <c r="S45" i="14"/>
  <c r="P45" i="14"/>
  <c r="O45" i="14"/>
  <c r="M45" i="14"/>
  <c r="J45" i="14"/>
  <c r="I45" i="14"/>
  <c r="G45" i="14"/>
  <c r="C45" i="14"/>
  <c r="H31" i="8"/>
  <c r="E31" i="8"/>
  <c r="B31" i="8"/>
  <c r="A32" i="8"/>
  <c r="K31" i="8"/>
  <c r="F55" i="19"/>
  <c r="D55" i="19"/>
  <c r="C55" i="19"/>
  <c r="B75" i="36"/>
  <c r="A76" i="36"/>
  <c r="E75" i="36"/>
  <c r="E56" i="19"/>
  <c r="A57" i="19"/>
  <c r="B56" i="19"/>
  <c r="G68" i="28"/>
  <c r="F68" i="28"/>
  <c r="D68" i="28"/>
  <c r="H68" i="28"/>
  <c r="C68" i="28"/>
  <c r="B48" i="41"/>
  <c r="E48" i="41"/>
  <c r="A70" i="28"/>
  <c r="B69" i="28"/>
  <c r="E69" i="28"/>
  <c r="F71" i="31"/>
  <c r="D71" i="31"/>
  <c r="G71" i="31"/>
  <c r="H71" i="31"/>
  <c r="C71" i="31"/>
  <c r="B107" i="51"/>
  <c r="E107" i="51"/>
  <c r="A108" i="51"/>
  <c r="H107" i="51"/>
  <c r="D106" i="51"/>
  <c r="C106" i="51"/>
  <c r="J106" i="51"/>
  <c r="K106" i="51"/>
  <c r="I106" i="51"/>
  <c r="G106" i="51"/>
  <c r="F106" i="51"/>
  <c r="F27" i="5"/>
  <c r="G27" i="5"/>
  <c r="D27" i="5"/>
  <c r="C27" i="5"/>
  <c r="A73" i="31"/>
  <c r="B72" i="31"/>
  <c r="E72" i="31"/>
  <c r="A35" i="9"/>
  <c r="E34" i="9"/>
  <c r="B34" i="9"/>
  <c r="G33" i="9"/>
  <c r="F33" i="9"/>
  <c r="H33" i="9"/>
  <c r="E28" i="5"/>
  <c r="B28" i="5"/>
  <c r="A29" i="5"/>
  <c r="F39" i="12"/>
  <c r="D39" i="12"/>
  <c r="R39" i="12"/>
  <c r="J39" i="12"/>
  <c r="I39" i="12"/>
  <c r="G39" i="12"/>
  <c r="C39" i="12"/>
  <c r="L39" i="12"/>
  <c r="S39" i="12"/>
  <c r="P39" i="12"/>
  <c r="O39" i="12"/>
  <c r="M39" i="12"/>
  <c r="B60" i="34"/>
  <c r="E60" i="34"/>
  <c r="A61" i="34"/>
  <c r="D33" i="9"/>
  <c r="C33" i="9"/>
  <c r="K62" i="25"/>
  <c r="J62" i="25"/>
  <c r="I62" i="25"/>
  <c r="G62" i="25"/>
  <c r="F62" i="25"/>
  <c r="D62" i="25"/>
  <c r="C62" i="25"/>
  <c r="A64" i="25"/>
  <c r="H63" i="25"/>
  <c r="B63" i="25"/>
  <c r="E63" i="25"/>
  <c r="E65" i="43"/>
  <c r="B65" i="43"/>
  <c r="H20" i="2"/>
  <c r="B20" i="2"/>
  <c r="E20" i="2"/>
  <c r="A21" i="2"/>
  <c r="F74" i="36"/>
  <c r="G74" i="36"/>
  <c r="F19" i="2"/>
  <c r="I19" i="2"/>
  <c r="J19" i="2"/>
  <c r="G19" i="2"/>
  <c r="D19" i="2"/>
  <c r="C19" i="2"/>
  <c r="F19" i="32"/>
  <c r="B19" i="32"/>
  <c r="A20" i="32"/>
  <c r="N40" i="12"/>
  <c r="H40" i="12"/>
  <c r="B40" i="12"/>
  <c r="Q40" i="12"/>
  <c r="K40" i="12"/>
  <c r="E40" i="12"/>
  <c r="A41" i="12"/>
  <c r="G18" i="32"/>
  <c r="H18" i="32"/>
  <c r="G98" i="50"/>
  <c r="D98" i="50"/>
  <c r="C98" i="50"/>
  <c r="I98" i="50"/>
  <c r="F98" i="50"/>
  <c r="J98" i="50"/>
  <c r="K98" i="50"/>
  <c r="E18" i="32"/>
  <c r="D18" i="32"/>
  <c r="E25" i="3"/>
  <c r="B25" i="3"/>
  <c r="A26" i="3"/>
  <c r="D76" i="38"/>
  <c r="C76" i="38"/>
  <c r="F24" i="3"/>
  <c r="G24" i="3"/>
  <c r="L34" i="10"/>
  <c r="J34" i="10"/>
  <c r="F34" i="10"/>
  <c r="D34" i="10"/>
  <c r="I34" i="10"/>
  <c r="G34" i="10"/>
  <c r="C34" i="10"/>
  <c r="M34" i="10"/>
  <c r="D74" i="36"/>
  <c r="C74" i="36"/>
  <c r="H74" i="36"/>
  <c r="C24" i="3"/>
  <c r="D24" i="3"/>
  <c r="H65" i="26"/>
  <c r="C65" i="26"/>
  <c r="G65" i="26"/>
  <c r="F65" i="26"/>
  <c r="D65" i="26"/>
  <c r="F72" i="35"/>
  <c r="G72" i="35"/>
  <c r="E47" i="40"/>
  <c r="B47" i="40"/>
  <c r="A104" i="49"/>
  <c r="E103" i="49"/>
  <c r="B103" i="49"/>
  <c r="H72" i="35"/>
  <c r="D72" i="35"/>
  <c r="C72" i="35"/>
  <c r="B73" i="35"/>
  <c r="E73" i="35"/>
  <c r="A74" i="35"/>
  <c r="E99" i="50"/>
  <c r="B99" i="50"/>
  <c r="A100" i="50"/>
  <c r="H99" i="50"/>
  <c r="H76" i="38"/>
  <c r="F76" i="38"/>
  <c r="G76" i="38"/>
  <c r="A78" i="38"/>
  <c r="E77" i="38"/>
  <c r="B77" i="38"/>
  <c r="G59" i="34"/>
  <c r="D59" i="34"/>
  <c r="C59" i="34"/>
  <c r="F59" i="34"/>
  <c r="D102" i="49"/>
  <c r="C102" i="49"/>
  <c r="F102" i="49"/>
  <c r="G102" i="49"/>
  <c r="H102" i="49"/>
  <c r="G30" i="8"/>
  <c r="J30" i="8"/>
  <c r="I30" i="8"/>
  <c r="F30" i="8"/>
  <c r="L30" i="8"/>
  <c r="M30" i="8"/>
  <c r="D30" i="8"/>
  <c r="C30" i="8"/>
  <c r="H35" i="10"/>
  <c r="B35" i="10"/>
  <c r="E35" i="10"/>
  <c r="K35" i="10"/>
  <c r="A36" i="10"/>
  <c r="A67" i="26"/>
  <c r="E66" i="26"/>
  <c r="B66" i="26"/>
  <c r="H46" i="14"/>
  <c r="N46" i="14"/>
  <c r="B46" i="14"/>
  <c r="Q46" i="14"/>
  <c r="K46" i="14"/>
  <c r="E46" i="14"/>
  <c r="A47" i="14"/>
  <c r="G109" i="53" l="1"/>
  <c r="C109" i="53"/>
  <c r="A110" i="53" s="1"/>
  <c r="F109" i="53"/>
  <c r="D109" i="53"/>
  <c r="H27" i="5"/>
  <c r="T45" i="14"/>
  <c r="N30" i="8"/>
  <c r="H24" i="3"/>
  <c r="K19" i="2"/>
  <c r="N34" i="10"/>
  <c r="T39" i="12"/>
  <c r="I18" i="32"/>
  <c r="B66" i="45"/>
  <c r="D66" i="45"/>
  <c r="B64" i="44"/>
  <c r="E64" i="44"/>
  <c r="G55" i="19"/>
  <c r="F25" i="3"/>
  <c r="G25" i="3"/>
  <c r="B104" i="49"/>
  <c r="A105" i="49"/>
  <c r="E104" i="49"/>
  <c r="E21" i="2"/>
  <c r="B21" i="2"/>
  <c r="H21" i="2"/>
  <c r="A22" i="2"/>
  <c r="D47" i="40"/>
  <c r="C47" i="40"/>
  <c r="A48" i="40" s="1"/>
  <c r="G47" i="40"/>
  <c r="H47" i="40"/>
  <c r="F47" i="40"/>
  <c r="F56" i="19"/>
  <c r="D56" i="19"/>
  <c r="C56" i="19"/>
  <c r="I20" i="2"/>
  <c r="G20" i="2"/>
  <c r="J20" i="2"/>
  <c r="F20" i="2"/>
  <c r="D20" i="2"/>
  <c r="C20" i="2"/>
  <c r="E57" i="19"/>
  <c r="A58" i="19"/>
  <c r="B57" i="19"/>
  <c r="G65" i="43"/>
  <c r="F65" i="43"/>
  <c r="D65" i="43"/>
  <c r="C65" i="43"/>
  <c r="A66" i="43" s="1"/>
  <c r="B29" i="5"/>
  <c r="E29" i="5"/>
  <c r="A30" i="5"/>
  <c r="D28" i="5"/>
  <c r="C28" i="5"/>
  <c r="G75" i="36"/>
  <c r="F75" i="36"/>
  <c r="C25" i="3"/>
  <c r="D25" i="3"/>
  <c r="F28" i="5"/>
  <c r="H28" i="5"/>
  <c r="G28" i="5"/>
  <c r="A77" i="36"/>
  <c r="E76" i="36"/>
  <c r="B76" i="36"/>
  <c r="C75" i="36"/>
  <c r="H75" i="36"/>
  <c r="D75" i="36"/>
  <c r="K63" i="25"/>
  <c r="G63" i="25"/>
  <c r="F63" i="25"/>
  <c r="D63" i="25"/>
  <c r="I63" i="25"/>
  <c r="C63" i="25"/>
  <c r="J63" i="25"/>
  <c r="E64" i="25"/>
  <c r="B64" i="25"/>
  <c r="H64" i="25"/>
  <c r="A65" i="25"/>
  <c r="D34" i="9"/>
  <c r="C34" i="9"/>
  <c r="N47" i="14"/>
  <c r="B47" i="14"/>
  <c r="Q47" i="14"/>
  <c r="K47" i="14"/>
  <c r="H47" i="14"/>
  <c r="E47" i="14"/>
  <c r="A48" i="14"/>
  <c r="D77" i="38"/>
  <c r="C77" i="38"/>
  <c r="H77" i="38"/>
  <c r="F77" i="38"/>
  <c r="G77" i="38"/>
  <c r="H34" i="9"/>
  <c r="G34" i="9"/>
  <c r="F34" i="9"/>
  <c r="B78" i="38"/>
  <c r="A79" i="38"/>
  <c r="E78" i="38"/>
  <c r="A36" i="9"/>
  <c r="E35" i="9"/>
  <c r="B35" i="9"/>
  <c r="H108" i="51"/>
  <c r="B108" i="51"/>
  <c r="E108" i="51"/>
  <c r="A109" i="51"/>
  <c r="N41" i="12"/>
  <c r="H41" i="12"/>
  <c r="E41" i="12"/>
  <c r="K41" i="12"/>
  <c r="B41" i="12"/>
  <c r="Q41" i="12"/>
  <c r="A42" i="12"/>
  <c r="H32" i="8"/>
  <c r="E32" i="8"/>
  <c r="A33" i="8"/>
  <c r="B32" i="8"/>
  <c r="K32" i="8"/>
  <c r="G72" i="31"/>
  <c r="F72" i="31"/>
  <c r="C72" i="31"/>
  <c r="H72" i="31"/>
  <c r="D72" i="31"/>
  <c r="D107" i="51"/>
  <c r="G107" i="51"/>
  <c r="F107" i="51"/>
  <c r="C107" i="51"/>
  <c r="K107" i="51"/>
  <c r="J107" i="51"/>
  <c r="I107" i="51"/>
  <c r="J31" i="8"/>
  <c r="I31" i="8"/>
  <c r="G31" i="8"/>
  <c r="F31" i="8"/>
  <c r="D31" i="8"/>
  <c r="L31" i="8"/>
  <c r="C31" i="8"/>
  <c r="M31" i="8"/>
  <c r="A74" i="31"/>
  <c r="E73" i="31"/>
  <c r="B73" i="31"/>
  <c r="F46" i="14"/>
  <c r="D46" i="14"/>
  <c r="R46" i="14"/>
  <c r="P46" i="14"/>
  <c r="M46" i="14"/>
  <c r="S46" i="14"/>
  <c r="O46" i="14"/>
  <c r="L46" i="14"/>
  <c r="J46" i="14"/>
  <c r="I46" i="14"/>
  <c r="G46" i="14"/>
  <c r="C46" i="14"/>
  <c r="H66" i="26"/>
  <c r="G66" i="26"/>
  <c r="F66" i="26"/>
  <c r="D66" i="26"/>
  <c r="C66" i="26"/>
  <c r="H36" i="10"/>
  <c r="B36" i="10"/>
  <c r="E36" i="10"/>
  <c r="K36" i="10"/>
  <c r="A37" i="10"/>
  <c r="B20" i="32"/>
  <c r="F20" i="32"/>
  <c r="A21" i="32"/>
  <c r="A62" i="34"/>
  <c r="E61" i="34"/>
  <c r="B61" i="34"/>
  <c r="P40" i="12"/>
  <c r="L40" i="12"/>
  <c r="J40" i="12"/>
  <c r="F40" i="12"/>
  <c r="D40" i="12"/>
  <c r="R40" i="12"/>
  <c r="O40" i="12"/>
  <c r="M40" i="12"/>
  <c r="I40" i="12"/>
  <c r="G40" i="12"/>
  <c r="S40" i="12"/>
  <c r="C40" i="12"/>
  <c r="E19" i="32"/>
  <c r="D19" i="32"/>
  <c r="F60" i="34"/>
  <c r="D60" i="34"/>
  <c r="C60" i="34"/>
  <c r="G60" i="34"/>
  <c r="B67" i="26"/>
  <c r="E67" i="26"/>
  <c r="A68" i="26"/>
  <c r="G19" i="32"/>
  <c r="H19" i="32"/>
  <c r="H69" i="28"/>
  <c r="G69" i="28"/>
  <c r="F69" i="28"/>
  <c r="D69" i="28"/>
  <c r="C69" i="28"/>
  <c r="L35" i="10"/>
  <c r="J35" i="10"/>
  <c r="I35" i="10"/>
  <c r="F35" i="10"/>
  <c r="D35" i="10"/>
  <c r="G35" i="10"/>
  <c r="C35" i="10"/>
  <c r="M35" i="10"/>
  <c r="A75" i="35"/>
  <c r="E74" i="35"/>
  <c r="B74" i="35"/>
  <c r="B70" i="28"/>
  <c r="A71" i="28"/>
  <c r="E70" i="28"/>
  <c r="G99" i="50"/>
  <c r="D99" i="50"/>
  <c r="F99" i="50"/>
  <c r="K99" i="50"/>
  <c r="I99" i="50"/>
  <c r="J99" i="50"/>
  <c r="C99" i="50"/>
  <c r="F73" i="35"/>
  <c r="G73" i="35"/>
  <c r="H100" i="50"/>
  <c r="A101" i="50"/>
  <c r="E100" i="50"/>
  <c r="B100" i="50"/>
  <c r="C73" i="35"/>
  <c r="H73" i="35"/>
  <c r="D73" i="35"/>
  <c r="F48" i="41"/>
  <c r="G48" i="41"/>
  <c r="H48" i="41"/>
  <c r="C48" i="41"/>
  <c r="A49" i="41" s="1"/>
  <c r="D48" i="41"/>
  <c r="H103" i="49"/>
  <c r="F103" i="49"/>
  <c r="G103" i="49"/>
  <c r="D103" i="49"/>
  <c r="C103" i="49"/>
  <c r="B26" i="3"/>
  <c r="E26" i="3"/>
  <c r="A27" i="3"/>
  <c r="E110" i="53" l="1"/>
  <c r="B110" i="53"/>
  <c r="N35" i="10"/>
  <c r="K20" i="2"/>
  <c r="H25" i="3"/>
  <c r="I19" i="32"/>
  <c r="T46" i="14"/>
  <c r="N31" i="8"/>
  <c r="T40" i="12"/>
  <c r="D64" i="44"/>
  <c r="C64" i="44"/>
  <c r="A65" i="44" s="1"/>
  <c r="F64" i="44"/>
  <c r="G64" i="44"/>
  <c r="C66" i="45"/>
  <c r="A67" i="45" s="1"/>
  <c r="F66" i="45"/>
  <c r="E66" i="45"/>
  <c r="G56" i="19"/>
  <c r="D70" i="28"/>
  <c r="C70" i="28"/>
  <c r="G70" i="28"/>
  <c r="F70" i="28"/>
  <c r="H70" i="28"/>
  <c r="E79" i="38"/>
  <c r="B79" i="38"/>
  <c r="A80" i="38"/>
  <c r="E58" i="19"/>
  <c r="B58" i="19"/>
  <c r="A59" i="19"/>
  <c r="H76" i="36"/>
  <c r="D76" i="36"/>
  <c r="C76" i="36"/>
  <c r="F76" i="36"/>
  <c r="G76" i="36"/>
  <c r="A78" i="36"/>
  <c r="E77" i="36"/>
  <c r="B77" i="36"/>
  <c r="D78" i="38"/>
  <c r="C78" i="38"/>
  <c r="E27" i="3"/>
  <c r="B27" i="3"/>
  <c r="A28" i="3"/>
  <c r="H74" i="35"/>
  <c r="D74" i="35"/>
  <c r="C74" i="35"/>
  <c r="A72" i="28"/>
  <c r="B71" i="28"/>
  <c r="E71" i="28"/>
  <c r="B48" i="14"/>
  <c r="N48" i="14"/>
  <c r="Q48" i="14"/>
  <c r="K48" i="14"/>
  <c r="H48" i="14"/>
  <c r="E48" i="14"/>
  <c r="A49" i="14"/>
  <c r="G32" i="8"/>
  <c r="M32" i="8"/>
  <c r="F32" i="8"/>
  <c r="D32" i="8"/>
  <c r="C32" i="8"/>
  <c r="I32" i="8"/>
  <c r="L32" i="8"/>
  <c r="J32" i="8"/>
  <c r="H33" i="8"/>
  <c r="E33" i="8"/>
  <c r="A34" i="8"/>
  <c r="K33" i="8"/>
  <c r="B33" i="8"/>
  <c r="E49" i="41"/>
  <c r="B49" i="41"/>
  <c r="G74" i="35"/>
  <c r="F74" i="35"/>
  <c r="D61" i="34"/>
  <c r="G61" i="34"/>
  <c r="F61" i="34"/>
  <c r="C61" i="34"/>
  <c r="A66" i="25"/>
  <c r="H65" i="25"/>
  <c r="B65" i="25"/>
  <c r="E65" i="25"/>
  <c r="R47" i="14"/>
  <c r="P47" i="14"/>
  <c r="S47" i="14"/>
  <c r="O47" i="14"/>
  <c r="M47" i="14"/>
  <c r="L47" i="14"/>
  <c r="J47" i="14"/>
  <c r="I47" i="14"/>
  <c r="G47" i="14"/>
  <c r="F47" i="14"/>
  <c r="D47" i="14"/>
  <c r="C47" i="14"/>
  <c r="C26" i="3"/>
  <c r="D26" i="3"/>
  <c r="R41" i="12"/>
  <c r="P41" i="12"/>
  <c r="L41" i="12"/>
  <c r="J41" i="12"/>
  <c r="F41" i="12"/>
  <c r="M41" i="12"/>
  <c r="G41" i="12"/>
  <c r="D41" i="12"/>
  <c r="I41" i="12"/>
  <c r="C41" i="12"/>
  <c r="O41" i="12"/>
  <c r="S41" i="12"/>
  <c r="H73" i="31"/>
  <c r="F73" i="31"/>
  <c r="D73" i="31"/>
  <c r="C73" i="31"/>
  <c r="G73" i="31"/>
  <c r="B30" i="5"/>
  <c r="E30" i="5"/>
  <c r="A31" i="5"/>
  <c r="D21" i="2"/>
  <c r="C21" i="2"/>
  <c r="J21" i="2"/>
  <c r="I21" i="2"/>
  <c r="G21" i="2"/>
  <c r="F21" i="2"/>
  <c r="B75" i="35"/>
  <c r="E75" i="35"/>
  <c r="A76" i="35"/>
  <c r="F26" i="3"/>
  <c r="G26" i="3"/>
  <c r="B21" i="32"/>
  <c r="F21" i="32"/>
  <c r="A22" i="32"/>
  <c r="B48" i="40"/>
  <c r="E48" i="40"/>
  <c r="A69" i="26"/>
  <c r="E68" i="26"/>
  <c r="B68" i="26"/>
  <c r="E66" i="43"/>
  <c r="B66" i="43"/>
  <c r="A106" i="49"/>
  <c r="E105" i="49"/>
  <c r="B105" i="49"/>
  <c r="D20" i="32"/>
  <c r="E20" i="32"/>
  <c r="G100" i="50"/>
  <c r="I100" i="50"/>
  <c r="F100" i="50"/>
  <c r="K100" i="50"/>
  <c r="J100" i="50"/>
  <c r="D100" i="50"/>
  <c r="C100" i="50"/>
  <c r="D29" i="5"/>
  <c r="C29" i="5"/>
  <c r="D35" i="9"/>
  <c r="C35" i="9"/>
  <c r="D104" i="49"/>
  <c r="C104" i="49"/>
  <c r="F104" i="49"/>
  <c r="H104" i="49"/>
  <c r="G104" i="49"/>
  <c r="B42" i="12"/>
  <c r="H42" i="12"/>
  <c r="Q42" i="12"/>
  <c r="N42" i="12"/>
  <c r="E42" i="12"/>
  <c r="K42" i="12"/>
  <c r="A43" i="12"/>
  <c r="H109" i="51"/>
  <c r="A110" i="51"/>
  <c r="E109" i="51"/>
  <c r="B109" i="51"/>
  <c r="H101" i="50"/>
  <c r="E101" i="50"/>
  <c r="B101" i="50"/>
  <c r="A102" i="50"/>
  <c r="L36" i="10"/>
  <c r="J36" i="10"/>
  <c r="F36" i="10"/>
  <c r="D36" i="10"/>
  <c r="M36" i="10"/>
  <c r="G36" i="10"/>
  <c r="C36" i="10"/>
  <c r="I36" i="10"/>
  <c r="H35" i="9"/>
  <c r="G35" i="9"/>
  <c r="F35" i="9"/>
  <c r="G64" i="25"/>
  <c r="C64" i="25"/>
  <c r="K64" i="25"/>
  <c r="F64" i="25"/>
  <c r="I64" i="25"/>
  <c r="J64" i="25"/>
  <c r="D64" i="25"/>
  <c r="B74" i="31"/>
  <c r="A75" i="31"/>
  <c r="E74" i="31"/>
  <c r="B22" i="2"/>
  <c r="H22" i="2"/>
  <c r="E22" i="2"/>
  <c r="A23" i="2"/>
  <c r="H37" i="10"/>
  <c r="B37" i="10"/>
  <c r="K37" i="10"/>
  <c r="E37" i="10"/>
  <c r="A38" i="10"/>
  <c r="H29" i="5"/>
  <c r="F29" i="5"/>
  <c r="G29" i="5"/>
  <c r="K108" i="51"/>
  <c r="J108" i="51"/>
  <c r="I108" i="51"/>
  <c r="G108" i="51"/>
  <c r="D108" i="51"/>
  <c r="F108" i="51"/>
  <c r="C108" i="51"/>
  <c r="C67" i="26"/>
  <c r="D67" i="26"/>
  <c r="H67" i="26"/>
  <c r="F67" i="26"/>
  <c r="G67" i="26"/>
  <c r="E36" i="9"/>
  <c r="B36" i="9"/>
  <c r="A37" i="9"/>
  <c r="A63" i="34"/>
  <c r="E62" i="34"/>
  <c r="B62" i="34"/>
  <c r="H20" i="32"/>
  <c r="G20" i="32"/>
  <c r="F78" i="38"/>
  <c r="H78" i="38"/>
  <c r="G78" i="38"/>
  <c r="F57" i="19"/>
  <c r="D57" i="19"/>
  <c r="C57" i="19"/>
  <c r="G110" i="53" l="1"/>
  <c r="F110" i="53"/>
  <c r="D110" i="53"/>
  <c r="C110" i="53"/>
  <c r="A111" i="53" s="1"/>
  <c r="T41" i="12"/>
  <c r="N32" i="8"/>
  <c r="N36" i="10"/>
  <c r="K21" i="2"/>
  <c r="I20" i="32"/>
  <c r="H26" i="3"/>
  <c r="T47" i="14"/>
  <c r="D67" i="45"/>
  <c r="B67" i="45"/>
  <c r="E65" i="44"/>
  <c r="B65" i="44"/>
  <c r="G57" i="19"/>
  <c r="H34" i="8"/>
  <c r="A35" i="8"/>
  <c r="K34" i="8"/>
  <c r="E34" i="8"/>
  <c r="B34" i="8"/>
  <c r="B78" i="36"/>
  <c r="E78" i="36"/>
  <c r="A79" i="36"/>
  <c r="E76" i="35"/>
  <c r="B76" i="35"/>
  <c r="A77" i="35"/>
  <c r="F75" i="35"/>
  <c r="G75" i="35"/>
  <c r="H75" i="35"/>
  <c r="D75" i="35"/>
  <c r="C75" i="35"/>
  <c r="H30" i="5"/>
  <c r="F30" i="5"/>
  <c r="G30" i="5"/>
  <c r="H38" i="10"/>
  <c r="B38" i="10"/>
  <c r="K38" i="10"/>
  <c r="E38" i="10"/>
  <c r="A39" i="10"/>
  <c r="L37" i="10"/>
  <c r="J37" i="10"/>
  <c r="I37" i="10"/>
  <c r="F37" i="10"/>
  <c r="D37" i="10"/>
  <c r="C37" i="10"/>
  <c r="M37" i="10"/>
  <c r="G37" i="10"/>
  <c r="E31" i="5"/>
  <c r="B31" i="5"/>
  <c r="A32" i="5"/>
  <c r="B49" i="14"/>
  <c r="N49" i="14"/>
  <c r="K49" i="14"/>
  <c r="Q49" i="14"/>
  <c r="H49" i="14"/>
  <c r="E49" i="14"/>
  <c r="A50" i="14"/>
  <c r="H23" i="2"/>
  <c r="E23" i="2"/>
  <c r="B23" i="2"/>
  <c r="A24" i="2"/>
  <c r="D30" i="5"/>
  <c r="C30" i="5"/>
  <c r="F105" i="49"/>
  <c r="D105" i="49"/>
  <c r="H105" i="49"/>
  <c r="G105" i="49"/>
  <c r="C105" i="49"/>
  <c r="A60" i="19"/>
  <c r="B59" i="19"/>
  <c r="E59" i="19"/>
  <c r="J109" i="51"/>
  <c r="F109" i="51"/>
  <c r="D109" i="51"/>
  <c r="C109" i="51"/>
  <c r="I109" i="51"/>
  <c r="G109" i="51"/>
  <c r="K109" i="51"/>
  <c r="J65" i="25"/>
  <c r="F65" i="25"/>
  <c r="D65" i="25"/>
  <c r="C65" i="25"/>
  <c r="I65" i="25"/>
  <c r="K65" i="25"/>
  <c r="G65" i="25"/>
  <c r="L48" i="14"/>
  <c r="J48" i="14"/>
  <c r="F48" i="14"/>
  <c r="D48" i="14"/>
  <c r="C48" i="14"/>
  <c r="O48" i="14"/>
  <c r="S48" i="14"/>
  <c r="R48" i="14"/>
  <c r="P48" i="14"/>
  <c r="M48" i="14"/>
  <c r="I48" i="14"/>
  <c r="G48" i="14"/>
  <c r="F58" i="19"/>
  <c r="C58" i="19"/>
  <c r="D58" i="19"/>
  <c r="B80" i="38"/>
  <c r="A81" i="38"/>
  <c r="E80" i="38"/>
  <c r="J22" i="2"/>
  <c r="I22" i="2"/>
  <c r="G22" i="2"/>
  <c r="F22" i="2"/>
  <c r="D22" i="2"/>
  <c r="C22" i="2"/>
  <c r="A73" i="28"/>
  <c r="B72" i="28"/>
  <c r="E72" i="28"/>
  <c r="C79" i="38"/>
  <c r="D79" i="38"/>
  <c r="A103" i="50"/>
  <c r="E102" i="50"/>
  <c r="H102" i="50"/>
  <c r="B102" i="50"/>
  <c r="A76" i="31"/>
  <c r="E75" i="31"/>
  <c r="B75" i="31"/>
  <c r="K101" i="50"/>
  <c r="J101" i="50"/>
  <c r="F101" i="50"/>
  <c r="G101" i="50"/>
  <c r="C101" i="50"/>
  <c r="D101" i="50"/>
  <c r="I101" i="50"/>
  <c r="H74" i="31"/>
  <c r="F74" i="31"/>
  <c r="D74" i="31"/>
  <c r="C74" i="31"/>
  <c r="G74" i="31"/>
  <c r="H71" i="28"/>
  <c r="G71" i="28"/>
  <c r="D71" i="28"/>
  <c r="F71" i="28"/>
  <c r="C71" i="28"/>
  <c r="B106" i="49"/>
  <c r="A107" i="49"/>
  <c r="E106" i="49"/>
  <c r="E69" i="26"/>
  <c r="A70" i="26"/>
  <c r="B69" i="26"/>
  <c r="E28" i="3"/>
  <c r="B28" i="3"/>
  <c r="A29" i="3"/>
  <c r="G62" i="34"/>
  <c r="F62" i="34"/>
  <c r="D62" i="34"/>
  <c r="C62" i="34"/>
  <c r="E63" i="34"/>
  <c r="B63" i="34"/>
  <c r="A64" i="34"/>
  <c r="D42" i="12"/>
  <c r="P42" i="12"/>
  <c r="S42" i="12"/>
  <c r="R42" i="12"/>
  <c r="M42" i="12"/>
  <c r="O42" i="12"/>
  <c r="L42" i="12"/>
  <c r="C42" i="12"/>
  <c r="J42" i="12"/>
  <c r="I42" i="12"/>
  <c r="G42" i="12"/>
  <c r="F42" i="12"/>
  <c r="B110" i="51"/>
  <c r="A111" i="51"/>
  <c r="E110" i="51"/>
  <c r="H110" i="51"/>
  <c r="H36" i="9"/>
  <c r="G36" i="9"/>
  <c r="F36" i="9"/>
  <c r="D27" i="3"/>
  <c r="C27" i="3"/>
  <c r="G27" i="3"/>
  <c r="F27" i="3"/>
  <c r="G49" i="41"/>
  <c r="F49" i="41"/>
  <c r="F79" i="38"/>
  <c r="H79" i="38"/>
  <c r="G79" i="38"/>
  <c r="D36" i="9"/>
  <c r="C36" i="9"/>
  <c r="H49" i="41"/>
  <c r="C49" i="41"/>
  <c r="A50" i="41" s="1"/>
  <c r="D49" i="41"/>
  <c r="D48" i="40"/>
  <c r="C48" i="40"/>
  <c r="A49" i="40" s="1"/>
  <c r="F22" i="32"/>
  <c r="B22" i="32"/>
  <c r="A23" i="32"/>
  <c r="N43" i="12"/>
  <c r="H43" i="12"/>
  <c r="B43" i="12"/>
  <c r="Q43" i="12"/>
  <c r="K43" i="12"/>
  <c r="E43" i="12"/>
  <c r="A44" i="12"/>
  <c r="H66" i="25"/>
  <c r="E66" i="25"/>
  <c r="A67" i="25"/>
  <c r="B66" i="25"/>
  <c r="E37" i="9"/>
  <c r="A38" i="9"/>
  <c r="B37" i="9"/>
  <c r="H21" i="32"/>
  <c r="G21" i="32"/>
  <c r="J33" i="8"/>
  <c r="I33" i="8"/>
  <c r="G33" i="8"/>
  <c r="F33" i="8"/>
  <c r="D33" i="8"/>
  <c r="L33" i="8"/>
  <c r="M33" i="8"/>
  <c r="C33" i="8"/>
  <c r="H77" i="36"/>
  <c r="C77" i="36"/>
  <c r="D77" i="36"/>
  <c r="G66" i="43"/>
  <c r="F66" i="43"/>
  <c r="D66" i="43"/>
  <c r="C66" i="43"/>
  <c r="A67" i="43" s="1"/>
  <c r="G68" i="26"/>
  <c r="H68" i="26"/>
  <c r="F68" i="26"/>
  <c r="D68" i="26"/>
  <c r="C68" i="26"/>
  <c r="H48" i="40"/>
  <c r="G48" i="40"/>
  <c r="F48" i="40"/>
  <c r="E21" i="32"/>
  <c r="D21" i="32"/>
  <c r="F77" i="36"/>
  <c r="G77" i="36"/>
  <c r="E111" i="53" l="1"/>
  <c r="B111" i="53"/>
  <c r="T42" i="12"/>
  <c r="N37" i="10"/>
  <c r="N33" i="8"/>
  <c r="H27" i="3"/>
  <c r="K22" i="2"/>
  <c r="I21" i="32"/>
  <c r="T48" i="14"/>
  <c r="F65" i="44"/>
  <c r="C65" i="44"/>
  <c r="A66" i="44" s="1"/>
  <c r="D65" i="44"/>
  <c r="G65" i="44"/>
  <c r="C67" i="45"/>
  <c r="A68" i="45" s="1"/>
  <c r="E67" i="45"/>
  <c r="F67" i="45"/>
  <c r="G58" i="19"/>
  <c r="G63" i="34"/>
  <c r="D63" i="34"/>
  <c r="C63" i="34"/>
  <c r="F63" i="34"/>
  <c r="H75" i="31"/>
  <c r="G75" i="31"/>
  <c r="F75" i="31"/>
  <c r="D75" i="31"/>
  <c r="C75" i="31"/>
  <c r="H39" i="10"/>
  <c r="B39" i="10"/>
  <c r="K39" i="10"/>
  <c r="E39" i="10"/>
  <c r="A40" i="10"/>
  <c r="B76" i="31"/>
  <c r="A77" i="31"/>
  <c r="E76" i="31"/>
  <c r="C102" i="50"/>
  <c r="K102" i="50"/>
  <c r="D102" i="50"/>
  <c r="J102" i="50"/>
  <c r="I102" i="50"/>
  <c r="G102" i="50"/>
  <c r="F102" i="50"/>
  <c r="E24" i="2"/>
  <c r="B24" i="2"/>
  <c r="H24" i="2"/>
  <c r="A25" i="2"/>
  <c r="J23" i="2"/>
  <c r="I23" i="2"/>
  <c r="G23" i="2"/>
  <c r="C23" i="2"/>
  <c r="D23" i="2"/>
  <c r="F23" i="2"/>
  <c r="L38" i="10"/>
  <c r="J38" i="10"/>
  <c r="F38" i="10"/>
  <c r="D38" i="10"/>
  <c r="M38" i="10"/>
  <c r="I38" i="10"/>
  <c r="G38" i="10"/>
  <c r="C38" i="10"/>
  <c r="C37" i="9"/>
  <c r="D37" i="9"/>
  <c r="B29" i="3"/>
  <c r="E29" i="3"/>
  <c r="A30" i="3"/>
  <c r="A104" i="50"/>
  <c r="H103" i="50"/>
  <c r="E103" i="50"/>
  <c r="B103" i="50"/>
  <c r="C28" i="3"/>
  <c r="D28" i="3"/>
  <c r="F37" i="9"/>
  <c r="H37" i="9"/>
  <c r="G37" i="9"/>
  <c r="G28" i="3"/>
  <c r="F28" i="3"/>
  <c r="A68" i="25"/>
  <c r="H67" i="25"/>
  <c r="E67" i="25"/>
  <c r="B67" i="25"/>
  <c r="H72" i="28"/>
  <c r="D72" i="28"/>
  <c r="G72" i="28"/>
  <c r="F72" i="28"/>
  <c r="C72" i="28"/>
  <c r="E70" i="26"/>
  <c r="B70" i="26"/>
  <c r="A71" i="26"/>
  <c r="B73" i="28"/>
  <c r="A74" i="28"/>
  <c r="E73" i="28"/>
  <c r="K66" i="25"/>
  <c r="I66" i="25"/>
  <c r="D66" i="25"/>
  <c r="G66" i="25"/>
  <c r="F66" i="25"/>
  <c r="J66" i="25"/>
  <c r="C66" i="25"/>
  <c r="C110" i="51"/>
  <c r="D110" i="51"/>
  <c r="K110" i="51"/>
  <c r="I110" i="51"/>
  <c r="J110" i="51"/>
  <c r="F110" i="51"/>
  <c r="G110" i="51"/>
  <c r="C106" i="49"/>
  <c r="H106" i="49"/>
  <c r="G106" i="49"/>
  <c r="F106" i="49"/>
  <c r="D106" i="49"/>
  <c r="N50" i="14"/>
  <c r="B50" i="14"/>
  <c r="K50" i="14"/>
  <c r="Q50" i="14"/>
  <c r="H50" i="14"/>
  <c r="E50" i="14"/>
  <c r="A51" i="14"/>
  <c r="N44" i="12"/>
  <c r="H44" i="12"/>
  <c r="Q44" i="12"/>
  <c r="E44" i="12"/>
  <c r="K44" i="12"/>
  <c r="B44" i="12"/>
  <c r="A45" i="12"/>
  <c r="L43" i="12"/>
  <c r="J43" i="12"/>
  <c r="F43" i="12"/>
  <c r="D43" i="12"/>
  <c r="R43" i="12"/>
  <c r="S43" i="12"/>
  <c r="O43" i="12"/>
  <c r="M43" i="12"/>
  <c r="G43" i="12"/>
  <c r="P43" i="12"/>
  <c r="I43" i="12"/>
  <c r="C43" i="12"/>
  <c r="D76" i="35"/>
  <c r="C76" i="35"/>
  <c r="H76" i="35"/>
  <c r="E107" i="49"/>
  <c r="B107" i="49"/>
  <c r="A108" i="49"/>
  <c r="G76" i="35"/>
  <c r="F76" i="35"/>
  <c r="A112" i="51"/>
  <c r="E111" i="51"/>
  <c r="B111" i="51"/>
  <c r="H111" i="51"/>
  <c r="B67" i="43"/>
  <c r="E67" i="43"/>
  <c r="A82" i="38"/>
  <c r="E81" i="38"/>
  <c r="B81" i="38"/>
  <c r="F49" i="14"/>
  <c r="D49" i="14"/>
  <c r="P49" i="14"/>
  <c r="L49" i="14"/>
  <c r="R49" i="14"/>
  <c r="O49" i="14"/>
  <c r="M49" i="14"/>
  <c r="S49" i="14"/>
  <c r="J49" i="14"/>
  <c r="I49" i="14"/>
  <c r="G49" i="14"/>
  <c r="C49" i="14"/>
  <c r="A80" i="36"/>
  <c r="B79" i="36"/>
  <c r="E79" i="36"/>
  <c r="G22" i="32"/>
  <c r="H22" i="32"/>
  <c r="D78" i="36"/>
  <c r="C78" i="36"/>
  <c r="H78" i="36"/>
  <c r="H69" i="26"/>
  <c r="G69" i="26"/>
  <c r="C69" i="26"/>
  <c r="F69" i="26"/>
  <c r="D69" i="26"/>
  <c r="A78" i="35"/>
  <c r="B77" i="35"/>
  <c r="E77" i="35"/>
  <c r="D80" i="38"/>
  <c r="C80" i="38"/>
  <c r="H80" i="38"/>
  <c r="G80" i="38"/>
  <c r="F80" i="38"/>
  <c r="G78" i="36"/>
  <c r="F78" i="36"/>
  <c r="E49" i="40"/>
  <c r="B49" i="40"/>
  <c r="H31" i="5"/>
  <c r="G31" i="5"/>
  <c r="F31" i="5"/>
  <c r="A39" i="9"/>
  <c r="E38" i="9"/>
  <c r="B38" i="9"/>
  <c r="E22" i="32"/>
  <c r="D22" i="32"/>
  <c r="B32" i="5"/>
  <c r="E32" i="5"/>
  <c r="A33" i="5"/>
  <c r="G34" i="8"/>
  <c r="I34" i="8"/>
  <c r="D34" i="8"/>
  <c r="C34" i="8"/>
  <c r="M34" i="8"/>
  <c r="L34" i="8"/>
  <c r="F34" i="8"/>
  <c r="J34" i="8"/>
  <c r="E50" i="41"/>
  <c r="B50" i="41"/>
  <c r="H35" i="8"/>
  <c r="E35" i="8"/>
  <c r="B35" i="8"/>
  <c r="K35" i="8"/>
  <c r="A36" i="8"/>
  <c r="B23" i="32"/>
  <c r="F23" i="32"/>
  <c r="A24" i="32"/>
  <c r="D59" i="19"/>
  <c r="F59" i="19"/>
  <c r="C59" i="19"/>
  <c r="B60" i="19"/>
  <c r="A61" i="19"/>
  <c r="E60" i="19"/>
  <c r="C31" i="5"/>
  <c r="D31" i="5"/>
  <c r="B64" i="34"/>
  <c r="A65" i="34"/>
  <c r="E64" i="34"/>
  <c r="F111" i="53" l="1"/>
  <c r="D111" i="53"/>
  <c r="C111" i="53"/>
  <c r="A112" i="53" s="1"/>
  <c r="G111" i="53"/>
  <c r="I22" i="32"/>
  <c r="N34" i="8"/>
  <c r="K23" i="2"/>
  <c r="T49" i="14"/>
  <c r="T43" i="12"/>
  <c r="H28" i="3"/>
  <c r="N38" i="10"/>
  <c r="G59" i="19"/>
  <c r="D68" i="45"/>
  <c r="B68" i="45"/>
  <c r="B66" i="44"/>
  <c r="E66" i="44"/>
  <c r="D81" i="38"/>
  <c r="C81" i="38"/>
  <c r="R44" i="12"/>
  <c r="P44" i="12"/>
  <c r="L44" i="12"/>
  <c r="J44" i="12"/>
  <c r="D44" i="12"/>
  <c r="S44" i="12"/>
  <c r="O44" i="12"/>
  <c r="M44" i="12"/>
  <c r="I44" i="12"/>
  <c r="G44" i="12"/>
  <c r="F44" i="12"/>
  <c r="C44" i="12"/>
  <c r="A75" i="28"/>
  <c r="E74" i="28"/>
  <c r="B74" i="28"/>
  <c r="G77" i="35"/>
  <c r="F77" i="35"/>
  <c r="A83" i="38"/>
  <c r="E82" i="38"/>
  <c r="B82" i="38"/>
  <c r="D73" i="28"/>
  <c r="C73" i="28"/>
  <c r="F73" i="28"/>
  <c r="H73" i="28"/>
  <c r="G73" i="28"/>
  <c r="E104" i="50"/>
  <c r="A105" i="50"/>
  <c r="H104" i="50"/>
  <c r="B104" i="50"/>
  <c r="A72" i="26"/>
  <c r="E71" i="26"/>
  <c r="B71" i="26"/>
  <c r="B30" i="3"/>
  <c r="E30" i="3"/>
  <c r="A31" i="3"/>
  <c r="B78" i="35"/>
  <c r="A79" i="35"/>
  <c r="E78" i="35"/>
  <c r="D70" i="26"/>
  <c r="C70" i="26"/>
  <c r="G70" i="26"/>
  <c r="H70" i="26"/>
  <c r="F70" i="26"/>
  <c r="G29" i="3"/>
  <c r="F29" i="3"/>
  <c r="B77" i="31"/>
  <c r="A78" i="31"/>
  <c r="E77" i="31"/>
  <c r="D29" i="3"/>
  <c r="C29" i="3"/>
  <c r="C76" i="31"/>
  <c r="H76" i="31"/>
  <c r="G76" i="31"/>
  <c r="F76" i="31"/>
  <c r="D76" i="31"/>
  <c r="G67" i="43"/>
  <c r="F67" i="43"/>
  <c r="C67" i="43"/>
  <c r="A68" i="43" s="1"/>
  <c r="D67" i="43"/>
  <c r="H51" i="14"/>
  <c r="B51" i="14"/>
  <c r="Q51" i="14"/>
  <c r="N51" i="14"/>
  <c r="K51" i="14"/>
  <c r="E51" i="14"/>
  <c r="A52" i="14"/>
  <c r="H40" i="10"/>
  <c r="B40" i="10"/>
  <c r="K40" i="10"/>
  <c r="E40" i="10"/>
  <c r="A41" i="10"/>
  <c r="K111" i="51"/>
  <c r="J111" i="51"/>
  <c r="D111" i="51"/>
  <c r="C111" i="51"/>
  <c r="G111" i="51"/>
  <c r="I111" i="51"/>
  <c r="F111" i="51"/>
  <c r="L39" i="10"/>
  <c r="J39" i="10"/>
  <c r="I39" i="10"/>
  <c r="F39" i="10"/>
  <c r="D39" i="10"/>
  <c r="M39" i="10"/>
  <c r="C39" i="10"/>
  <c r="G39" i="10"/>
  <c r="J67" i="25"/>
  <c r="I67" i="25"/>
  <c r="F67" i="25"/>
  <c r="D67" i="25"/>
  <c r="K67" i="25"/>
  <c r="G67" i="25"/>
  <c r="C67" i="25"/>
  <c r="F107" i="49"/>
  <c r="D107" i="49"/>
  <c r="H107" i="49"/>
  <c r="G107" i="49"/>
  <c r="C107" i="49"/>
  <c r="A69" i="25"/>
  <c r="E68" i="25"/>
  <c r="H68" i="25"/>
  <c r="B68" i="25"/>
  <c r="C38" i="9"/>
  <c r="D38" i="9"/>
  <c r="C32" i="5"/>
  <c r="D32" i="5"/>
  <c r="F60" i="19"/>
  <c r="D60" i="19"/>
  <c r="C60" i="19"/>
  <c r="E39" i="9"/>
  <c r="B39" i="9"/>
  <c r="A40" i="9"/>
  <c r="E80" i="36"/>
  <c r="B80" i="36"/>
  <c r="A81" i="36"/>
  <c r="H32" i="5"/>
  <c r="F32" i="5"/>
  <c r="G32" i="5"/>
  <c r="A62" i="19"/>
  <c r="E61" i="19"/>
  <c r="B61" i="19"/>
  <c r="H79" i="36"/>
  <c r="C79" i="36"/>
  <c r="D79" i="36"/>
  <c r="G79" i="36"/>
  <c r="F79" i="36"/>
  <c r="A66" i="34"/>
  <c r="E65" i="34"/>
  <c r="B65" i="34"/>
  <c r="F24" i="32"/>
  <c r="B24" i="32"/>
  <c r="A25" i="32"/>
  <c r="H81" i="38"/>
  <c r="G81" i="38"/>
  <c r="F81" i="38"/>
  <c r="H77" i="35"/>
  <c r="D77" i="35"/>
  <c r="C77" i="35"/>
  <c r="G64" i="34"/>
  <c r="F64" i="34"/>
  <c r="C64" i="34"/>
  <c r="D64" i="34"/>
  <c r="B33" i="5"/>
  <c r="E33" i="5"/>
  <c r="A34" i="5"/>
  <c r="D49" i="40"/>
  <c r="C49" i="40"/>
  <c r="A50" i="40" s="1"/>
  <c r="J24" i="2"/>
  <c r="I24" i="2"/>
  <c r="G24" i="2"/>
  <c r="F24" i="2"/>
  <c r="D24" i="2"/>
  <c r="C24" i="2"/>
  <c r="P50" i="14"/>
  <c r="L50" i="14"/>
  <c r="I50" i="14"/>
  <c r="O50" i="14"/>
  <c r="C50" i="14"/>
  <c r="S50" i="14"/>
  <c r="R50" i="14"/>
  <c r="J50" i="14"/>
  <c r="M50" i="14"/>
  <c r="G50" i="14"/>
  <c r="F50" i="14"/>
  <c r="D50" i="14"/>
  <c r="H38" i="9"/>
  <c r="G38" i="9"/>
  <c r="F38" i="9"/>
  <c r="E23" i="32"/>
  <c r="D23" i="32"/>
  <c r="H112" i="51"/>
  <c r="A113" i="51"/>
  <c r="E112" i="51"/>
  <c r="B112" i="51"/>
  <c r="H23" i="32"/>
  <c r="G23" i="32"/>
  <c r="E25" i="2"/>
  <c r="B25" i="2"/>
  <c r="H25" i="2"/>
  <c r="A26" i="2"/>
  <c r="H36" i="8"/>
  <c r="A37" i="8"/>
  <c r="K36" i="8"/>
  <c r="E36" i="8"/>
  <c r="B36" i="8"/>
  <c r="J35" i="8"/>
  <c r="I35" i="8"/>
  <c r="G35" i="8"/>
  <c r="F35" i="8"/>
  <c r="D35" i="8"/>
  <c r="M35" i="8"/>
  <c r="L35" i="8"/>
  <c r="C35" i="8"/>
  <c r="D50" i="41"/>
  <c r="C50" i="41"/>
  <c r="A51" i="41" s="1"/>
  <c r="H50" i="41"/>
  <c r="E108" i="49"/>
  <c r="A109" i="49"/>
  <c r="B108" i="49"/>
  <c r="H49" i="40"/>
  <c r="F49" i="40"/>
  <c r="G49" i="40"/>
  <c r="G50" i="41"/>
  <c r="F50" i="41"/>
  <c r="B45" i="12"/>
  <c r="N45" i="12"/>
  <c r="Q45" i="12"/>
  <c r="K45" i="12"/>
  <c r="H45" i="12"/>
  <c r="E45" i="12"/>
  <c r="A46" i="12"/>
  <c r="F103" i="50"/>
  <c r="K103" i="50"/>
  <c r="J103" i="50"/>
  <c r="I103" i="50"/>
  <c r="C103" i="50"/>
  <c r="G103" i="50"/>
  <c r="D103" i="50"/>
  <c r="E112" i="53" l="1"/>
  <c r="B112" i="53"/>
  <c r="N35" i="8"/>
  <c r="N39" i="10"/>
  <c r="T50" i="14"/>
  <c r="H29" i="3"/>
  <c r="T44" i="12"/>
  <c r="K24" i="2"/>
  <c r="I23" i="32"/>
  <c r="D66" i="44"/>
  <c r="G66" i="44"/>
  <c r="F66" i="44"/>
  <c r="C66" i="44"/>
  <c r="A67" i="44" s="1"/>
  <c r="F68" i="45"/>
  <c r="E68" i="45"/>
  <c r="C68" i="45"/>
  <c r="A69" i="45" s="1"/>
  <c r="G60" i="19"/>
  <c r="E68" i="43"/>
  <c r="B68" i="43"/>
  <c r="H105" i="50"/>
  <c r="A106" i="50"/>
  <c r="E105" i="50"/>
  <c r="B105" i="50"/>
  <c r="A82" i="36"/>
  <c r="B81" i="36"/>
  <c r="E81" i="36"/>
  <c r="G80" i="36"/>
  <c r="F80" i="36"/>
  <c r="A41" i="9"/>
  <c r="E40" i="9"/>
  <c r="B40" i="9"/>
  <c r="D39" i="9"/>
  <c r="C39" i="9"/>
  <c r="G39" i="9"/>
  <c r="H39" i="9"/>
  <c r="F39" i="9"/>
  <c r="D82" i="38"/>
  <c r="C82" i="38"/>
  <c r="H82" i="38"/>
  <c r="G82" i="38"/>
  <c r="F82" i="38"/>
  <c r="B83" i="38"/>
  <c r="E83" i="38"/>
  <c r="A84" i="38"/>
  <c r="G36" i="8"/>
  <c r="M36" i="8"/>
  <c r="I36" i="8"/>
  <c r="F36" i="8"/>
  <c r="L36" i="8"/>
  <c r="D36" i="8"/>
  <c r="J36" i="8"/>
  <c r="C36" i="8"/>
  <c r="E78" i="31"/>
  <c r="A79" i="31"/>
  <c r="B78" i="31"/>
  <c r="H74" i="28"/>
  <c r="F74" i="28"/>
  <c r="G74" i="28"/>
  <c r="D74" i="28"/>
  <c r="C74" i="28"/>
  <c r="H77" i="31"/>
  <c r="F77" i="31"/>
  <c r="D77" i="31"/>
  <c r="C77" i="31"/>
  <c r="G77" i="31"/>
  <c r="A76" i="28"/>
  <c r="E75" i="28"/>
  <c r="B75" i="28"/>
  <c r="B26" i="2"/>
  <c r="E26" i="2"/>
  <c r="H26" i="2"/>
  <c r="A27" i="2"/>
  <c r="F25" i="32"/>
  <c r="B25" i="32"/>
  <c r="A26" i="32"/>
  <c r="H80" i="36"/>
  <c r="D80" i="36"/>
  <c r="C80" i="36"/>
  <c r="D25" i="2"/>
  <c r="I25" i="2"/>
  <c r="G25" i="2"/>
  <c r="C25" i="2"/>
  <c r="F25" i="2"/>
  <c r="J25" i="2"/>
  <c r="E24" i="32"/>
  <c r="D24" i="32"/>
  <c r="R45" i="12"/>
  <c r="F45" i="12"/>
  <c r="S45" i="12"/>
  <c r="M45" i="12"/>
  <c r="P45" i="12"/>
  <c r="O45" i="12"/>
  <c r="L45" i="12"/>
  <c r="D45" i="12"/>
  <c r="C45" i="12"/>
  <c r="J45" i="12"/>
  <c r="I45" i="12"/>
  <c r="G45" i="12"/>
  <c r="G24" i="32"/>
  <c r="H24" i="32"/>
  <c r="J68" i="25"/>
  <c r="K68" i="25"/>
  <c r="G68" i="25"/>
  <c r="F68" i="25"/>
  <c r="C68" i="25"/>
  <c r="I68" i="25"/>
  <c r="D68" i="25"/>
  <c r="H41" i="10"/>
  <c r="B41" i="10"/>
  <c r="K41" i="10"/>
  <c r="E41" i="10"/>
  <c r="A42" i="10"/>
  <c r="F65" i="34"/>
  <c r="G65" i="34"/>
  <c r="D65" i="34"/>
  <c r="C65" i="34"/>
  <c r="F78" i="35"/>
  <c r="G78" i="35"/>
  <c r="A67" i="34"/>
  <c r="E66" i="34"/>
  <c r="B66" i="34"/>
  <c r="B69" i="25"/>
  <c r="A70" i="25"/>
  <c r="H69" i="25"/>
  <c r="E69" i="25"/>
  <c r="L40" i="10"/>
  <c r="J40" i="10"/>
  <c r="F40" i="10"/>
  <c r="D40" i="10"/>
  <c r="C40" i="10"/>
  <c r="I40" i="10"/>
  <c r="M40" i="10"/>
  <c r="G40" i="10"/>
  <c r="E79" i="35"/>
  <c r="B79" i="35"/>
  <c r="A80" i="35"/>
  <c r="C112" i="51"/>
  <c r="K112" i="51"/>
  <c r="I112" i="51"/>
  <c r="J112" i="51"/>
  <c r="G112" i="51"/>
  <c r="F112" i="51"/>
  <c r="D112" i="51"/>
  <c r="H78" i="35"/>
  <c r="D78" i="35"/>
  <c r="C78" i="35"/>
  <c r="E50" i="40"/>
  <c r="B50" i="40"/>
  <c r="B52" i="14"/>
  <c r="N52" i="14"/>
  <c r="H52" i="14"/>
  <c r="Q52" i="14"/>
  <c r="K52" i="14"/>
  <c r="E52" i="14"/>
  <c r="A53" i="14"/>
  <c r="E31" i="3"/>
  <c r="B31" i="3"/>
  <c r="A32" i="3"/>
  <c r="A38" i="8"/>
  <c r="H37" i="8"/>
  <c r="E37" i="8"/>
  <c r="B37" i="8"/>
  <c r="K37" i="8"/>
  <c r="H108" i="49"/>
  <c r="G108" i="49"/>
  <c r="D108" i="49"/>
  <c r="F108" i="49"/>
  <c r="C108" i="49"/>
  <c r="A114" i="51"/>
  <c r="E113" i="51"/>
  <c r="B113" i="51"/>
  <c r="H113" i="51"/>
  <c r="G30" i="3"/>
  <c r="F30" i="3"/>
  <c r="A110" i="49"/>
  <c r="E109" i="49"/>
  <c r="B109" i="49"/>
  <c r="E34" i="5"/>
  <c r="B34" i="5"/>
  <c r="A35" i="5"/>
  <c r="D30" i="3"/>
  <c r="C30" i="3"/>
  <c r="H46" i="12"/>
  <c r="B46" i="12"/>
  <c r="K46" i="12"/>
  <c r="Q46" i="12"/>
  <c r="E46" i="12"/>
  <c r="N46" i="12"/>
  <c r="A47" i="12"/>
  <c r="C71" i="26"/>
  <c r="H71" i="26"/>
  <c r="G71" i="26"/>
  <c r="F71" i="26"/>
  <c r="D71" i="26"/>
  <c r="F61" i="19"/>
  <c r="D61" i="19"/>
  <c r="C61" i="19"/>
  <c r="H33" i="5"/>
  <c r="F33" i="5"/>
  <c r="G33" i="5"/>
  <c r="D33" i="5"/>
  <c r="C33" i="5"/>
  <c r="J51" i="14"/>
  <c r="D51" i="14"/>
  <c r="S51" i="14"/>
  <c r="R51" i="14"/>
  <c r="P51" i="14"/>
  <c r="O51" i="14"/>
  <c r="M51" i="14"/>
  <c r="L51" i="14"/>
  <c r="G51" i="14"/>
  <c r="I51" i="14"/>
  <c r="F51" i="14"/>
  <c r="C51" i="14"/>
  <c r="A73" i="26"/>
  <c r="E72" i="26"/>
  <c r="B72" i="26"/>
  <c r="B51" i="41"/>
  <c r="E51" i="41"/>
  <c r="B62" i="19"/>
  <c r="E62" i="19"/>
  <c r="A63" i="19"/>
  <c r="F104" i="50"/>
  <c r="D104" i="50"/>
  <c r="C104" i="50"/>
  <c r="J104" i="50"/>
  <c r="K104" i="50"/>
  <c r="I104" i="50"/>
  <c r="G104" i="50"/>
  <c r="F112" i="53" l="1"/>
  <c r="G112" i="53"/>
  <c r="D112" i="53"/>
  <c r="C112" i="53"/>
  <c r="A113" i="53" s="1"/>
  <c r="T45" i="12"/>
  <c r="I24" i="32"/>
  <c r="H30" i="3"/>
  <c r="K25" i="2"/>
  <c r="N36" i="8"/>
  <c r="T51" i="14"/>
  <c r="N40" i="10"/>
  <c r="G61" i="19"/>
  <c r="D69" i="45"/>
  <c r="B69" i="45"/>
  <c r="B67" i="44"/>
  <c r="E67" i="44"/>
  <c r="F66" i="34"/>
  <c r="D66" i="34"/>
  <c r="C66" i="34"/>
  <c r="G66" i="34"/>
  <c r="G83" i="38"/>
  <c r="F83" i="38"/>
  <c r="H83" i="38"/>
  <c r="E76" i="28"/>
  <c r="B76" i="28"/>
  <c r="A77" i="28"/>
  <c r="D83" i="38"/>
  <c r="C83" i="38"/>
  <c r="D52" i="14"/>
  <c r="R52" i="14"/>
  <c r="L52" i="14"/>
  <c r="J52" i="14"/>
  <c r="O52" i="14"/>
  <c r="S52" i="14"/>
  <c r="I52" i="14"/>
  <c r="P52" i="14"/>
  <c r="M52" i="14"/>
  <c r="G52" i="14"/>
  <c r="F52" i="14"/>
  <c r="C52" i="14"/>
  <c r="E67" i="34"/>
  <c r="B67" i="34"/>
  <c r="A68" i="34"/>
  <c r="B35" i="5"/>
  <c r="E35" i="5"/>
  <c r="A36" i="5"/>
  <c r="D50" i="40"/>
  <c r="C50" i="40"/>
  <c r="A51" i="40" s="1"/>
  <c r="C34" i="5"/>
  <c r="D34" i="5"/>
  <c r="F50" i="40"/>
  <c r="H50" i="40"/>
  <c r="G50" i="40"/>
  <c r="H34" i="5"/>
  <c r="G34" i="5"/>
  <c r="F34" i="5"/>
  <c r="B110" i="49"/>
  <c r="A111" i="49"/>
  <c r="E110" i="49"/>
  <c r="H42" i="10"/>
  <c r="E42" i="10"/>
  <c r="B42" i="10"/>
  <c r="K42" i="10"/>
  <c r="A43" i="10"/>
  <c r="K113" i="51"/>
  <c r="J113" i="51"/>
  <c r="C113" i="51"/>
  <c r="D113" i="51"/>
  <c r="I113" i="51"/>
  <c r="G113" i="51"/>
  <c r="F113" i="51"/>
  <c r="L41" i="10"/>
  <c r="J41" i="10"/>
  <c r="I41" i="10"/>
  <c r="F41" i="10"/>
  <c r="D41" i="10"/>
  <c r="M41" i="10"/>
  <c r="C41" i="10"/>
  <c r="G41" i="10"/>
  <c r="E114" i="51"/>
  <c r="A115" i="51"/>
  <c r="H114" i="51"/>
  <c r="B114" i="51"/>
  <c r="A81" i="35"/>
  <c r="B80" i="35"/>
  <c r="E80" i="35"/>
  <c r="D40" i="9"/>
  <c r="C40" i="9"/>
  <c r="F26" i="32"/>
  <c r="B26" i="32"/>
  <c r="A27" i="32"/>
  <c r="G40" i="9"/>
  <c r="H40" i="9"/>
  <c r="F40" i="9"/>
  <c r="G79" i="35"/>
  <c r="F79" i="35"/>
  <c r="D25" i="32"/>
  <c r="E25" i="32"/>
  <c r="A42" i="9"/>
  <c r="E41" i="9"/>
  <c r="B41" i="9"/>
  <c r="E63" i="19"/>
  <c r="A64" i="19"/>
  <c r="B63" i="19"/>
  <c r="H25" i="32"/>
  <c r="G25" i="32"/>
  <c r="D78" i="31"/>
  <c r="C78" i="31"/>
  <c r="H78" i="31"/>
  <c r="G78" i="31"/>
  <c r="F78" i="31"/>
  <c r="H27" i="2"/>
  <c r="E27" i="2"/>
  <c r="B27" i="2"/>
  <c r="A28" i="2"/>
  <c r="E79" i="31"/>
  <c r="B79" i="31"/>
  <c r="A80" i="31"/>
  <c r="F81" i="36"/>
  <c r="G81" i="36"/>
  <c r="D81" i="36"/>
  <c r="C81" i="36"/>
  <c r="H81" i="36"/>
  <c r="F62" i="19"/>
  <c r="D62" i="19"/>
  <c r="C62" i="19"/>
  <c r="D26" i="2"/>
  <c r="C26" i="2"/>
  <c r="J26" i="2"/>
  <c r="I26" i="2"/>
  <c r="G26" i="2"/>
  <c r="F26" i="2"/>
  <c r="A83" i="36"/>
  <c r="E82" i="36"/>
  <c r="B82" i="36"/>
  <c r="D109" i="49"/>
  <c r="C109" i="49"/>
  <c r="H109" i="49"/>
  <c r="G109" i="49"/>
  <c r="F109" i="49"/>
  <c r="H51" i="41"/>
  <c r="C51" i="41"/>
  <c r="A52" i="41" s="1"/>
  <c r="D51" i="41"/>
  <c r="H38" i="8"/>
  <c r="E38" i="8"/>
  <c r="B38" i="8"/>
  <c r="K38" i="8"/>
  <c r="A39" i="8"/>
  <c r="F105" i="50"/>
  <c r="J105" i="50"/>
  <c r="G105" i="50"/>
  <c r="I105" i="50"/>
  <c r="K105" i="50"/>
  <c r="D105" i="50"/>
  <c r="C105" i="50"/>
  <c r="D79" i="35"/>
  <c r="H79" i="35"/>
  <c r="C79" i="35"/>
  <c r="J37" i="8"/>
  <c r="I37" i="8"/>
  <c r="G37" i="8"/>
  <c r="F37" i="8"/>
  <c r="D37" i="8"/>
  <c r="L37" i="8"/>
  <c r="C37" i="8"/>
  <c r="M37" i="8"/>
  <c r="E106" i="50"/>
  <c r="A107" i="50"/>
  <c r="B106" i="50"/>
  <c r="H106" i="50"/>
  <c r="N47" i="12"/>
  <c r="H47" i="12"/>
  <c r="B47" i="12"/>
  <c r="Q47" i="12"/>
  <c r="K47" i="12"/>
  <c r="E47" i="12"/>
  <c r="A48" i="12"/>
  <c r="G72" i="26"/>
  <c r="H72" i="26"/>
  <c r="C72" i="26"/>
  <c r="F72" i="26"/>
  <c r="D72" i="26"/>
  <c r="G31" i="3"/>
  <c r="F31" i="3"/>
  <c r="F51" i="41"/>
  <c r="G51" i="41"/>
  <c r="D31" i="3"/>
  <c r="C31" i="3"/>
  <c r="N53" i="14"/>
  <c r="E53" i="14"/>
  <c r="Q53" i="14"/>
  <c r="K53" i="14"/>
  <c r="H53" i="14"/>
  <c r="B53" i="14"/>
  <c r="A54" i="14"/>
  <c r="E32" i="3"/>
  <c r="B32" i="3"/>
  <c r="A33" i="3"/>
  <c r="F68" i="43"/>
  <c r="G68" i="43"/>
  <c r="D68" i="43"/>
  <c r="C68" i="43"/>
  <c r="A69" i="43" s="1"/>
  <c r="E73" i="26"/>
  <c r="B73" i="26"/>
  <c r="A74" i="26"/>
  <c r="L46" i="12"/>
  <c r="J46" i="12"/>
  <c r="F46" i="12"/>
  <c r="D46" i="12"/>
  <c r="P46" i="12"/>
  <c r="M46" i="12"/>
  <c r="C46" i="12"/>
  <c r="I46" i="12"/>
  <c r="S46" i="12"/>
  <c r="R46" i="12"/>
  <c r="O46" i="12"/>
  <c r="G46" i="12"/>
  <c r="E70" i="25"/>
  <c r="B70" i="25"/>
  <c r="A71" i="25"/>
  <c r="H70" i="25"/>
  <c r="F69" i="25"/>
  <c r="D69" i="25"/>
  <c r="J69" i="25"/>
  <c r="I69" i="25"/>
  <c r="G69" i="25"/>
  <c r="C69" i="25"/>
  <c r="K69" i="25"/>
  <c r="F75" i="28"/>
  <c r="C75" i="28"/>
  <c r="H75" i="28"/>
  <c r="G75" i="28"/>
  <c r="D75" i="28"/>
  <c r="B84" i="38"/>
  <c r="A85" i="38"/>
  <c r="E84" i="38"/>
  <c r="J7" i="24"/>
  <c r="I7" i="24"/>
  <c r="H7" i="24"/>
  <c r="G7" i="24"/>
  <c r="AU6" i="24"/>
  <c r="AN5" i="24" s="1"/>
  <c r="AT6" i="24"/>
  <c r="AM5" i="24" s="1"/>
  <c r="AS6" i="24"/>
  <c r="AL5" i="24" s="1"/>
  <c r="AR6" i="24"/>
  <c r="AK5" i="24" s="1"/>
  <c r="AQ6" i="24"/>
  <c r="AJ5" i="24" s="1"/>
  <c r="AP6" i="24"/>
  <c r="AN6" i="24"/>
  <c r="AM6" i="24"/>
  <c r="AL6" i="24"/>
  <c r="AJ6" i="24"/>
  <c r="CT5" i="24"/>
  <c r="CS5" i="24"/>
  <c r="CA5" i="24"/>
  <c r="BZ5" i="24"/>
  <c r="AI5" i="24"/>
  <c r="E5" i="24"/>
  <c r="D5" i="24"/>
  <c r="C5" i="24"/>
  <c r="B5" i="24"/>
  <c r="E113" i="53" l="1"/>
  <c r="B113" i="53"/>
  <c r="G62" i="19"/>
  <c r="I25" i="32"/>
  <c r="N37" i="8"/>
  <c r="H31" i="3"/>
  <c r="K26" i="2"/>
  <c r="T46" i="12"/>
  <c r="N41" i="10"/>
  <c r="T52" i="14"/>
  <c r="F67" i="44"/>
  <c r="G67" i="44"/>
  <c r="C67" i="44"/>
  <c r="A68" i="44" s="1"/>
  <c r="D67" i="44"/>
  <c r="F69" i="45"/>
  <c r="C69" i="45"/>
  <c r="A70" i="45" s="1"/>
  <c r="E69" i="45"/>
  <c r="AL14" i="24"/>
  <c r="AR14" i="24"/>
  <c r="K14" i="24"/>
  <c r="AO14" i="24"/>
  <c r="CL119" i="24"/>
  <c r="CM119" i="24" s="1"/>
  <c r="CL130" i="24"/>
  <c r="CM130" i="24" s="1"/>
  <c r="CL114" i="24"/>
  <c r="CM114" i="24" s="1"/>
  <c r="CL125" i="24"/>
  <c r="CM125" i="24" s="1"/>
  <c r="CL105" i="24"/>
  <c r="CM105" i="24" s="1"/>
  <c r="CL90" i="24"/>
  <c r="CM90" i="24" s="1"/>
  <c r="CL88" i="24"/>
  <c r="CM88" i="24" s="1"/>
  <c r="CL75" i="24"/>
  <c r="CM75" i="24" s="1"/>
  <c r="CL45" i="24"/>
  <c r="CM45" i="24" s="1"/>
  <c r="CL60" i="24"/>
  <c r="CM60" i="24" s="1"/>
  <c r="CL52" i="24"/>
  <c r="CM52" i="24" s="1"/>
  <c r="CL126" i="24"/>
  <c r="CM126" i="24" s="1"/>
  <c r="BZ14" i="24"/>
  <c r="CL21" i="24"/>
  <c r="CM21" i="24" s="1"/>
  <c r="CL50" i="24"/>
  <c r="CM50" i="24" s="1"/>
  <c r="CL23" i="24"/>
  <c r="CM23" i="24" s="1"/>
  <c r="CL19" i="24"/>
  <c r="CM19" i="24" s="1"/>
  <c r="CL42" i="24"/>
  <c r="CM42" i="24" s="1"/>
  <c r="CL87" i="24"/>
  <c r="CM87" i="24" s="1"/>
  <c r="CL22" i="24"/>
  <c r="CM22" i="24" s="1"/>
  <c r="CL128" i="24"/>
  <c r="CM128" i="24" s="1"/>
  <c r="CL48" i="24"/>
  <c r="CM48" i="24" s="1"/>
  <c r="CL30" i="24"/>
  <c r="CM30" i="24" s="1"/>
  <c r="CL24" i="24"/>
  <c r="CM24" i="24" s="1"/>
  <c r="CL66" i="24"/>
  <c r="CM66" i="24" s="1"/>
  <c r="CL55" i="24"/>
  <c r="CM55" i="24" s="1"/>
  <c r="AU14" i="24"/>
  <c r="AX14" i="24"/>
  <c r="DE137" i="24"/>
  <c r="DF137" i="24" s="1"/>
  <c r="DE113" i="24"/>
  <c r="DF113" i="24" s="1"/>
  <c r="DE97" i="24"/>
  <c r="DF97" i="24" s="1"/>
  <c r="DE81" i="24"/>
  <c r="DF81" i="24" s="1"/>
  <c r="DE73" i="24"/>
  <c r="DF73" i="24" s="1"/>
  <c r="DE65" i="24"/>
  <c r="DF65" i="24" s="1"/>
  <c r="DE61" i="24"/>
  <c r="DF61" i="24" s="1"/>
  <c r="DE108" i="24"/>
  <c r="DF108" i="24" s="1"/>
  <c r="DE106" i="24"/>
  <c r="DF106" i="24" s="1"/>
  <c r="DE115" i="24"/>
  <c r="DF115" i="24" s="1"/>
  <c r="DE70" i="24"/>
  <c r="DF70" i="24" s="1"/>
  <c r="DE126" i="24"/>
  <c r="DF126" i="24" s="1"/>
  <c r="DE107" i="24"/>
  <c r="DF107" i="24" s="1"/>
  <c r="DE94" i="24"/>
  <c r="DF94" i="24" s="1"/>
  <c r="DE66" i="24"/>
  <c r="DF66" i="24" s="1"/>
  <c r="DE56" i="24"/>
  <c r="DF56" i="24" s="1"/>
  <c r="DE46" i="24"/>
  <c r="DF46" i="24" s="1"/>
  <c r="DE122" i="24"/>
  <c r="DF122" i="24" s="1"/>
  <c r="DE71" i="24"/>
  <c r="DF71" i="24" s="1"/>
  <c r="DE31" i="24"/>
  <c r="DF31" i="24" s="1"/>
  <c r="DE69" i="24"/>
  <c r="DF69" i="24" s="1"/>
  <c r="DE22" i="24"/>
  <c r="DF22" i="24" s="1"/>
  <c r="DE53" i="24"/>
  <c r="DF53" i="24" s="1"/>
  <c r="DE24" i="24"/>
  <c r="DF24" i="24" s="1"/>
  <c r="DE23" i="24"/>
  <c r="DF23" i="24" s="1"/>
  <c r="DE4" i="24"/>
  <c r="DF4" i="24" s="1"/>
  <c r="DE8" i="24"/>
  <c r="DF8" i="24" s="1"/>
  <c r="DE2" i="24"/>
  <c r="DF2" i="24" s="1"/>
  <c r="DE3" i="24"/>
  <c r="DF3" i="24" s="1"/>
  <c r="DE6" i="24"/>
  <c r="DF6" i="24" s="1"/>
  <c r="BS139" i="24"/>
  <c r="BT139" i="24" s="1"/>
  <c r="BS138" i="24"/>
  <c r="BT138" i="24" s="1"/>
  <c r="BS135" i="24"/>
  <c r="BT135" i="24" s="1"/>
  <c r="BS137" i="24"/>
  <c r="BT137" i="24" s="1"/>
  <c r="BS130" i="24"/>
  <c r="BT130" i="24" s="1"/>
  <c r="BS122" i="24"/>
  <c r="BT122" i="24" s="1"/>
  <c r="BS114" i="24"/>
  <c r="BT114" i="24" s="1"/>
  <c r="BS106" i="24"/>
  <c r="BT106" i="24" s="1"/>
  <c r="BS98" i="24"/>
  <c r="BT98" i="24" s="1"/>
  <c r="BS90" i="24"/>
  <c r="BT90" i="24" s="1"/>
  <c r="BS82" i="24"/>
  <c r="BT82" i="24" s="1"/>
  <c r="BS74" i="24"/>
  <c r="BT74" i="24" s="1"/>
  <c r="BS66" i="24"/>
  <c r="BT66" i="24" s="1"/>
  <c r="BS58" i="24"/>
  <c r="BT58" i="24" s="1"/>
  <c r="BS50" i="24"/>
  <c r="BT50" i="24" s="1"/>
  <c r="BS134" i="24"/>
  <c r="BT134" i="24" s="1"/>
  <c r="BS129" i="24"/>
  <c r="BT129" i="24" s="1"/>
  <c r="BS121" i="24"/>
  <c r="BT121" i="24" s="1"/>
  <c r="BS113" i="24"/>
  <c r="BT113" i="24" s="1"/>
  <c r="BS105" i="24"/>
  <c r="BT105" i="24" s="1"/>
  <c r="BS124" i="24"/>
  <c r="BT124" i="24" s="1"/>
  <c r="BS132" i="24"/>
  <c r="BT132" i="24" s="1"/>
  <c r="BS118" i="24"/>
  <c r="BT118" i="24" s="1"/>
  <c r="BS112" i="24"/>
  <c r="BT112" i="24" s="1"/>
  <c r="BS110" i="24"/>
  <c r="BT110" i="24" s="1"/>
  <c r="BS65" i="24"/>
  <c r="BT65" i="24" s="1"/>
  <c r="BS133" i="24"/>
  <c r="BT133" i="24" s="1"/>
  <c r="BS108" i="24"/>
  <c r="BT108" i="24" s="1"/>
  <c r="BS95" i="24"/>
  <c r="BT95" i="24" s="1"/>
  <c r="BS76" i="24"/>
  <c r="BT76" i="24" s="1"/>
  <c r="BS128" i="24"/>
  <c r="BT128" i="24" s="1"/>
  <c r="BS136" i="24"/>
  <c r="BT136" i="24" s="1"/>
  <c r="BS104" i="24"/>
  <c r="BT104" i="24" s="1"/>
  <c r="BS125" i="24"/>
  <c r="BT125" i="24" s="1"/>
  <c r="BS75" i="24"/>
  <c r="BT75" i="24" s="1"/>
  <c r="BS85" i="24"/>
  <c r="BT85" i="24" s="1"/>
  <c r="BS127" i="24"/>
  <c r="BT127" i="24" s="1"/>
  <c r="BS120" i="24"/>
  <c r="BT120" i="24" s="1"/>
  <c r="BS102" i="24"/>
  <c r="BT102" i="24" s="1"/>
  <c r="BS101" i="24"/>
  <c r="BT101" i="24" s="1"/>
  <c r="BS87" i="24"/>
  <c r="BT87" i="24" s="1"/>
  <c r="BS115" i="24"/>
  <c r="BT115" i="24" s="1"/>
  <c r="BS99" i="24"/>
  <c r="BT99" i="24" s="1"/>
  <c r="BS71" i="24"/>
  <c r="BT71" i="24" s="1"/>
  <c r="BS54" i="24"/>
  <c r="BT54" i="24" s="1"/>
  <c r="BS21" i="24"/>
  <c r="BT21" i="24" s="1"/>
  <c r="BS12" i="24"/>
  <c r="BT12" i="24" s="1"/>
  <c r="BS81" i="24"/>
  <c r="BT81" i="24" s="1"/>
  <c r="BS94" i="24"/>
  <c r="BT94" i="24" s="1"/>
  <c r="BS109" i="24"/>
  <c r="BT109" i="24" s="1"/>
  <c r="BS97" i="24"/>
  <c r="BT97" i="24" s="1"/>
  <c r="BS103" i="24"/>
  <c r="BT103" i="24" s="1"/>
  <c r="BS83" i="24"/>
  <c r="BT83" i="24" s="1"/>
  <c r="BS41" i="24"/>
  <c r="BT41" i="24" s="1"/>
  <c r="BS92" i="24"/>
  <c r="BT92" i="24" s="1"/>
  <c r="BS88" i="24"/>
  <c r="BT88" i="24" s="1"/>
  <c r="BS78" i="24"/>
  <c r="BT78" i="24" s="1"/>
  <c r="BS43" i="24"/>
  <c r="BT43" i="24" s="1"/>
  <c r="BS30" i="24"/>
  <c r="BT30" i="24" s="1"/>
  <c r="BS77" i="24"/>
  <c r="BT77" i="24" s="1"/>
  <c r="BS64" i="24"/>
  <c r="BT64" i="24" s="1"/>
  <c r="BS55" i="24"/>
  <c r="BT55" i="24" s="1"/>
  <c r="BS111" i="24"/>
  <c r="BT111" i="24" s="1"/>
  <c r="BS84" i="24"/>
  <c r="BT84" i="24" s="1"/>
  <c r="BS45" i="24"/>
  <c r="BT45" i="24" s="1"/>
  <c r="BS131" i="24"/>
  <c r="BT131" i="24" s="1"/>
  <c r="BS126" i="24"/>
  <c r="BT126" i="24" s="1"/>
  <c r="BS119" i="24"/>
  <c r="BT119" i="24" s="1"/>
  <c r="BS93" i="24"/>
  <c r="BT93" i="24" s="1"/>
  <c r="BS79" i="24"/>
  <c r="BT79" i="24" s="1"/>
  <c r="BS68" i="24"/>
  <c r="BT68" i="24" s="1"/>
  <c r="BS60" i="24"/>
  <c r="BT60" i="24" s="1"/>
  <c r="BS107" i="24"/>
  <c r="BT107" i="24" s="1"/>
  <c r="BS52" i="24"/>
  <c r="BT52" i="24" s="1"/>
  <c r="BS89" i="24"/>
  <c r="BT89" i="24" s="1"/>
  <c r="BS80" i="24"/>
  <c r="BT80" i="24" s="1"/>
  <c r="BS73" i="24"/>
  <c r="BT73" i="24" s="1"/>
  <c r="BS63" i="24"/>
  <c r="BT63" i="24" s="1"/>
  <c r="BS117" i="24"/>
  <c r="BT117" i="24" s="1"/>
  <c r="BS72" i="24"/>
  <c r="BT72" i="24" s="1"/>
  <c r="BS48" i="24"/>
  <c r="BT48" i="24" s="1"/>
  <c r="BS13" i="24"/>
  <c r="BT13" i="24" s="1"/>
  <c r="BS44" i="24"/>
  <c r="BT44" i="24" s="1"/>
  <c r="BS24" i="24"/>
  <c r="BT24" i="24" s="1"/>
  <c r="BS14" i="24"/>
  <c r="BT14" i="24" s="1"/>
  <c r="BS123" i="24"/>
  <c r="BT123" i="24" s="1"/>
  <c r="BS57" i="24"/>
  <c r="BT57" i="24" s="1"/>
  <c r="BS96" i="24"/>
  <c r="BT96" i="24" s="1"/>
  <c r="BS91" i="24"/>
  <c r="BT91" i="24" s="1"/>
  <c r="BS15" i="24"/>
  <c r="BT15" i="24" s="1"/>
  <c r="BS29" i="24"/>
  <c r="BT29" i="24" s="1"/>
  <c r="BS17" i="24"/>
  <c r="BT17" i="24" s="1"/>
  <c r="BS26" i="24"/>
  <c r="BT26" i="24" s="1"/>
  <c r="BS47" i="24"/>
  <c r="BT47" i="24" s="1"/>
  <c r="BS19" i="24"/>
  <c r="BT19" i="24" s="1"/>
  <c r="BS59" i="24"/>
  <c r="BT59" i="24" s="1"/>
  <c r="BS42" i="24"/>
  <c r="BT42" i="24" s="1"/>
  <c r="BS37" i="24"/>
  <c r="BT37" i="24" s="1"/>
  <c r="BS36" i="24"/>
  <c r="BT36" i="24" s="1"/>
  <c r="BS100" i="24"/>
  <c r="BT100" i="24" s="1"/>
  <c r="BS38" i="24"/>
  <c r="BT38" i="24" s="1"/>
  <c r="BS49" i="24"/>
  <c r="BT49" i="24" s="1"/>
  <c r="BS35" i="24"/>
  <c r="BT35" i="24" s="1"/>
  <c r="BS23" i="24"/>
  <c r="BT23" i="24" s="1"/>
  <c r="BS28" i="24"/>
  <c r="BT28" i="24" s="1"/>
  <c r="BS62" i="24"/>
  <c r="BT62" i="24" s="1"/>
  <c r="BS34" i="24"/>
  <c r="BT34" i="24" s="1"/>
  <c r="BS11" i="24"/>
  <c r="BT11" i="24" s="1"/>
  <c r="BS39" i="24"/>
  <c r="BT39" i="24" s="1"/>
  <c r="BS67" i="24"/>
  <c r="BT67" i="24" s="1"/>
  <c r="BS70" i="24"/>
  <c r="BT70" i="24" s="1"/>
  <c r="BS33" i="24"/>
  <c r="BT33" i="24" s="1"/>
  <c r="BS25" i="24"/>
  <c r="BT25" i="24" s="1"/>
  <c r="BS56" i="24"/>
  <c r="BT56" i="24" s="1"/>
  <c r="BS32" i="24"/>
  <c r="BT32" i="24" s="1"/>
  <c r="BS16" i="24"/>
  <c r="BT16" i="24" s="1"/>
  <c r="BS51" i="24"/>
  <c r="BT51" i="24" s="1"/>
  <c r="BS69" i="24"/>
  <c r="BT69" i="24" s="1"/>
  <c r="BS40" i="24"/>
  <c r="BT40" i="24" s="1"/>
  <c r="BS20" i="24"/>
  <c r="BT20" i="24" s="1"/>
  <c r="BS116" i="24"/>
  <c r="BT116" i="24" s="1"/>
  <c r="BS18" i="24"/>
  <c r="BT18" i="24" s="1"/>
  <c r="BS61" i="24"/>
  <c r="BT61" i="24" s="1"/>
  <c r="BS86" i="24"/>
  <c r="BT86" i="24" s="1"/>
  <c r="BS31" i="24"/>
  <c r="BT31" i="24" s="1"/>
  <c r="BS22" i="24"/>
  <c r="BT22" i="24" s="1"/>
  <c r="BS46" i="24"/>
  <c r="BT46" i="24" s="1"/>
  <c r="BS53" i="24"/>
  <c r="BT53" i="24" s="1"/>
  <c r="BS27" i="24"/>
  <c r="BT27" i="24" s="1"/>
  <c r="BS10" i="24"/>
  <c r="BT10" i="24" s="1"/>
  <c r="BS4" i="24"/>
  <c r="BT4" i="24" s="1"/>
  <c r="BS8" i="24"/>
  <c r="BT8" i="24" s="1"/>
  <c r="BS6" i="24"/>
  <c r="BT6" i="24" s="1"/>
  <c r="BS7" i="24"/>
  <c r="BT7" i="24" s="1"/>
  <c r="BS5" i="24"/>
  <c r="BT5" i="24" s="1"/>
  <c r="BS3" i="24"/>
  <c r="BT3" i="24" s="1"/>
  <c r="BS9" i="24"/>
  <c r="BT9" i="24" s="1"/>
  <c r="CV14" i="24"/>
  <c r="DE116" i="24"/>
  <c r="DF116" i="24" s="1"/>
  <c r="CC14" i="24"/>
  <c r="CL91" i="24"/>
  <c r="CM91" i="24" s="1"/>
  <c r="AB135" i="24"/>
  <c r="AC135" i="24" s="1"/>
  <c r="AB132" i="24"/>
  <c r="AC132" i="24" s="1"/>
  <c r="AB127" i="24"/>
  <c r="AC127" i="24" s="1"/>
  <c r="AB48" i="24"/>
  <c r="AC48" i="24" s="1"/>
  <c r="AB27" i="24"/>
  <c r="AC27" i="24" s="1"/>
  <c r="AB19" i="24"/>
  <c r="AC19" i="24" s="1"/>
  <c r="AB34" i="24"/>
  <c r="AC34" i="24" s="1"/>
  <c r="AB35" i="24"/>
  <c r="AC35" i="24" s="1"/>
  <c r="AB39" i="24"/>
  <c r="AC39" i="24" s="1"/>
  <c r="AB21" i="24"/>
  <c r="AC21" i="24" s="1"/>
  <c r="AB41" i="24"/>
  <c r="AC41" i="24" s="1"/>
  <c r="AB76" i="24"/>
  <c r="AC76" i="24" s="1"/>
  <c r="AB75" i="24"/>
  <c r="AC75" i="24" s="1"/>
  <c r="AB30" i="24"/>
  <c r="AC30" i="24" s="1"/>
  <c r="B14" i="24"/>
  <c r="G5" i="24" s="1"/>
  <c r="Q14" i="24" s="1"/>
  <c r="R14" i="24" s="1"/>
  <c r="AB136" i="24"/>
  <c r="AC136" i="24" s="1"/>
  <c r="H14" i="24"/>
  <c r="H5" i="24" s="1"/>
  <c r="AR4" i="24"/>
  <c r="D82" i="36"/>
  <c r="C82" i="36"/>
  <c r="H82" i="36"/>
  <c r="E36" i="5"/>
  <c r="B36" i="5"/>
  <c r="A37" i="5"/>
  <c r="G82" i="36"/>
  <c r="F82" i="36"/>
  <c r="F35" i="5"/>
  <c r="G35" i="5"/>
  <c r="H35" i="5"/>
  <c r="E83" i="36"/>
  <c r="B83" i="36"/>
  <c r="A84" i="36"/>
  <c r="G63" i="19"/>
  <c r="F63" i="19"/>
  <c r="D63" i="19"/>
  <c r="C63" i="19"/>
  <c r="D35" i="5"/>
  <c r="C35" i="5"/>
  <c r="A65" i="19"/>
  <c r="E64" i="19"/>
  <c r="B64" i="19"/>
  <c r="E68" i="34"/>
  <c r="A69" i="34"/>
  <c r="B68" i="34"/>
  <c r="G67" i="34"/>
  <c r="F67" i="34"/>
  <c r="D67" i="34"/>
  <c r="C67" i="34"/>
  <c r="D41" i="9"/>
  <c r="C41" i="9"/>
  <c r="H41" i="9"/>
  <c r="G41" i="9"/>
  <c r="F41" i="9"/>
  <c r="F84" i="38"/>
  <c r="H84" i="38"/>
  <c r="G84" i="38"/>
  <c r="A43" i="9"/>
  <c r="E42" i="9"/>
  <c r="B42" i="9"/>
  <c r="A86" i="38"/>
  <c r="B85" i="38"/>
  <c r="E85" i="38"/>
  <c r="C84" i="38"/>
  <c r="D84" i="38"/>
  <c r="A75" i="26"/>
  <c r="E74" i="26"/>
  <c r="B74" i="26"/>
  <c r="B48" i="12"/>
  <c r="E48" i="12"/>
  <c r="N48" i="12"/>
  <c r="H48" i="12"/>
  <c r="Q48" i="12"/>
  <c r="K48" i="12"/>
  <c r="A49" i="12"/>
  <c r="G73" i="26"/>
  <c r="F73" i="26"/>
  <c r="D73" i="26"/>
  <c r="C73" i="26"/>
  <c r="H73" i="26"/>
  <c r="E69" i="43"/>
  <c r="B69" i="43"/>
  <c r="H43" i="10"/>
  <c r="B43" i="10"/>
  <c r="K43" i="10"/>
  <c r="E43" i="10"/>
  <c r="A44" i="10"/>
  <c r="R47" i="12"/>
  <c r="P47" i="12"/>
  <c r="L47" i="12"/>
  <c r="J47" i="12"/>
  <c r="F47" i="12"/>
  <c r="S47" i="12"/>
  <c r="G47" i="12"/>
  <c r="D47" i="12"/>
  <c r="C47" i="12"/>
  <c r="M47" i="12"/>
  <c r="I47" i="12"/>
  <c r="O47" i="12"/>
  <c r="F27" i="32"/>
  <c r="B27" i="32"/>
  <c r="A28" i="32"/>
  <c r="E26" i="32"/>
  <c r="D26" i="32"/>
  <c r="L42" i="10"/>
  <c r="J42" i="10"/>
  <c r="F42" i="10"/>
  <c r="D42" i="10"/>
  <c r="M42" i="10"/>
  <c r="C42" i="10"/>
  <c r="I42" i="10"/>
  <c r="G42" i="10"/>
  <c r="G26" i="32"/>
  <c r="H26" i="32"/>
  <c r="I106" i="50"/>
  <c r="K106" i="50"/>
  <c r="J106" i="50"/>
  <c r="G106" i="50"/>
  <c r="C106" i="50"/>
  <c r="F106" i="50"/>
  <c r="D106" i="50"/>
  <c r="A40" i="8"/>
  <c r="H39" i="8"/>
  <c r="E39" i="8"/>
  <c r="K39" i="8"/>
  <c r="B39" i="8"/>
  <c r="E80" i="31"/>
  <c r="B80" i="31"/>
  <c r="A81" i="31"/>
  <c r="D79" i="31"/>
  <c r="G79" i="31"/>
  <c r="H79" i="31"/>
  <c r="F79" i="31"/>
  <c r="C79" i="31"/>
  <c r="F80" i="35"/>
  <c r="G80" i="35"/>
  <c r="B111" i="49"/>
  <c r="E111" i="49"/>
  <c r="A112" i="49"/>
  <c r="H80" i="35"/>
  <c r="D80" i="35"/>
  <c r="C80" i="35"/>
  <c r="H110" i="49"/>
  <c r="G110" i="49"/>
  <c r="F110" i="49"/>
  <c r="D110" i="49"/>
  <c r="C110" i="49"/>
  <c r="A78" i="28"/>
  <c r="E77" i="28"/>
  <c r="B77" i="28"/>
  <c r="C32" i="3"/>
  <c r="D32" i="3"/>
  <c r="H28" i="2"/>
  <c r="E28" i="2"/>
  <c r="B28" i="2"/>
  <c r="A29" i="2"/>
  <c r="E81" i="35"/>
  <c r="B81" i="35"/>
  <c r="A82" i="35"/>
  <c r="F76" i="28"/>
  <c r="C76" i="28"/>
  <c r="D76" i="28"/>
  <c r="H76" i="28"/>
  <c r="G76" i="28"/>
  <c r="F32" i="3"/>
  <c r="G32" i="3"/>
  <c r="J27" i="2"/>
  <c r="I27" i="2"/>
  <c r="G27" i="2"/>
  <c r="F27" i="2"/>
  <c r="D27" i="2"/>
  <c r="C27" i="2"/>
  <c r="I114" i="51"/>
  <c r="G114" i="51"/>
  <c r="F114" i="51"/>
  <c r="K114" i="51"/>
  <c r="C114" i="51"/>
  <c r="J114" i="51"/>
  <c r="D114" i="51"/>
  <c r="H54" i="14"/>
  <c r="B54" i="14"/>
  <c r="Q54" i="14"/>
  <c r="N54" i="14"/>
  <c r="K54" i="14"/>
  <c r="E54" i="14"/>
  <c r="A55" i="14"/>
  <c r="L53" i="14"/>
  <c r="J53" i="14"/>
  <c r="S53" i="14"/>
  <c r="R53" i="14"/>
  <c r="O53" i="14"/>
  <c r="M53" i="14"/>
  <c r="P53" i="14"/>
  <c r="G53" i="14"/>
  <c r="I53" i="14"/>
  <c r="F53" i="14"/>
  <c r="D53" i="14"/>
  <c r="C53" i="14"/>
  <c r="B52" i="41"/>
  <c r="E52" i="41"/>
  <c r="H115" i="51"/>
  <c r="E115" i="51"/>
  <c r="A116" i="51"/>
  <c r="B115" i="51"/>
  <c r="E33" i="3"/>
  <c r="B33" i="3"/>
  <c r="A34" i="3"/>
  <c r="A108" i="50"/>
  <c r="E107" i="50"/>
  <c r="H107" i="50"/>
  <c r="B107" i="50"/>
  <c r="H71" i="25"/>
  <c r="E71" i="25"/>
  <c r="B71" i="25"/>
  <c r="A72" i="25"/>
  <c r="K70" i="25"/>
  <c r="I70" i="25"/>
  <c r="G70" i="25"/>
  <c r="C70" i="25"/>
  <c r="D70" i="25"/>
  <c r="J70" i="25"/>
  <c r="F70" i="25"/>
  <c r="G38" i="8"/>
  <c r="L38" i="8"/>
  <c r="D38" i="8"/>
  <c r="C38" i="8"/>
  <c r="F38" i="8"/>
  <c r="M38" i="8"/>
  <c r="J38" i="8"/>
  <c r="I38" i="8"/>
  <c r="E51" i="40"/>
  <c r="B51" i="40"/>
  <c r="C30" i="29" a="1"/>
  <c r="C113" i="53" l="1"/>
  <c r="A114" i="53" s="1"/>
  <c r="G113" i="53"/>
  <c r="F113" i="53"/>
  <c r="D113" i="53"/>
  <c r="K27" i="2"/>
  <c r="T53" i="14"/>
  <c r="T47" i="12"/>
  <c r="H32" i="3"/>
  <c r="N38" i="8"/>
  <c r="N42" i="10"/>
  <c r="I26" i="32"/>
  <c r="B70" i="45"/>
  <c r="D70" i="45"/>
  <c r="B68" i="44"/>
  <c r="E68" i="44"/>
  <c r="C30" i="29"/>
  <c r="H116" i="51"/>
  <c r="E116" i="51"/>
  <c r="A117" i="51"/>
  <c r="B116" i="51"/>
  <c r="AB63" i="24"/>
  <c r="AC63" i="24" s="1"/>
  <c r="E112" i="49"/>
  <c r="B112" i="49"/>
  <c r="A113" i="49"/>
  <c r="AB92" i="24"/>
  <c r="AC92" i="24" s="1"/>
  <c r="AB81" i="24"/>
  <c r="AC81" i="24" s="1"/>
  <c r="AB110" i="24"/>
  <c r="AC110" i="24" s="1"/>
  <c r="AB111" i="24"/>
  <c r="AC111" i="24" s="1"/>
  <c r="CS14" i="24"/>
  <c r="DE48" i="24"/>
  <c r="DF48" i="24" s="1"/>
  <c r="DE90" i="24"/>
  <c r="DF90" i="24" s="1"/>
  <c r="DE49" i="24"/>
  <c r="DF49" i="24" s="1"/>
  <c r="CL74" i="24"/>
  <c r="CM74" i="24" s="1"/>
  <c r="CL73" i="24"/>
  <c r="CM73" i="24" s="1"/>
  <c r="CL43" i="24"/>
  <c r="CM43" i="24" s="1"/>
  <c r="H42" i="9"/>
  <c r="G42" i="9"/>
  <c r="F42" i="9"/>
  <c r="AB12" i="24"/>
  <c r="AC12" i="24" s="1"/>
  <c r="AB22" i="24"/>
  <c r="AC22" i="24" s="1"/>
  <c r="AB23" i="24"/>
  <c r="AC23" i="24" s="1"/>
  <c r="AB98" i="24"/>
  <c r="AC98" i="24" s="1"/>
  <c r="AB119" i="24"/>
  <c r="AC119" i="24" s="1"/>
  <c r="DE9" i="24"/>
  <c r="DF9" i="24" s="1"/>
  <c r="DE68" i="24"/>
  <c r="DF68" i="24" s="1"/>
  <c r="DE101" i="24"/>
  <c r="DF101" i="24" s="1"/>
  <c r="DE99" i="24"/>
  <c r="DF99" i="24" s="1"/>
  <c r="DE57" i="24"/>
  <c r="DF57" i="24" s="1"/>
  <c r="CL15" i="24"/>
  <c r="CM15" i="24" s="1"/>
  <c r="CL64" i="24"/>
  <c r="CM64" i="24" s="1"/>
  <c r="CL104" i="24"/>
  <c r="CM104" i="24" s="1"/>
  <c r="CL57" i="24"/>
  <c r="CM57" i="24" s="1"/>
  <c r="J71" i="25"/>
  <c r="G71" i="25"/>
  <c r="F71" i="25"/>
  <c r="C71" i="25"/>
  <c r="D71" i="25"/>
  <c r="K71" i="25"/>
  <c r="I71" i="25"/>
  <c r="AB20" i="24"/>
  <c r="AC20" i="24" s="1"/>
  <c r="AB85" i="24"/>
  <c r="AC85" i="24" s="1"/>
  <c r="AB102" i="24"/>
  <c r="AC102" i="24" s="1"/>
  <c r="AB139" i="24"/>
  <c r="AC139" i="24" s="1"/>
  <c r="DE7" i="24"/>
  <c r="DF7" i="24" s="1"/>
  <c r="DE58" i="24"/>
  <c r="DF58" i="24" s="1"/>
  <c r="DE110" i="24"/>
  <c r="DF110" i="24" s="1"/>
  <c r="DE88" i="24"/>
  <c r="DF88" i="24" s="1"/>
  <c r="DE89" i="24"/>
  <c r="DF89" i="24" s="1"/>
  <c r="CL44" i="24"/>
  <c r="CM44" i="24" s="1"/>
  <c r="CL12" i="24"/>
  <c r="CM12" i="24" s="1"/>
  <c r="CL32" i="24"/>
  <c r="CM32" i="24" s="1"/>
  <c r="CL134" i="24"/>
  <c r="CM134" i="24" s="1"/>
  <c r="G68" i="34"/>
  <c r="F68" i="34"/>
  <c r="D68" i="34"/>
  <c r="C68" i="34"/>
  <c r="AB56" i="24"/>
  <c r="AC56" i="24" s="1"/>
  <c r="F28" i="32"/>
  <c r="B28" i="32"/>
  <c r="A29" i="32"/>
  <c r="A70" i="34"/>
  <c r="E69" i="34"/>
  <c r="B69" i="34"/>
  <c r="E14" i="24"/>
  <c r="AB50" i="24"/>
  <c r="AC50" i="24" s="1"/>
  <c r="AB13" i="24"/>
  <c r="AC13" i="24" s="1"/>
  <c r="AB97" i="24"/>
  <c r="AC97" i="24" s="1"/>
  <c r="AB64" i="24"/>
  <c r="AC64" i="24" s="1"/>
  <c r="DE5" i="24"/>
  <c r="DF5" i="24" s="1"/>
  <c r="DE27" i="24"/>
  <c r="DF27" i="24" s="1"/>
  <c r="DE117" i="24"/>
  <c r="DF117" i="24" s="1"/>
  <c r="DE86" i="24"/>
  <c r="DF86" i="24" s="1"/>
  <c r="DE105" i="24"/>
  <c r="DF105" i="24" s="1"/>
  <c r="CL86" i="24"/>
  <c r="CM86" i="24" s="1"/>
  <c r="CL36" i="24"/>
  <c r="CM36" i="24" s="1"/>
  <c r="CL68" i="24"/>
  <c r="CM68" i="24" s="1"/>
  <c r="CL122" i="24"/>
  <c r="CM122" i="24" s="1"/>
  <c r="AB82" i="24"/>
  <c r="AC82" i="24" s="1"/>
  <c r="E108" i="50"/>
  <c r="B108" i="50"/>
  <c r="A109" i="50"/>
  <c r="H108" i="50"/>
  <c r="F64" i="19"/>
  <c r="G64" i="19"/>
  <c r="D64" i="19"/>
  <c r="C64" i="19"/>
  <c r="AB7" i="24"/>
  <c r="AC7" i="24" s="1"/>
  <c r="AB129" i="24"/>
  <c r="AC129" i="24" s="1"/>
  <c r="AB51" i="24"/>
  <c r="AC51" i="24" s="1"/>
  <c r="AB95" i="24"/>
  <c r="AC95" i="24" s="1"/>
  <c r="AB80" i="24"/>
  <c r="AC80" i="24" s="1"/>
  <c r="DE91" i="24"/>
  <c r="DF91" i="24" s="1"/>
  <c r="DE79" i="24"/>
  <c r="DF79" i="24" s="1"/>
  <c r="DE44" i="24"/>
  <c r="DF44" i="24" s="1"/>
  <c r="DE114" i="24"/>
  <c r="DF114" i="24" s="1"/>
  <c r="DE121" i="24"/>
  <c r="DF121" i="24" s="1"/>
  <c r="CL53" i="24"/>
  <c r="CM53" i="24" s="1"/>
  <c r="CL101" i="24"/>
  <c r="CM101" i="24" s="1"/>
  <c r="CL79" i="24"/>
  <c r="CM79" i="24" s="1"/>
  <c r="CL103" i="24"/>
  <c r="CM103" i="24" s="1"/>
  <c r="H72" i="25"/>
  <c r="E72" i="25"/>
  <c r="A73" i="25"/>
  <c r="B72" i="25"/>
  <c r="AB72" i="24"/>
  <c r="AC72" i="24" s="1"/>
  <c r="H27" i="32"/>
  <c r="G27" i="32"/>
  <c r="B81" i="31"/>
  <c r="A82" i="31"/>
  <c r="E81" i="31"/>
  <c r="R48" i="12"/>
  <c r="P48" i="12"/>
  <c r="L48" i="12"/>
  <c r="D48" i="12"/>
  <c r="G48" i="12"/>
  <c r="F48" i="12"/>
  <c r="C48" i="12"/>
  <c r="I48" i="12"/>
  <c r="J48" i="12"/>
  <c r="S48" i="12"/>
  <c r="O48" i="12"/>
  <c r="M48" i="12"/>
  <c r="AB6" i="24"/>
  <c r="AC6" i="24" s="1"/>
  <c r="AB66" i="24"/>
  <c r="AC66" i="24" s="1"/>
  <c r="AB108" i="24"/>
  <c r="AC108" i="24" s="1"/>
  <c r="AB88" i="24"/>
  <c r="AC88" i="24" s="1"/>
  <c r="DE36" i="24"/>
  <c r="DF36" i="24" s="1"/>
  <c r="DE11" i="24"/>
  <c r="DF11" i="24" s="1"/>
  <c r="DE59" i="24"/>
  <c r="DF59" i="24" s="1"/>
  <c r="DE133" i="24"/>
  <c r="DF133" i="24" s="1"/>
  <c r="DE129" i="24"/>
  <c r="DF129" i="24" s="1"/>
  <c r="CL61" i="24"/>
  <c r="CM61" i="24" s="1"/>
  <c r="CL37" i="24"/>
  <c r="CM37" i="24" s="1"/>
  <c r="CL84" i="24"/>
  <c r="CM84" i="24" s="1"/>
  <c r="CL111" i="24"/>
  <c r="CM111" i="24" s="1"/>
  <c r="H74" i="26"/>
  <c r="G74" i="26"/>
  <c r="F74" i="26"/>
  <c r="D74" i="26"/>
  <c r="C74" i="26"/>
  <c r="H81" i="35"/>
  <c r="D81" i="35"/>
  <c r="C81" i="35"/>
  <c r="AB8" i="24"/>
  <c r="AC8" i="24" s="1"/>
  <c r="AB31" i="24"/>
  <c r="AC31" i="24" s="1"/>
  <c r="AB40" i="24"/>
  <c r="AC40" i="24" s="1"/>
  <c r="AB93" i="24"/>
  <c r="AC93" i="24" s="1"/>
  <c r="AB104" i="24"/>
  <c r="AC104" i="24" s="1"/>
  <c r="DE64" i="24"/>
  <c r="DF64" i="24" s="1"/>
  <c r="DE78" i="24"/>
  <c r="DF78" i="24" s="1"/>
  <c r="DE111" i="24"/>
  <c r="DF111" i="24" s="1"/>
  <c r="DE127" i="24"/>
  <c r="DF127" i="24" s="1"/>
  <c r="DE139" i="24"/>
  <c r="DF139" i="24" s="1"/>
  <c r="CL27" i="24"/>
  <c r="CM27" i="24" s="1"/>
  <c r="CL98" i="24"/>
  <c r="CM98" i="24" s="1"/>
  <c r="CL127" i="24"/>
  <c r="CM127" i="24" s="1"/>
  <c r="B82" i="35"/>
  <c r="A83" i="35"/>
  <c r="E82" i="35"/>
  <c r="E65" i="19"/>
  <c r="B65" i="19"/>
  <c r="A66" i="19"/>
  <c r="AB18" i="24"/>
  <c r="AC18" i="24" s="1"/>
  <c r="AB62" i="24"/>
  <c r="AC62" i="24" s="1"/>
  <c r="AB78" i="24"/>
  <c r="AC78" i="24" s="1"/>
  <c r="AB96" i="24"/>
  <c r="AC96" i="24" s="1"/>
  <c r="F81" i="35"/>
  <c r="G81" i="35"/>
  <c r="J39" i="8"/>
  <c r="I39" i="8"/>
  <c r="G39" i="8"/>
  <c r="F39" i="8"/>
  <c r="D39" i="8"/>
  <c r="C39" i="8"/>
  <c r="L39" i="8"/>
  <c r="M39" i="8"/>
  <c r="A76" i="26"/>
  <c r="E75" i="26"/>
  <c r="B75" i="26"/>
  <c r="AB3" i="24"/>
  <c r="AC3" i="24" s="1"/>
  <c r="AB55" i="24"/>
  <c r="AC55" i="24" s="1"/>
  <c r="AB105" i="24"/>
  <c r="AC105" i="24" s="1"/>
  <c r="AB100" i="24"/>
  <c r="AC100" i="24" s="1"/>
  <c r="AB112" i="24"/>
  <c r="AC112" i="24" s="1"/>
  <c r="DE35" i="24"/>
  <c r="DF35" i="24" s="1"/>
  <c r="DE18" i="24"/>
  <c r="DF18" i="24" s="1"/>
  <c r="DE118" i="24"/>
  <c r="DF118" i="24" s="1"/>
  <c r="DE125" i="24"/>
  <c r="DF125" i="24" s="1"/>
  <c r="DE138" i="24"/>
  <c r="DF138" i="24" s="1"/>
  <c r="CL46" i="24"/>
  <c r="CM46" i="24" s="1"/>
  <c r="CL26" i="24"/>
  <c r="CM26" i="24" s="1"/>
  <c r="CL106" i="24"/>
  <c r="CM106" i="24" s="1"/>
  <c r="CL132" i="24"/>
  <c r="CM132" i="24" s="1"/>
  <c r="D51" i="40"/>
  <c r="C51" i="40"/>
  <c r="A52" i="40" s="1"/>
  <c r="F51" i="40"/>
  <c r="H51" i="40"/>
  <c r="G51" i="40"/>
  <c r="H29" i="2"/>
  <c r="E29" i="2"/>
  <c r="B29" i="2"/>
  <c r="A30" i="2"/>
  <c r="AB9" i="24"/>
  <c r="AC9" i="24" s="1"/>
  <c r="AB83" i="24"/>
  <c r="AC83" i="24" s="1"/>
  <c r="AB54" i="24"/>
  <c r="AC54" i="24" s="1"/>
  <c r="AB106" i="24"/>
  <c r="AC106" i="24" s="1"/>
  <c r="AB120" i="24"/>
  <c r="AC120" i="24" s="1"/>
  <c r="DE52" i="24"/>
  <c r="DF52" i="24" s="1"/>
  <c r="DE32" i="24"/>
  <c r="DF32" i="24" s="1"/>
  <c r="DE54" i="24"/>
  <c r="DF54" i="24" s="1"/>
  <c r="DE136" i="24"/>
  <c r="DF136" i="24" s="1"/>
  <c r="CL58" i="24"/>
  <c r="CM58" i="24" s="1"/>
  <c r="CL59" i="24"/>
  <c r="CM59" i="24" s="1"/>
  <c r="CL97" i="24"/>
  <c r="CM97" i="24" s="1"/>
  <c r="CL108" i="24"/>
  <c r="CM108" i="24" s="1"/>
  <c r="B55" i="14"/>
  <c r="H55" i="14"/>
  <c r="K55" i="14"/>
  <c r="Q55" i="14"/>
  <c r="N55" i="14"/>
  <c r="E55" i="14"/>
  <c r="A56" i="14"/>
  <c r="J28" i="2"/>
  <c r="I28" i="2"/>
  <c r="G28" i="2"/>
  <c r="F28" i="2"/>
  <c r="D28" i="2"/>
  <c r="C28" i="2"/>
  <c r="AB10" i="24"/>
  <c r="AC10" i="24" s="1"/>
  <c r="AB94" i="24"/>
  <c r="AC94" i="24" s="1"/>
  <c r="AB71" i="24"/>
  <c r="AC71" i="24" s="1"/>
  <c r="AB107" i="24"/>
  <c r="AC107" i="24" s="1"/>
  <c r="AB128" i="24"/>
  <c r="AC128" i="24" s="1"/>
  <c r="DE87" i="24"/>
  <c r="DF87" i="24" s="1"/>
  <c r="DE63" i="24"/>
  <c r="DF63" i="24" s="1"/>
  <c r="DE40" i="24"/>
  <c r="DF40" i="24" s="1"/>
  <c r="DE132" i="24"/>
  <c r="DF132" i="24" s="1"/>
  <c r="CL69" i="24"/>
  <c r="CM69" i="24" s="1"/>
  <c r="CL62" i="24"/>
  <c r="CM62" i="24" s="1"/>
  <c r="CL113" i="24"/>
  <c r="CM113" i="24" s="1"/>
  <c r="CL116" i="24"/>
  <c r="CM116" i="24" s="1"/>
  <c r="E27" i="32"/>
  <c r="C27" i="32"/>
  <c r="D27" i="32" s="1"/>
  <c r="H80" i="31"/>
  <c r="F80" i="31"/>
  <c r="D80" i="31"/>
  <c r="G80" i="31"/>
  <c r="C80" i="31"/>
  <c r="AB37" i="24"/>
  <c r="AC37" i="24" s="1"/>
  <c r="AB44" i="24"/>
  <c r="AC44" i="24" s="1"/>
  <c r="AB38" i="24"/>
  <c r="AC38" i="24" s="1"/>
  <c r="AB115" i="24"/>
  <c r="AC115" i="24" s="1"/>
  <c r="DE21" i="24"/>
  <c r="DF21" i="24" s="1"/>
  <c r="DE74" i="24"/>
  <c r="DF74" i="24" s="1"/>
  <c r="DE67" i="24"/>
  <c r="DF67" i="24" s="1"/>
  <c r="DE62" i="24"/>
  <c r="DF62" i="24" s="1"/>
  <c r="CL31" i="24"/>
  <c r="CM31" i="24" s="1"/>
  <c r="CL71" i="24"/>
  <c r="CM71" i="24" s="1"/>
  <c r="CL133" i="24"/>
  <c r="CM133" i="24" s="1"/>
  <c r="CL124" i="24"/>
  <c r="CM124" i="24" s="1"/>
  <c r="AB169" i="24"/>
  <c r="AC169" i="24" s="1"/>
  <c r="AB161" i="24"/>
  <c r="AC161" i="24" s="1"/>
  <c r="AB153" i="24"/>
  <c r="AC153" i="24" s="1"/>
  <c r="AB145" i="24"/>
  <c r="AC145" i="24" s="1"/>
  <c r="AB191" i="24"/>
  <c r="AC191" i="24" s="1"/>
  <c r="AB184" i="24"/>
  <c r="AC184" i="24" s="1"/>
  <c r="AB162" i="24"/>
  <c r="AC162" i="24" s="1"/>
  <c r="AB154" i="24"/>
  <c r="AC154" i="24" s="1"/>
  <c r="AB146" i="24"/>
  <c r="AC146" i="24" s="1"/>
  <c r="AB192" i="24"/>
  <c r="AC192" i="24" s="1"/>
  <c r="AB172" i="24"/>
  <c r="AC172" i="24" s="1"/>
  <c r="AB170" i="24"/>
  <c r="AC170" i="24" s="1"/>
  <c r="AB186" i="24"/>
  <c r="AC186" i="24" s="1"/>
  <c r="AB182" i="24"/>
  <c r="AC182" i="24" s="1"/>
  <c r="AB174" i="24"/>
  <c r="AC174" i="24" s="1"/>
  <c r="AB168" i="24"/>
  <c r="AC168" i="24" s="1"/>
  <c r="AB160" i="24"/>
  <c r="AC160" i="24" s="1"/>
  <c r="AB152" i="24"/>
  <c r="AC152" i="24" s="1"/>
  <c r="AB144" i="24"/>
  <c r="AC144" i="24" s="1"/>
  <c r="AB163" i="24"/>
  <c r="AC163" i="24" s="1"/>
  <c r="AB155" i="24"/>
  <c r="AC155" i="24" s="1"/>
  <c r="AB190" i="24"/>
  <c r="AC190" i="24" s="1"/>
  <c r="AB176" i="24"/>
  <c r="AC176" i="24" s="1"/>
  <c r="AB151" i="24"/>
  <c r="AC151" i="24" s="1"/>
  <c r="AB173" i="24"/>
  <c r="AC173" i="24" s="1"/>
  <c r="AB187" i="24"/>
  <c r="AC187" i="24" s="1"/>
  <c r="AB178" i="24"/>
  <c r="AC178" i="24" s="1"/>
  <c r="AB165" i="24"/>
  <c r="AC165" i="24" s="1"/>
  <c r="AB181" i="24"/>
  <c r="AC181" i="24" s="1"/>
  <c r="AB175" i="24"/>
  <c r="AC175" i="24" s="1"/>
  <c r="AB166" i="24"/>
  <c r="AC166" i="24" s="1"/>
  <c r="AB180" i="24"/>
  <c r="AC180" i="24" s="1"/>
  <c r="AB189" i="24"/>
  <c r="AC189" i="24" s="1"/>
  <c r="AB177" i="24"/>
  <c r="AC177" i="24" s="1"/>
  <c r="AB164" i="24"/>
  <c r="AC164" i="24" s="1"/>
  <c r="AB156" i="24"/>
  <c r="AC156" i="24" s="1"/>
  <c r="AB149" i="24"/>
  <c r="AC149" i="24" s="1"/>
  <c r="AB150" i="24"/>
  <c r="AC150" i="24" s="1"/>
  <c r="AB185" i="24"/>
  <c r="AC185" i="24" s="1"/>
  <c r="AB183" i="24"/>
  <c r="AC183" i="24" s="1"/>
  <c r="AB142" i="24"/>
  <c r="AC142" i="24" s="1"/>
  <c r="AB179" i="24"/>
  <c r="AC179" i="24" s="1"/>
  <c r="AB148" i="24"/>
  <c r="AC148" i="24" s="1"/>
  <c r="AB167" i="24"/>
  <c r="AC167" i="24" s="1"/>
  <c r="AB188" i="24"/>
  <c r="AC188" i="24" s="1"/>
  <c r="AB158" i="24"/>
  <c r="AC158" i="24" s="1"/>
  <c r="AB141" i="24"/>
  <c r="AC141" i="24" s="1"/>
  <c r="AB159" i="24"/>
  <c r="AC159" i="24" s="1"/>
  <c r="AB147" i="24"/>
  <c r="AC147" i="24" s="1"/>
  <c r="AB143" i="24"/>
  <c r="AC143" i="24" s="1"/>
  <c r="AB171" i="24"/>
  <c r="AC171" i="24" s="1"/>
  <c r="AB157" i="24"/>
  <c r="AC157" i="24" s="1"/>
  <c r="AB5" i="24"/>
  <c r="AC5" i="24" s="1"/>
  <c r="AB60" i="24"/>
  <c r="AC60" i="24" s="1"/>
  <c r="AB4" i="24"/>
  <c r="AC4" i="24" s="1"/>
  <c r="H40" i="8"/>
  <c r="A41" i="8"/>
  <c r="K40" i="8"/>
  <c r="E40" i="8"/>
  <c r="B40" i="8"/>
  <c r="AB29" i="24"/>
  <c r="AC29" i="24" s="1"/>
  <c r="AB65" i="24"/>
  <c r="AC65" i="24" s="1"/>
  <c r="AB49" i="24"/>
  <c r="AC49" i="24" s="1"/>
  <c r="AB113" i="24"/>
  <c r="AC113" i="24" s="1"/>
  <c r="AB138" i="24"/>
  <c r="AC138" i="24" s="1"/>
  <c r="DE124" i="24"/>
  <c r="DF124" i="24" s="1"/>
  <c r="DE77" i="24"/>
  <c r="DF77" i="24" s="1"/>
  <c r="DE72" i="24"/>
  <c r="DF72" i="24" s="1"/>
  <c r="DE85" i="24"/>
  <c r="DF85" i="24" s="1"/>
  <c r="CL20" i="24"/>
  <c r="CM20" i="24" s="1"/>
  <c r="CL94" i="24"/>
  <c r="CM94" i="24" s="1"/>
  <c r="CL112" i="24"/>
  <c r="CM112" i="24" s="1"/>
  <c r="CL83" i="24"/>
  <c r="CM83" i="24" s="1"/>
  <c r="A85" i="36"/>
  <c r="B84" i="36"/>
  <c r="E84" i="36"/>
  <c r="AB47" i="24"/>
  <c r="AC47" i="24" s="1"/>
  <c r="AB87" i="24"/>
  <c r="AC87" i="24" s="1"/>
  <c r="AB86" i="24"/>
  <c r="AC86" i="24" s="1"/>
  <c r="AB69" i="24"/>
  <c r="AC69" i="24" s="1"/>
  <c r="AB137" i="24"/>
  <c r="AC137" i="24" s="1"/>
  <c r="AI14" i="24"/>
  <c r="AQ4" i="24" s="1"/>
  <c r="BD14" i="24" s="1"/>
  <c r="BE14" i="24" s="1"/>
  <c r="DE37" i="24"/>
  <c r="DF37" i="24" s="1"/>
  <c r="DE75" i="24"/>
  <c r="DF75" i="24" s="1"/>
  <c r="DE80" i="24"/>
  <c r="DF80" i="24" s="1"/>
  <c r="DE130" i="24"/>
  <c r="DF130" i="24" s="1"/>
  <c r="CL9" i="24"/>
  <c r="CM9" i="24" s="1"/>
  <c r="CL18" i="24"/>
  <c r="CM18" i="24" s="1"/>
  <c r="CL81" i="24"/>
  <c r="CM81" i="24" s="1"/>
  <c r="CL76" i="24"/>
  <c r="CM76" i="24" s="1"/>
  <c r="D111" i="49"/>
  <c r="C111" i="49"/>
  <c r="H111" i="49"/>
  <c r="G111" i="49"/>
  <c r="F111" i="49"/>
  <c r="H49" i="12"/>
  <c r="B49" i="12"/>
  <c r="N49" i="12"/>
  <c r="Q49" i="12"/>
  <c r="K49" i="12"/>
  <c r="E49" i="12"/>
  <c r="A50" i="12"/>
  <c r="AB36" i="24"/>
  <c r="AC36" i="24" s="1"/>
  <c r="H83" i="36"/>
  <c r="D83" i="36"/>
  <c r="C83" i="36"/>
  <c r="AB17" i="24"/>
  <c r="AC17" i="24" s="1"/>
  <c r="AB25" i="24"/>
  <c r="AC25" i="24" s="1"/>
  <c r="AB67" i="24"/>
  <c r="AC67" i="24" s="1"/>
  <c r="AB121" i="24"/>
  <c r="AC121" i="24" s="1"/>
  <c r="CL182" i="24"/>
  <c r="CM182" i="24" s="1"/>
  <c r="CL178" i="24"/>
  <c r="CM178" i="24" s="1"/>
  <c r="CL181" i="24"/>
  <c r="CM181" i="24" s="1"/>
  <c r="CL180" i="24"/>
  <c r="CM180" i="24" s="1"/>
  <c r="CL170" i="24"/>
  <c r="CM170" i="24" s="1"/>
  <c r="CL183" i="24"/>
  <c r="CM183" i="24" s="1"/>
  <c r="CL172" i="24"/>
  <c r="CM172" i="24" s="1"/>
  <c r="CL165" i="24"/>
  <c r="CM165" i="24" s="1"/>
  <c r="CL157" i="24"/>
  <c r="CM157" i="24" s="1"/>
  <c r="CL149" i="24"/>
  <c r="CM149" i="24" s="1"/>
  <c r="CL168" i="24"/>
  <c r="CM168" i="24" s="1"/>
  <c r="CL160" i="24"/>
  <c r="CM160" i="24" s="1"/>
  <c r="CL152" i="24"/>
  <c r="CM152" i="24" s="1"/>
  <c r="CL144" i="24"/>
  <c r="CM144" i="24" s="1"/>
  <c r="CL136" i="24"/>
  <c r="CM136" i="24" s="1"/>
  <c r="CL184" i="24"/>
  <c r="CM184" i="24" s="1"/>
  <c r="CL174" i="24"/>
  <c r="CM174" i="24" s="1"/>
  <c r="CL163" i="24"/>
  <c r="CM163" i="24" s="1"/>
  <c r="CL155" i="24"/>
  <c r="CM155" i="24" s="1"/>
  <c r="CL147" i="24"/>
  <c r="CM147" i="24" s="1"/>
  <c r="CL139" i="24"/>
  <c r="CM139" i="24" s="1"/>
  <c r="CL179" i="24"/>
  <c r="CM179" i="24" s="1"/>
  <c r="CL166" i="24"/>
  <c r="CM166" i="24" s="1"/>
  <c r="CL140" i="24"/>
  <c r="CM140" i="24" s="1"/>
  <c r="CL150" i="24"/>
  <c r="CM150" i="24" s="1"/>
  <c r="CL142" i="24"/>
  <c r="CM142" i="24" s="1"/>
  <c r="CL164" i="24"/>
  <c r="CM164" i="24" s="1"/>
  <c r="CL156" i="24"/>
  <c r="CM156" i="24" s="1"/>
  <c r="CL177" i="24"/>
  <c r="CM177" i="24" s="1"/>
  <c r="CL169" i="24"/>
  <c r="CM169" i="24" s="1"/>
  <c r="CL167" i="24"/>
  <c r="CM167" i="24" s="1"/>
  <c r="CL171" i="24"/>
  <c r="CM171" i="24" s="1"/>
  <c r="CL162" i="24"/>
  <c r="CM162" i="24" s="1"/>
  <c r="CL176" i="24"/>
  <c r="CM176" i="24" s="1"/>
  <c r="CL146" i="24"/>
  <c r="CM146" i="24" s="1"/>
  <c r="CL173" i="24"/>
  <c r="CM173" i="24" s="1"/>
  <c r="CL158" i="24"/>
  <c r="CM158" i="24" s="1"/>
  <c r="CL135" i="24"/>
  <c r="CM135" i="24" s="1"/>
  <c r="CL148" i="24"/>
  <c r="CM148" i="24" s="1"/>
  <c r="CL137" i="24"/>
  <c r="CM137" i="24" s="1"/>
  <c r="CL153" i="24"/>
  <c r="CM153" i="24" s="1"/>
  <c r="CL138" i="24"/>
  <c r="CM138" i="24" s="1"/>
  <c r="CL141" i="24"/>
  <c r="CM141" i="24" s="1"/>
  <c r="CL143" i="24"/>
  <c r="CM143" i="24" s="1"/>
  <c r="CL161" i="24"/>
  <c r="CM161" i="24" s="1"/>
  <c r="CL145" i="24"/>
  <c r="CM145" i="24" s="1"/>
  <c r="CL175" i="24"/>
  <c r="CM175" i="24" s="1"/>
  <c r="CL159" i="24"/>
  <c r="CM159" i="24" s="1"/>
  <c r="CL151" i="24"/>
  <c r="CM151" i="24" s="1"/>
  <c r="CL154" i="24"/>
  <c r="CM154" i="24" s="1"/>
  <c r="DE14" i="24"/>
  <c r="DF14" i="24" s="1"/>
  <c r="DE76" i="24"/>
  <c r="DF76" i="24" s="1"/>
  <c r="DE93" i="24"/>
  <c r="DF93" i="24" s="1"/>
  <c r="DE51" i="24"/>
  <c r="DF51" i="24" s="1"/>
  <c r="CL6" i="24"/>
  <c r="CM6" i="24" s="1"/>
  <c r="CL92" i="24"/>
  <c r="CM92" i="24" s="1"/>
  <c r="CL85" i="24"/>
  <c r="CM85" i="24" s="1"/>
  <c r="CL82" i="24"/>
  <c r="CM82" i="24" s="1"/>
  <c r="CL99" i="24"/>
  <c r="CM99" i="24" s="1"/>
  <c r="H85" i="38"/>
  <c r="G85" i="38"/>
  <c r="F85" i="38"/>
  <c r="G83" i="36"/>
  <c r="F83" i="36"/>
  <c r="AB26" i="24"/>
  <c r="AC26" i="24" s="1"/>
  <c r="AB91" i="24"/>
  <c r="AC91" i="24" s="1"/>
  <c r="AB109" i="24"/>
  <c r="AC109" i="24" s="1"/>
  <c r="AB133" i="24"/>
  <c r="AC133" i="24" s="1"/>
  <c r="DE60" i="24"/>
  <c r="DF60" i="24" s="1"/>
  <c r="DE16" i="24"/>
  <c r="DF16" i="24" s="1"/>
  <c r="DE96" i="24"/>
  <c r="DF96" i="24" s="1"/>
  <c r="CL2" i="24"/>
  <c r="CM2" i="24" s="1"/>
  <c r="CL11" i="24"/>
  <c r="CM11" i="24" s="1"/>
  <c r="CL40" i="24"/>
  <c r="CM40" i="24" s="1"/>
  <c r="CL95" i="24"/>
  <c r="CM95" i="24" s="1"/>
  <c r="CL107" i="24"/>
  <c r="CM107" i="24" s="1"/>
  <c r="F54" i="14"/>
  <c r="M54" i="14"/>
  <c r="S54" i="14"/>
  <c r="I54" i="14"/>
  <c r="R54" i="14"/>
  <c r="P54" i="14"/>
  <c r="O54" i="14"/>
  <c r="J54" i="14"/>
  <c r="L54" i="14"/>
  <c r="G54" i="14"/>
  <c r="D54" i="14"/>
  <c r="C54" i="14"/>
  <c r="H77" i="28"/>
  <c r="G77" i="28"/>
  <c r="F77" i="28"/>
  <c r="C77" i="28"/>
  <c r="D77" i="28"/>
  <c r="D85" i="38"/>
  <c r="C85" i="38"/>
  <c r="AB79" i="24"/>
  <c r="AC79" i="24" s="1"/>
  <c r="AB126" i="24"/>
  <c r="AC126" i="24" s="1"/>
  <c r="AB57" i="24"/>
  <c r="AC57" i="24" s="1"/>
  <c r="AB123" i="24"/>
  <c r="AC123" i="24" s="1"/>
  <c r="DE183" i="24"/>
  <c r="DF183" i="24" s="1"/>
  <c r="DE162" i="24"/>
  <c r="DF162" i="24" s="1"/>
  <c r="DE154" i="24"/>
  <c r="DF154" i="24" s="1"/>
  <c r="DE146" i="24"/>
  <c r="DF146" i="24" s="1"/>
  <c r="DE170" i="24"/>
  <c r="DF170" i="24" s="1"/>
  <c r="DE184" i="24"/>
  <c r="DF184" i="24" s="1"/>
  <c r="DE174" i="24"/>
  <c r="DF174" i="24" s="1"/>
  <c r="DE163" i="24"/>
  <c r="DF163" i="24" s="1"/>
  <c r="DE155" i="24"/>
  <c r="DF155" i="24" s="1"/>
  <c r="DE147" i="24"/>
  <c r="DF147" i="24" s="1"/>
  <c r="DE179" i="24"/>
  <c r="DF179" i="24" s="1"/>
  <c r="DE176" i="24"/>
  <c r="DF176" i="24" s="1"/>
  <c r="DE161" i="24"/>
  <c r="DF161" i="24" s="1"/>
  <c r="DE153" i="24"/>
  <c r="DF153" i="24" s="1"/>
  <c r="DE145" i="24"/>
  <c r="DF145" i="24" s="1"/>
  <c r="DE178" i="24"/>
  <c r="DF178" i="24" s="1"/>
  <c r="DE181" i="24"/>
  <c r="DF181" i="24" s="1"/>
  <c r="DE173" i="24"/>
  <c r="DF173" i="24" s="1"/>
  <c r="DE164" i="24"/>
  <c r="DF164" i="24" s="1"/>
  <c r="DE156" i="24"/>
  <c r="DF156" i="24" s="1"/>
  <c r="DE177" i="24"/>
  <c r="DF177" i="24" s="1"/>
  <c r="DE159" i="24"/>
  <c r="DF159" i="24" s="1"/>
  <c r="DE144" i="24"/>
  <c r="DF144" i="24" s="1"/>
  <c r="DE167" i="24"/>
  <c r="DF167" i="24" s="1"/>
  <c r="DE151" i="24"/>
  <c r="DF151" i="24" s="1"/>
  <c r="DE169" i="24"/>
  <c r="DF169" i="24" s="1"/>
  <c r="DE171" i="24"/>
  <c r="DF171" i="24" s="1"/>
  <c r="DE165" i="24"/>
  <c r="DF165" i="24" s="1"/>
  <c r="DE160" i="24"/>
  <c r="DF160" i="24" s="1"/>
  <c r="DE152" i="24"/>
  <c r="DF152" i="24" s="1"/>
  <c r="DE182" i="24"/>
  <c r="DF182" i="24" s="1"/>
  <c r="DE175" i="24"/>
  <c r="DF175" i="24" s="1"/>
  <c r="DE158" i="24"/>
  <c r="DF158" i="24" s="1"/>
  <c r="DE168" i="24"/>
  <c r="DF168" i="24" s="1"/>
  <c r="DE166" i="24"/>
  <c r="DF166" i="24" s="1"/>
  <c r="DE149" i="24"/>
  <c r="DF149" i="24" s="1"/>
  <c r="DE150" i="24"/>
  <c r="DF150" i="24" s="1"/>
  <c r="DE142" i="24"/>
  <c r="DF142" i="24" s="1"/>
  <c r="DE143" i="24"/>
  <c r="DF143" i="24" s="1"/>
  <c r="DE172" i="24"/>
  <c r="DF172" i="24" s="1"/>
  <c r="DE157" i="24"/>
  <c r="DF157" i="24" s="1"/>
  <c r="DE148" i="24"/>
  <c r="DF148" i="24" s="1"/>
  <c r="DE180" i="24"/>
  <c r="DF180" i="24" s="1"/>
  <c r="DE50" i="24"/>
  <c r="DF50" i="24" s="1"/>
  <c r="DE34" i="24"/>
  <c r="DF34" i="24" s="1"/>
  <c r="DE84" i="24"/>
  <c r="DF84" i="24" s="1"/>
  <c r="DE119" i="24"/>
  <c r="DF119" i="24" s="1"/>
  <c r="CL3" i="24"/>
  <c r="CM3" i="24" s="1"/>
  <c r="CL51" i="24"/>
  <c r="CM51" i="24" s="1"/>
  <c r="CL54" i="24"/>
  <c r="CM54" i="24" s="1"/>
  <c r="CL100" i="24"/>
  <c r="CM100" i="24" s="1"/>
  <c r="CL115" i="24"/>
  <c r="CM115" i="24" s="1"/>
  <c r="F33" i="3"/>
  <c r="G33" i="3"/>
  <c r="A87" i="38"/>
  <c r="E86" i="38"/>
  <c r="B86" i="38"/>
  <c r="AB118" i="24"/>
  <c r="AC118" i="24" s="1"/>
  <c r="AB14" i="24"/>
  <c r="AC14" i="24" s="1"/>
  <c r="AB101" i="24"/>
  <c r="AC101" i="24" s="1"/>
  <c r="AB131" i="24"/>
  <c r="AC131" i="24" s="1"/>
  <c r="DE10" i="24"/>
  <c r="DF10" i="24" s="1"/>
  <c r="DE38" i="24"/>
  <c r="DF38" i="24" s="1"/>
  <c r="DE102" i="24"/>
  <c r="DF102" i="24" s="1"/>
  <c r="DE141" i="24"/>
  <c r="DF141" i="24" s="1"/>
  <c r="CL5" i="24"/>
  <c r="CM5" i="24" s="1"/>
  <c r="CL56" i="24"/>
  <c r="CM56" i="24" s="1"/>
  <c r="CL89" i="24"/>
  <c r="CM89" i="24" s="1"/>
  <c r="CL110" i="24"/>
  <c r="CM110" i="24" s="1"/>
  <c r="CL123" i="24"/>
  <c r="CM123" i="24" s="1"/>
  <c r="D33" i="3"/>
  <c r="C33" i="3"/>
  <c r="G115" i="51"/>
  <c r="F115" i="51"/>
  <c r="K115" i="51"/>
  <c r="J115" i="51"/>
  <c r="I115" i="51"/>
  <c r="D115" i="51"/>
  <c r="C115" i="51"/>
  <c r="B78" i="28"/>
  <c r="A79" i="28"/>
  <c r="E78" i="28"/>
  <c r="H44" i="10"/>
  <c r="E44" i="10"/>
  <c r="B44" i="10"/>
  <c r="K44" i="10"/>
  <c r="A45" i="10"/>
  <c r="D42" i="9"/>
  <c r="C42" i="9"/>
  <c r="AB42" i="24"/>
  <c r="AC42" i="24" s="1"/>
  <c r="AB16" i="24"/>
  <c r="AC16" i="24" s="1"/>
  <c r="AB125" i="24"/>
  <c r="AC125" i="24" s="1"/>
  <c r="AB90" i="24"/>
  <c r="AC90" i="24" s="1"/>
  <c r="DE13" i="24"/>
  <c r="DF13" i="24" s="1"/>
  <c r="DE45" i="24"/>
  <c r="DF45" i="24" s="1"/>
  <c r="DE100" i="24"/>
  <c r="DF100" i="24" s="1"/>
  <c r="DE131" i="24"/>
  <c r="DF131" i="24" s="1"/>
  <c r="CL7" i="24"/>
  <c r="CM7" i="24" s="1"/>
  <c r="CL70" i="24"/>
  <c r="CM70" i="24" s="1"/>
  <c r="CL67" i="24"/>
  <c r="CM67" i="24" s="1"/>
  <c r="CL118" i="24"/>
  <c r="CM118" i="24" s="1"/>
  <c r="CL131" i="24"/>
  <c r="CM131" i="24" s="1"/>
  <c r="DE19" i="24"/>
  <c r="DF19" i="24" s="1"/>
  <c r="DE47" i="24"/>
  <c r="DF47" i="24" s="1"/>
  <c r="DE98" i="24"/>
  <c r="DF98" i="24" s="1"/>
  <c r="DE123" i="24"/>
  <c r="DF123" i="24" s="1"/>
  <c r="CL8" i="24"/>
  <c r="CM8" i="24" s="1"/>
  <c r="CL25" i="24"/>
  <c r="CM25" i="24" s="1"/>
  <c r="CL117" i="24"/>
  <c r="CM117" i="24" s="1"/>
  <c r="CL65" i="24"/>
  <c r="CM65" i="24" s="1"/>
  <c r="B43" i="9"/>
  <c r="E43" i="9"/>
  <c r="A44" i="9"/>
  <c r="AB52" i="24"/>
  <c r="AC52" i="24" s="1"/>
  <c r="AB46" i="24"/>
  <c r="AC46" i="24" s="1"/>
  <c r="AB28" i="24"/>
  <c r="AC28" i="24" s="1"/>
  <c r="AB116" i="24"/>
  <c r="AC116" i="24" s="1"/>
  <c r="DE17" i="24"/>
  <c r="DF17" i="24" s="1"/>
  <c r="DE25" i="24"/>
  <c r="DF25" i="24" s="1"/>
  <c r="DE95" i="24"/>
  <c r="DF95" i="24" s="1"/>
  <c r="DE140" i="24"/>
  <c r="DF140" i="24" s="1"/>
  <c r="CL4" i="24"/>
  <c r="CM4" i="24" s="1"/>
  <c r="CL33" i="24"/>
  <c r="CM33" i="24" s="1"/>
  <c r="CL49" i="24"/>
  <c r="CM49" i="24" s="1"/>
  <c r="CL109" i="24"/>
  <c r="CM109" i="24" s="1"/>
  <c r="L43" i="10"/>
  <c r="J43" i="10"/>
  <c r="I43" i="10"/>
  <c r="F43" i="10"/>
  <c r="D43" i="10"/>
  <c r="M43" i="10"/>
  <c r="G43" i="10"/>
  <c r="C43" i="10"/>
  <c r="E37" i="5"/>
  <c r="B37" i="5"/>
  <c r="A38" i="5"/>
  <c r="AB59" i="24"/>
  <c r="AC59" i="24" s="1"/>
  <c r="AB53" i="24"/>
  <c r="AC53" i="24" s="1"/>
  <c r="AB32" i="24"/>
  <c r="AC32" i="24" s="1"/>
  <c r="AB117" i="24"/>
  <c r="AC117" i="24" s="1"/>
  <c r="DE29" i="24"/>
  <c r="DF29" i="24" s="1"/>
  <c r="DE33" i="24"/>
  <c r="DF33" i="24" s="1"/>
  <c r="DE20" i="24"/>
  <c r="DF20" i="24" s="1"/>
  <c r="DE104" i="24"/>
  <c r="DF104" i="24" s="1"/>
  <c r="CL10" i="24"/>
  <c r="CM10" i="24" s="1"/>
  <c r="CL39" i="24"/>
  <c r="CM39" i="24" s="1"/>
  <c r="CL72" i="24"/>
  <c r="CM72" i="24" s="1"/>
  <c r="CL80" i="24"/>
  <c r="CM80" i="24" s="1"/>
  <c r="K107" i="50"/>
  <c r="J107" i="50"/>
  <c r="D107" i="50"/>
  <c r="C107" i="50"/>
  <c r="G107" i="50"/>
  <c r="F107" i="50"/>
  <c r="I107" i="50"/>
  <c r="AB124" i="24"/>
  <c r="AC124" i="24" s="1"/>
  <c r="B34" i="3"/>
  <c r="E34" i="3"/>
  <c r="A35" i="3"/>
  <c r="D36" i="5"/>
  <c r="C36" i="5"/>
  <c r="AB15" i="24"/>
  <c r="AC15" i="24" s="1"/>
  <c r="AB33" i="24"/>
  <c r="AC33" i="24" s="1"/>
  <c r="AB45" i="24"/>
  <c r="AC45" i="24" s="1"/>
  <c r="AB122" i="24"/>
  <c r="AC122" i="24" s="1"/>
  <c r="DE41" i="24"/>
  <c r="DF41" i="24" s="1"/>
  <c r="DE39" i="24"/>
  <c r="DF39" i="24" s="1"/>
  <c r="DE28" i="24"/>
  <c r="DF28" i="24" s="1"/>
  <c r="DE112" i="24"/>
  <c r="DF112" i="24" s="1"/>
  <c r="CL13" i="24"/>
  <c r="CM13" i="24" s="1"/>
  <c r="CL77" i="24"/>
  <c r="CM77" i="24" s="1"/>
  <c r="CL96" i="24"/>
  <c r="CM96" i="24" s="1"/>
  <c r="CL93" i="24"/>
  <c r="CM93" i="24" s="1"/>
  <c r="AB70" i="24"/>
  <c r="AC70" i="24" s="1"/>
  <c r="D69" i="43"/>
  <c r="C69" i="43"/>
  <c r="A70" i="43" s="1"/>
  <c r="G69" i="43"/>
  <c r="F69" i="43"/>
  <c r="H36" i="5"/>
  <c r="F36" i="5"/>
  <c r="G36" i="5"/>
  <c r="AB24" i="24"/>
  <c r="AC24" i="24" s="1"/>
  <c r="AB43" i="24"/>
  <c r="AC43" i="24" s="1"/>
  <c r="AB73" i="24"/>
  <c r="AC73" i="24" s="1"/>
  <c r="AB130" i="24"/>
  <c r="AC130" i="24" s="1"/>
  <c r="DE55" i="24"/>
  <c r="DF55" i="24" s="1"/>
  <c r="DE42" i="24"/>
  <c r="DF42" i="24" s="1"/>
  <c r="DE30" i="24"/>
  <c r="DF30" i="24" s="1"/>
  <c r="DE120" i="24"/>
  <c r="DF120" i="24" s="1"/>
  <c r="CL14" i="24"/>
  <c r="CM14" i="24" s="1"/>
  <c r="CL16" i="24"/>
  <c r="CM16" i="24" s="1"/>
  <c r="CL38" i="24"/>
  <c r="CM38" i="24" s="1"/>
  <c r="CL78" i="24"/>
  <c r="CM78" i="24" s="1"/>
  <c r="AB11" i="24"/>
  <c r="AC11" i="24" s="1"/>
  <c r="AB74" i="24"/>
  <c r="AC74" i="24" s="1"/>
  <c r="AB58" i="24"/>
  <c r="AC58" i="24" s="1"/>
  <c r="AB89" i="24"/>
  <c r="AC89" i="24" s="1"/>
  <c r="AB140" i="24"/>
  <c r="AC140" i="24" s="1"/>
  <c r="DE109" i="24"/>
  <c r="DF109" i="24" s="1"/>
  <c r="DE12" i="24"/>
  <c r="DF12" i="24" s="1"/>
  <c r="DE43" i="24"/>
  <c r="DF43" i="24" s="1"/>
  <c r="DE128" i="24"/>
  <c r="DF128" i="24" s="1"/>
  <c r="CL29" i="24"/>
  <c r="CM29" i="24" s="1"/>
  <c r="CL34" i="24"/>
  <c r="CM34" i="24" s="1"/>
  <c r="CL120" i="24"/>
  <c r="CM120" i="24" s="1"/>
  <c r="CL129" i="24"/>
  <c r="CM129" i="24" s="1"/>
  <c r="F52" i="41"/>
  <c r="G52" i="41"/>
  <c r="AB77" i="24"/>
  <c r="AC77" i="24" s="1"/>
  <c r="AB61" i="24"/>
  <c r="AC61" i="24" s="1"/>
  <c r="AB114" i="24"/>
  <c r="AC114" i="24" s="1"/>
  <c r="AB134" i="24"/>
  <c r="AC134" i="24" s="1"/>
  <c r="DE26" i="24"/>
  <c r="DF26" i="24" s="1"/>
  <c r="DE82" i="24"/>
  <c r="DF82" i="24" s="1"/>
  <c r="DE83" i="24"/>
  <c r="DF83" i="24" s="1"/>
  <c r="DE134" i="24"/>
  <c r="DF134" i="24" s="1"/>
  <c r="CL41" i="24"/>
  <c r="CM41" i="24" s="1"/>
  <c r="CL47" i="24"/>
  <c r="CM47" i="24" s="1"/>
  <c r="CL121" i="24"/>
  <c r="CM121" i="24" s="1"/>
  <c r="CL102" i="24"/>
  <c r="CM102" i="24" s="1"/>
  <c r="BS184" i="24"/>
  <c r="BT184" i="24" s="1"/>
  <c r="BS182" i="24"/>
  <c r="BT182" i="24" s="1"/>
  <c r="BS163" i="24"/>
  <c r="BT163" i="24" s="1"/>
  <c r="BS155" i="24"/>
  <c r="BT155" i="24" s="1"/>
  <c r="BS147" i="24"/>
  <c r="BT147" i="24" s="1"/>
  <c r="BS176" i="24"/>
  <c r="BT176" i="24" s="1"/>
  <c r="BS164" i="24"/>
  <c r="BT164" i="24" s="1"/>
  <c r="BS156" i="24"/>
  <c r="BT156" i="24" s="1"/>
  <c r="BS148" i="24"/>
  <c r="BT148" i="24" s="1"/>
  <c r="BS140" i="24"/>
  <c r="BT140" i="24" s="1"/>
  <c r="BS180" i="24"/>
  <c r="BT180" i="24" s="1"/>
  <c r="BS162" i="24"/>
  <c r="BT162" i="24" s="1"/>
  <c r="BS154" i="24"/>
  <c r="BT154" i="24" s="1"/>
  <c r="BS146" i="24"/>
  <c r="BT146" i="24" s="1"/>
  <c r="BS170" i="24"/>
  <c r="BT170" i="24" s="1"/>
  <c r="BS183" i="24"/>
  <c r="BT183" i="24" s="1"/>
  <c r="BS172" i="24"/>
  <c r="BT172" i="24" s="1"/>
  <c r="BS165" i="24"/>
  <c r="BT165" i="24" s="1"/>
  <c r="BS157" i="24"/>
  <c r="BT157" i="24" s="1"/>
  <c r="BS149" i="24"/>
  <c r="BT149" i="24" s="1"/>
  <c r="BS166" i="24"/>
  <c r="BT166" i="24" s="1"/>
  <c r="BS158" i="24"/>
  <c r="BT158" i="24" s="1"/>
  <c r="BS175" i="24"/>
  <c r="BT175" i="24" s="1"/>
  <c r="BS161" i="24"/>
  <c r="BT161" i="24" s="1"/>
  <c r="BS153" i="24"/>
  <c r="BT153" i="24" s="1"/>
  <c r="BS177" i="24"/>
  <c r="BT177" i="24" s="1"/>
  <c r="BS150" i="24"/>
  <c r="BT150" i="24" s="1"/>
  <c r="BS174" i="24"/>
  <c r="BT174" i="24" s="1"/>
  <c r="BS159" i="24"/>
  <c r="BT159" i="24" s="1"/>
  <c r="BS169" i="24"/>
  <c r="BT169" i="24" s="1"/>
  <c r="BS179" i="24"/>
  <c r="BT179" i="24" s="1"/>
  <c r="BS167" i="24"/>
  <c r="BT167" i="24" s="1"/>
  <c r="BS145" i="24"/>
  <c r="BT145" i="24" s="1"/>
  <c r="BS151" i="24"/>
  <c r="BT151" i="24" s="1"/>
  <c r="BS171" i="24"/>
  <c r="BT171" i="24" s="1"/>
  <c r="BS160" i="24"/>
  <c r="BT160" i="24" s="1"/>
  <c r="BS152" i="24"/>
  <c r="BT152" i="24" s="1"/>
  <c r="BS173" i="24"/>
  <c r="BT173" i="24" s="1"/>
  <c r="BS178" i="24"/>
  <c r="BT178" i="24" s="1"/>
  <c r="BS141" i="24"/>
  <c r="BT141" i="24" s="1"/>
  <c r="BS181" i="24"/>
  <c r="BT181" i="24" s="1"/>
  <c r="BS142" i="24"/>
  <c r="BT142" i="24" s="1"/>
  <c r="BS144" i="24"/>
  <c r="BT144" i="24" s="1"/>
  <c r="BS143" i="24"/>
  <c r="BT143" i="24" s="1"/>
  <c r="BS168" i="24"/>
  <c r="BT168" i="24" s="1"/>
  <c r="D52" i="41"/>
  <c r="C52" i="41"/>
  <c r="A53" i="41" s="1"/>
  <c r="H52" i="41"/>
  <c r="AB84" i="24"/>
  <c r="AC84" i="24" s="1"/>
  <c r="AB68" i="24"/>
  <c r="AC68" i="24" s="1"/>
  <c r="AB99" i="24"/>
  <c r="AC99" i="24" s="1"/>
  <c r="AB103" i="24"/>
  <c r="AC103" i="24" s="1"/>
  <c r="DE15" i="24"/>
  <c r="DF15" i="24" s="1"/>
  <c r="DE103" i="24"/>
  <c r="DF103" i="24" s="1"/>
  <c r="DE92" i="24"/>
  <c r="DF92" i="24" s="1"/>
  <c r="DE135" i="24"/>
  <c r="DF135" i="24" s="1"/>
  <c r="CL17" i="24"/>
  <c r="CM17" i="24" s="1"/>
  <c r="CL28" i="24"/>
  <c r="CM28" i="24" s="1"/>
  <c r="CL63" i="24"/>
  <c r="CM63" i="24" s="1"/>
  <c r="CL35" i="24"/>
  <c r="CM35" i="24" s="1"/>
  <c r="E114" i="53" l="1"/>
  <c r="B114" i="53"/>
  <c r="H33" i="3"/>
  <c r="N43" i="10"/>
  <c r="I27" i="32"/>
  <c r="N39" i="8"/>
  <c r="T54" i="14"/>
  <c r="K28" i="2"/>
  <c r="T48" i="12"/>
  <c r="BU2" i="24" a="1"/>
  <c r="BU2" i="24" s="1"/>
  <c r="DG2" i="24" a="1"/>
  <c r="DG2" i="24" s="1"/>
  <c r="DG1" i="24" s="1" a="1"/>
  <c r="DG1" i="24" s="1"/>
  <c r="CR15" i="24" s="1"/>
  <c r="D68" i="44"/>
  <c r="G68" i="44"/>
  <c r="C68" i="44"/>
  <c r="A69" i="44" s="1"/>
  <c r="F68" i="44"/>
  <c r="F70" i="45"/>
  <c r="E70" i="45"/>
  <c r="C70" i="45"/>
  <c r="A71" i="45" s="1"/>
  <c r="G40" i="8"/>
  <c r="I40" i="8"/>
  <c r="F40" i="8"/>
  <c r="D40" i="8"/>
  <c r="C40" i="8"/>
  <c r="M40" i="8"/>
  <c r="L40" i="8"/>
  <c r="J40" i="8"/>
  <c r="B53" i="41"/>
  <c r="E53" i="41"/>
  <c r="CN2" i="24" a="1"/>
  <c r="F81" i="31"/>
  <c r="D81" i="31"/>
  <c r="G81" i="31"/>
  <c r="H81" i="31"/>
  <c r="C81" i="31"/>
  <c r="K108" i="50"/>
  <c r="I108" i="50"/>
  <c r="D108" i="50"/>
  <c r="C108" i="50"/>
  <c r="J108" i="50"/>
  <c r="G108" i="50"/>
  <c r="F108" i="50"/>
  <c r="E82" i="31"/>
  <c r="B82" i="31"/>
  <c r="A83" i="31"/>
  <c r="H56" i="14"/>
  <c r="E56" i="14"/>
  <c r="Q56" i="14"/>
  <c r="N56" i="14"/>
  <c r="K56" i="14"/>
  <c r="B56" i="14"/>
  <c r="A57" i="14"/>
  <c r="G29" i="2"/>
  <c r="J29" i="2"/>
  <c r="I29" i="2"/>
  <c r="F29" i="2"/>
  <c r="C29" i="2"/>
  <c r="D29" i="2"/>
  <c r="E109" i="50"/>
  <c r="B109" i="50"/>
  <c r="A110" i="50"/>
  <c r="H109" i="50"/>
  <c r="B35" i="3"/>
  <c r="E35" i="3"/>
  <c r="A36" i="3"/>
  <c r="D37" i="5"/>
  <c r="C37" i="5"/>
  <c r="D34" i="3"/>
  <c r="C34" i="3"/>
  <c r="G65" i="19"/>
  <c r="D65" i="19"/>
  <c r="F65" i="19"/>
  <c r="C65" i="19"/>
  <c r="A67" i="19"/>
  <c r="E66" i="19"/>
  <c r="B66" i="19"/>
  <c r="R55" i="14"/>
  <c r="P55" i="14"/>
  <c r="L55" i="14"/>
  <c r="J55" i="14"/>
  <c r="S55" i="14"/>
  <c r="O55" i="14"/>
  <c r="M55" i="14"/>
  <c r="I55" i="14"/>
  <c r="G55" i="14"/>
  <c r="F55" i="14"/>
  <c r="D55" i="14"/>
  <c r="C55" i="14"/>
  <c r="G82" i="35"/>
  <c r="F82" i="35"/>
  <c r="K72" i="25"/>
  <c r="I72" i="25"/>
  <c r="G72" i="25"/>
  <c r="C72" i="25"/>
  <c r="J72" i="25"/>
  <c r="F72" i="25"/>
  <c r="D72" i="25"/>
  <c r="F84" i="36"/>
  <c r="G84" i="36"/>
  <c r="H82" i="35"/>
  <c r="D82" i="35"/>
  <c r="C82" i="35"/>
  <c r="AD2" i="24" a="1"/>
  <c r="A74" i="25"/>
  <c r="E73" i="25"/>
  <c r="B73" i="25"/>
  <c r="H73" i="25"/>
  <c r="H45" i="10"/>
  <c r="B45" i="10"/>
  <c r="K45" i="10"/>
  <c r="E45" i="10"/>
  <c r="A46" i="10"/>
  <c r="F86" i="38"/>
  <c r="H86" i="38"/>
  <c r="G86" i="38"/>
  <c r="E85" i="36"/>
  <c r="B85" i="36"/>
  <c r="A86" i="36"/>
  <c r="C75" i="26"/>
  <c r="G75" i="26"/>
  <c r="D75" i="26"/>
  <c r="H75" i="26"/>
  <c r="F75" i="26"/>
  <c r="A114" i="49"/>
  <c r="B113" i="49"/>
  <c r="E113" i="49"/>
  <c r="L44" i="10"/>
  <c r="J44" i="10"/>
  <c r="F44" i="10"/>
  <c r="D44" i="10"/>
  <c r="I44" i="10"/>
  <c r="G44" i="10"/>
  <c r="M44" i="10"/>
  <c r="C44" i="10"/>
  <c r="B76" i="26"/>
  <c r="E76" i="26"/>
  <c r="A77" i="26"/>
  <c r="F112" i="49"/>
  <c r="G112" i="49"/>
  <c r="H112" i="49"/>
  <c r="C112" i="49"/>
  <c r="D112" i="49"/>
  <c r="G28" i="32"/>
  <c r="H28" i="32"/>
  <c r="H84" i="36"/>
  <c r="D84" i="36"/>
  <c r="C84" i="36"/>
  <c r="N50" i="12"/>
  <c r="H50" i="12"/>
  <c r="K50" i="12"/>
  <c r="B50" i="12"/>
  <c r="E50" i="12"/>
  <c r="Q50" i="12"/>
  <c r="A51" i="12"/>
  <c r="A42" i="8"/>
  <c r="E41" i="8"/>
  <c r="H41" i="8"/>
  <c r="B41" i="8"/>
  <c r="K41" i="8"/>
  <c r="D86" i="38"/>
  <c r="C86" i="38"/>
  <c r="E70" i="43"/>
  <c r="B70" i="43"/>
  <c r="A45" i="9"/>
  <c r="E44" i="9"/>
  <c r="B44" i="9"/>
  <c r="G69" i="34"/>
  <c r="F69" i="34"/>
  <c r="D69" i="34"/>
  <c r="C69" i="34"/>
  <c r="K116" i="51"/>
  <c r="J116" i="51"/>
  <c r="F116" i="51"/>
  <c r="I116" i="51"/>
  <c r="G116" i="51"/>
  <c r="D116" i="51"/>
  <c r="C116" i="51"/>
  <c r="G34" i="3"/>
  <c r="F34" i="3"/>
  <c r="F43" i="9"/>
  <c r="G43" i="9"/>
  <c r="H43" i="9"/>
  <c r="E79" i="28"/>
  <c r="B79" i="28"/>
  <c r="A80" i="28"/>
  <c r="B117" i="51"/>
  <c r="A118" i="51"/>
  <c r="H117" i="51"/>
  <c r="E117" i="51"/>
  <c r="A71" i="34"/>
  <c r="E70" i="34"/>
  <c r="B70" i="34"/>
  <c r="B38" i="5"/>
  <c r="E38" i="5"/>
  <c r="A39" i="5"/>
  <c r="G37" i="5"/>
  <c r="H37" i="5"/>
  <c r="F37" i="5"/>
  <c r="B52" i="40"/>
  <c r="E52" i="40"/>
  <c r="B87" i="38"/>
  <c r="E87" i="38"/>
  <c r="A88" i="38"/>
  <c r="F29" i="32"/>
  <c r="B29" i="32"/>
  <c r="A30" i="32"/>
  <c r="A84" i="35"/>
  <c r="B83" i="35"/>
  <c r="E83" i="35"/>
  <c r="D43" i="9"/>
  <c r="C43" i="9"/>
  <c r="H78" i="28"/>
  <c r="C78" i="28"/>
  <c r="G78" i="28"/>
  <c r="F78" i="28"/>
  <c r="D78" i="28"/>
  <c r="J49" i="12"/>
  <c r="F49" i="12"/>
  <c r="D49" i="12"/>
  <c r="O49" i="12"/>
  <c r="M49" i="12"/>
  <c r="G49" i="12"/>
  <c r="L49" i="12"/>
  <c r="I49" i="12"/>
  <c r="S49" i="12"/>
  <c r="R49" i="12"/>
  <c r="P49" i="12"/>
  <c r="C49" i="12"/>
  <c r="E30" i="2"/>
  <c r="H30" i="2"/>
  <c r="B30" i="2"/>
  <c r="A31" i="2"/>
  <c r="E28" i="32"/>
  <c r="C28" i="32"/>
  <c r="D28" i="32" s="1"/>
  <c r="C29" i="29" a="1"/>
  <c r="D114" i="53" l="1"/>
  <c r="G114" i="53"/>
  <c r="F114" i="53"/>
  <c r="C114" i="53"/>
  <c r="A115" i="53" s="1"/>
  <c r="H34" i="3"/>
  <c r="T49" i="12"/>
  <c r="K29" i="2"/>
  <c r="N40" i="8"/>
  <c r="I28" i="32"/>
  <c r="N44" i="10"/>
  <c r="T55" i="14"/>
  <c r="BU1" i="24" a="1"/>
  <c r="BU1" i="24" s="1"/>
  <c r="AH15" i="24" s="1"/>
  <c r="AI15" i="24" s="1"/>
  <c r="D71" i="45"/>
  <c r="B71" i="45"/>
  <c r="E69" i="44"/>
  <c r="B69" i="44"/>
  <c r="C29" i="29"/>
  <c r="CN2" i="24"/>
  <c r="CN1" i="24" a="1"/>
  <c r="CN1" i="24" s="1"/>
  <c r="BY15" i="24" s="1"/>
  <c r="AD1" i="24" a="1"/>
  <c r="AD1" i="24" s="1"/>
  <c r="A15" i="24" s="1"/>
  <c r="AD2" i="24"/>
  <c r="CV15" i="24"/>
  <c r="CS15" i="24"/>
  <c r="CR16" i="24"/>
  <c r="C66" i="19"/>
  <c r="G66" i="19"/>
  <c r="F66" i="19"/>
  <c r="D66" i="19"/>
  <c r="Q57" i="14"/>
  <c r="H57" i="14"/>
  <c r="N57" i="14"/>
  <c r="K57" i="14"/>
  <c r="E57" i="14"/>
  <c r="B57" i="14"/>
  <c r="A58" i="14"/>
  <c r="F38" i="5"/>
  <c r="G38" i="5"/>
  <c r="H38" i="5"/>
  <c r="D44" i="9"/>
  <c r="C44" i="9"/>
  <c r="D38" i="5"/>
  <c r="C38" i="5"/>
  <c r="B88" i="38"/>
  <c r="A89" i="38"/>
  <c r="E88" i="38"/>
  <c r="H52" i="40"/>
  <c r="F52" i="40"/>
  <c r="G52" i="40"/>
  <c r="A78" i="26"/>
  <c r="E77" i="26"/>
  <c r="B77" i="26"/>
  <c r="F70" i="34"/>
  <c r="D70" i="34"/>
  <c r="C70" i="34"/>
  <c r="G70" i="34"/>
  <c r="B83" i="31"/>
  <c r="A84" i="31"/>
  <c r="E83" i="31"/>
  <c r="G44" i="9"/>
  <c r="H44" i="9"/>
  <c r="F44" i="9"/>
  <c r="G70" i="43"/>
  <c r="F70" i="43"/>
  <c r="D70" i="43"/>
  <c r="C70" i="43"/>
  <c r="A71" i="43" s="1"/>
  <c r="D53" i="41"/>
  <c r="C53" i="41"/>
  <c r="A54" i="41" s="1"/>
  <c r="H53" i="41"/>
  <c r="E74" i="25"/>
  <c r="A75" i="25"/>
  <c r="H74" i="25"/>
  <c r="B74" i="25"/>
  <c r="B118" i="51"/>
  <c r="E118" i="51"/>
  <c r="A119" i="51"/>
  <c r="H118" i="51"/>
  <c r="H46" i="10"/>
  <c r="E46" i="10"/>
  <c r="B46" i="10"/>
  <c r="K46" i="10"/>
  <c r="A47" i="10"/>
  <c r="D76" i="26"/>
  <c r="H76" i="26"/>
  <c r="G76" i="26"/>
  <c r="F76" i="26"/>
  <c r="C76" i="26"/>
  <c r="D117" i="51"/>
  <c r="G117" i="51"/>
  <c r="C117" i="51"/>
  <c r="K117" i="51"/>
  <c r="J117" i="51"/>
  <c r="I117" i="51"/>
  <c r="F117" i="51"/>
  <c r="H42" i="8"/>
  <c r="A43" i="8"/>
  <c r="E42" i="8"/>
  <c r="K42" i="8"/>
  <c r="B42" i="8"/>
  <c r="H113" i="49"/>
  <c r="F113" i="49"/>
  <c r="D113" i="49"/>
  <c r="G113" i="49"/>
  <c r="C113" i="49"/>
  <c r="H87" i="38"/>
  <c r="F87" i="38"/>
  <c r="G87" i="38"/>
  <c r="G82" i="31"/>
  <c r="F82" i="31"/>
  <c r="H82" i="31"/>
  <c r="D82" i="31"/>
  <c r="C82" i="31"/>
  <c r="B71" i="34"/>
  <c r="A72" i="34"/>
  <c r="E71" i="34"/>
  <c r="H79" i="28"/>
  <c r="G79" i="28"/>
  <c r="F79" i="28"/>
  <c r="D79" i="28"/>
  <c r="C79" i="28"/>
  <c r="L45" i="10"/>
  <c r="J45" i="10"/>
  <c r="I45" i="10"/>
  <c r="F45" i="10"/>
  <c r="D45" i="10"/>
  <c r="M45" i="10"/>
  <c r="G45" i="10"/>
  <c r="C45" i="10"/>
  <c r="L56" i="14"/>
  <c r="J56" i="14"/>
  <c r="F56" i="14"/>
  <c r="R56" i="14"/>
  <c r="S56" i="14"/>
  <c r="G56" i="14"/>
  <c r="I56" i="14"/>
  <c r="O56" i="14"/>
  <c r="M56" i="14"/>
  <c r="P56" i="14"/>
  <c r="D56" i="14"/>
  <c r="C56" i="14"/>
  <c r="E114" i="49"/>
  <c r="B114" i="49"/>
  <c r="A115" i="49"/>
  <c r="A81" i="28"/>
  <c r="E80" i="28"/>
  <c r="B80" i="28"/>
  <c r="R50" i="12"/>
  <c r="P50" i="12"/>
  <c r="L50" i="12"/>
  <c r="J50" i="12"/>
  <c r="F50" i="12"/>
  <c r="D50" i="12"/>
  <c r="I50" i="12"/>
  <c r="G50" i="12"/>
  <c r="C50" i="12"/>
  <c r="M50" i="12"/>
  <c r="S50" i="12"/>
  <c r="O50" i="12"/>
  <c r="I30" i="2"/>
  <c r="G30" i="2"/>
  <c r="J30" i="2"/>
  <c r="C30" i="2"/>
  <c r="F30" i="2"/>
  <c r="D30" i="2"/>
  <c r="D87" i="38"/>
  <c r="C87" i="38"/>
  <c r="G53" i="41"/>
  <c r="F53" i="41"/>
  <c r="A46" i="9"/>
  <c r="E45" i="9"/>
  <c r="B45" i="9"/>
  <c r="H83" i="35"/>
  <c r="D83" i="35"/>
  <c r="C83" i="35"/>
  <c r="E36" i="3"/>
  <c r="B36" i="3"/>
  <c r="A37" i="3"/>
  <c r="D35" i="3"/>
  <c r="C35" i="3"/>
  <c r="J41" i="8"/>
  <c r="I41" i="8"/>
  <c r="G41" i="8"/>
  <c r="F41" i="8"/>
  <c r="D41" i="8"/>
  <c r="M41" i="8"/>
  <c r="L41" i="8"/>
  <c r="C41" i="8"/>
  <c r="N51" i="12"/>
  <c r="B51" i="12"/>
  <c r="Q51" i="12"/>
  <c r="K51" i="12"/>
  <c r="H51" i="12"/>
  <c r="E51" i="12"/>
  <c r="A52" i="12"/>
  <c r="E84" i="35"/>
  <c r="B84" i="35"/>
  <c r="A85" i="35"/>
  <c r="D85" i="36"/>
  <c r="C85" i="36"/>
  <c r="H85" i="36"/>
  <c r="E39" i="5"/>
  <c r="B39" i="5"/>
  <c r="A40" i="5"/>
  <c r="F83" i="35"/>
  <c r="G83" i="35"/>
  <c r="G85" i="36"/>
  <c r="F85" i="36"/>
  <c r="E110" i="50"/>
  <c r="A111" i="50"/>
  <c r="B110" i="50"/>
  <c r="H110" i="50"/>
  <c r="D52" i="40"/>
  <c r="C52" i="40"/>
  <c r="A53" i="40" s="1"/>
  <c r="E29" i="32"/>
  <c r="C29" i="32"/>
  <c r="D29" i="32" s="1"/>
  <c r="D109" i="50"/>
  <c r="C109" i="50"/>
  <c r="J109" i="50"/>
  <c r="K109" i="50"/>
  <c r="I109" i="50"/>
  <c r="F109" i="50"/>
  <c r="G109" i="50"/>
  <c r="K73" i="25"/>
  <c r="I73" i="25"/>
  <c r="J73" i="25"/>
  <c r="F73" i="25"/>
  <c r="D73" i="25"/>
  <c r="G73" i="25"/>
  <c r="C73" i="25"/>
  <c r="G29" i="32"/>
  <c r="H29" i="32"/>
  <c r="B67" i="19"/>
  <c r="A68" i="19"/>
  <c r="E67" i="19"/>
  <c r="G35" i="3"/>
  <c r="F35" i="3"/>
  <c r="F30" i="32"/>
  <c r="B30" i="32"/>
  <c r="A31" i="32"/>
  <c r="B86" i="36"/>
  <c r="A87" i="36"/>
  <c r="E86" i="36"/>
  <c r="B31" i="2"/>
  <c r="H31" i="2"/>
  <c r="E31" i="2"/>
  <c r="A32" i="2"/>
  <c r="E115" i="53" l="1"/>
  <c r="B115" i="53"/>
  <c r="I29" i="32"/>
  <c r="N45" i="10"/>
  <c r="N41" i="8"/>
  <c r="T50" i="12"/>
  <c r="H35" i="3"/>
  <c r="T56" i="14"/>
  <c r="K30" i="2"/>
  <c r="AH16" i="24"/>
  <c r="AU16" i="24" s="1"/>
  <c r="AL15" i="24"/>
  <c r="AM15" i="24" s="1"/>
  <c r="AO15" i="24"/>
  <c r="AP15" i="24" s="1"/>
  <c r="AR15" i="24"/>
  <c r="AS15" i="24" s="1"/>
  <c r="AU15" i="24"/>
  <c r="AV15" i="24" s="1"/>
  <c r="AX15" i="24"/>
  <c r="AY15" i="24" s="1"/>
  <c r="G69" i="44"/>
  <c r="F69" i="44"/>
  <c r="D69" i="44"/>
  <c r="C69" i="44"/>
  <c r="A70" i="44" s="1"/>
  <c r="F71" i="45"/>
  <c r="E71" i="45"/>
  <c r="C71" i="45"/>
  <c r="A72" i="45" s="1"/>
  <c r="CC15" i="24"/>
  <c r="BZ15" i="24"/>
  <c r="BY16" i="24"/>
  <c r="H15" i="24"/>
  <c r="K15" i="24"/>
  <c r="E15" i="24"/>
  <c r="B15" i="24"/>
  <c r="A16" i="24"/>
  <c r="C36" i="3"/>
  <c r="D36" i="3"/>
  <c r="F80" i="28"/>
  <c r="C80" i="28"/>
  <c r="H80" i="28"/>
  <c r="G80" i="28"/>
  <c r="D80" i="28"/>
  <c r="F36" i="3"/>
  <c r="G36" i="3"/>
  <c r="H39" i="5"/>
  <c r="G39" i="5"/>
  <c r="F39" i="5"/>
  <c r="E81" i="28"/>
  <c r="B81" i="28"/>
  <c r="A82" i="28"/>
  <c r="E115" i="49"/>
  <c r="A116" i="49"/>
  <c r="B115" i="49"/>
  <c r="H114" i="49"/>
  <c r="G114" i="49"/>
  <c r="F114" i="49"/>
  <c r="D114" i="49"/>
  <c r="C114" i="49"/>
  <c r="B84" i="31"/>
  <c r="A85" i="31"/>
  <c r="E84" i="31"/>
  <c r="C45" i="9"/>
  <c r="D45" i="9"/>
  <c r="A73" i="34"/>
  <c r="E72" i="34"/>
  <c r="B72" i="34"/>
  <c r="H47" i="10"/>
  <c r="B47" i="10"/>
  <c r="K47" i="10"/>
  <c r="E47" i="10"/>
  <c r="A48" i="10"/>
  <c r="H83" i="31"/>
  <c r="G83" i="31"/>
  <c r="F83" i="31"/>
  <c r="D83" i="31"/>
  <c r="C83" i="31"/>
  <c r="CV16" i="24"/>
  <c r="CS16" i="24"/>
  <c r="CR17" i="24"/>
  <c r="C71" i="34"/>
  <c r="F71" i="34"/>
  <c r="D71" i="34"/>
  <c r="G71" i="34"/>
  <c r="CX15" i="24"/>
  <c r="CW15" i="24"/>
  <c r="CT15" i="24"/>
  <c r="CU15" i="24"/>
  <c r="G84" i="35"/>
  <c r="F84" i="35"/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>
  <c r="I46" i="10"/>
  <c r="H52" i="12"/>
  <c r="B52" i="12"/>
  <c r="N52" i="12"/>
  <c r="K52" i="12"/>
  <c r="E52" i="12"/>
  <c r="Q52" i="12"/>
  <c r="A53" i="12"/>
  <c r="A86" i="35"/>
  <c r="B85" i="35"/>
  <c r="E85" i="35"/>
  <c r="G77" i="26"/>
  <c r="H77" i="26"/>
  <c r="F77" i="26"/>
  <c r="D77" i="26"/>
  <c r="C77" i="26"/>
  <c r="H119" i="51"/>
  <c r="A120" i="51"/>
  <c r="E119" i="51"/>
  <c r="B119" i="51"/>
  <c r="H32" i="2"/>
  <c r="E32" i="2"/>
  <c r="B32" i="2"/>
  <c r="A33" i="2"/>
  <c r="A79" i="26"/>
  <c r="E78" i="26"/>
  <c r="B78" i="26"/>
  <c r="R51" i="12"/>
  <c r="P51" i="12"/>
  <c r="J51" i="12"/>
  <c r="O51" i="12"/>
  <c r="M51" i="12"/>
  <c r="I51" i="12"/>
  <c r="L51" i="12"/>
  <c r="C51" i="12"/>
  <c r="G51" i="12"/>
  <c r="S51" i="12"/>
  <c r="F51" i="12"/>
  <c r="D51" i="12"/>
  <c r="D118" i="51"/>
  <c r="C118" i="51"/>
  <c r="J118" i="51"/>
  <c r="K118" i="51"/>
  <c r="F118" i="51"/>
  <c r="I118" i="51"/>
  <c r="G118" i="51"/>
  <c r="C74" i="25"/>
  <c r="K74" i="25"/>
  <c r="I74" i="25"/>
  <c r="J74" i="25"/>
  <c r="G74" i="25"/>
  <c r="F74" i="25"/>
  <c r="D74" i="25"/>
  <c r="C31" i="2"/>
  <c r="I31" i="2"/>
  <c r="D31" i="2"/>
  <c r="F31" i="2"/>
  <c r="J31" i="2"/>
  <c r="G31" i="2"/>
  <c r="G86" i="36"/>
  <c r="F86" i="36"/>
  <c r="H75" i="25"/>
  <c r="B75" i="25"/>
  <c r="E75" i="25"/>
  <c r="A76" i="25"/>
  <c r="H88" i="38"/>
  <c r="G88" i="38"/>
  <c r="F88" i="38"/>
  <c r="B87" i="36"/>
  <c r="A88" i="36"/>
  <c r="E87" i="36"/>
  <c r="B89" i="38"/>
  <c r="A90" i="38"/>
  <c r="E89" i="38"/>
  <c r="H86" i="36"/>
  <c r="D86" i="36"/>
  <c r="C86" i="36"/>
  <c r="C88" i="38"/>
  <c r="D88" i="38"/>
  <c r="E54" i="41"/>
  <c r="B54" i="41"/>
  <c r="H84" i="35"/>
  <c r="D84" i="35"/>
  <c r="C84" i="35"/>
  <c r="E53" i="40"/>
  <c r="B53" i="40"/>
  <c r="G30" i="32"/>
  <c r="H30" i="32"/>
  <c r="A44" i="8"/>
  <c r="H43" i="8"/>
  <c r="E43" i="8"/>
  <c r="K43" i="8"/>
  <c r="B43" i="8"/>
  <c r="K110" i="50"/>
  <c r="J110" i="50"/>
  <c r="G110" i="50"/>
  <c r="F110" i="50"/>
  <c r="D110" i="50"/>
  <c r="I110" i="50"/>
  <c r="C110" i="50"/>
  <c r="H111" i="50"/>
  <c r="E111" i="50"/>
  <c r="B111" i="50"/>
  <c r="A112" i="50"/>
  <c r="C67" i="19"/>
  <c r="G67" i="19"/>
  <c r="F67" i="19"/>
  <c r="D67" i="19"/>
  <c r="N58" i="14"/>
  <c r="H58" i="14"/>
  <c r="Q58" i="14"/>
  <c r="K58" i="14"/>
  <c r="E58" i="14"/>
  <c r="B58" i="14"/>
  <c r="A59" i="14"/>
  <c r="E30" i="32"/>
  <c r="C30" i="32"/>
  <c r="D30" i="32" s="1"/>
  <c r="A69" i="19"/>
  <c r="E68" i="19"/>
  <c r="B68" i="19"/>
  <c r="R57" i="14"/>
  <c r="P57" i="14"/>
  <c r="F57" i="14"/>
  <c r="D57" i="14"/>
  <c r="S57" i="14"/>
  <c r="M57" i="14"/>
  <c r="J57" i="14"/>
  <c r="I57" i="14"/>
  <c r="O57" i="14"/>
  <c r="L57" i="14"/>
  <c r="G57" i="14"/>
  <c r="C57" i="14"/>
  <c r="E71" i="43"/>
  <c r="B71" i="43"/>
  <c r="D39" i="5"/>
  <c r="C39" i="5"/>
  <c r="F31" i="32"/>
  <c r="B31" i="32"/>
  <c r="A32" i="32"/>
  <c r="BD15" i="24"/>
  <c r="AZ15" i="24"/>
  <c r="AW15" i="24"/>
  <c r="AT15" i="24"/>
  <c r="AQ15" i="24"/>
  <c r="AN15" i="24"/>
  <c r="AK15" i="24"/>
  <c r="AJ15" i="24"/>
  <c r="G42" i="8"/>
  <c r="J42" i="8"/>
  <c r="I42" i="8"/>
  <c r="M42" i="8"/>
  <c r="F42" i="8"/>
  <c r="L42" i="8"/>
  <c r="D42" i="8"/>
  <c r="C42" i="8"/>
  <c r="B40" i="5"/>
  <c r="E40" i="5"/>
  <c r="A41" i="5"/>
  <c r="E37" i="3"/>
  <c r="B37" i="3"/>
  <c r="A38" i="3"/>
  <c r="C28" i="29" a="1"/>
  <c r="G115" i="53" l="1"/>
  <c r="F115" i="53"/>
  <c r="D115" i="53"/>
  <c r="C115" i="53"/>
  <c r="A116" i="53" s="1"/>
  <c r="AH17" i="24"/>
  <c r="AR17" i="24" s="1"/>
  <c r="AX16" i="24"/>
  <c r="AI16" i="24"/>
  <c r="BD16" i="24" s="1"/>
  <c r="AL16" i="24"/>
  <c r="AR16" i="24"/>
  <c r="AO16" i="24"/>
  <c r="I30" i="32"/>
  <c r="N42" i="8"/>
  <c r="N46" i="10"/>
  <c r="H36" i="3"/>
  <c r="K31" i="2"/>
  <c r="T57" i="14"/>
  <c r="T51" i="12"/>
  <c r="BA15" i="24"/>
  <c r="BE15" i="24" s="1"/>
  <c r="CY15" i="24"/>
  <c r="D72" i="45"/>
  <c r="B72" i="45"/>
  <c r="B70" i="44"/>
  <c r="E70" i="44"/>
  <c r="C28" i="29"/>
  <c r="F87" i="36"/>
  <c r="G87" i="36"/>
  <c r="B88" i="36"/>
  <c r="E88" i="36"/>
  <c r="A89" i="36"/>
  <c r="D87" i="36"/>
  <c r="C87" i="36"/>
  <c r="H87" i="36"/>
  <c r="H44" i="8"/>
  <c r="E44" i="8"/>
  <c r="K44" i="8"/>
  <c r="B44" i="8"/>
  <c r="A45" i="8"/>
  <c r="H115" i="49"/>
  <c r="G115" i="49"/>
  <c r="D115" i="49"/>
  <c r="F115" i="49"/>
  <c r="C115" i="49"/>
  <c r="A117" i="49"/>
  <c r="E116" i="49"/>
  <c r="B116" i="49"/>
  <c r="F85" i="35"/>
  <c r="G85" i="35"/>
  <c r="H85" i="35"/>
  <c r="D85" i="35"/>
  <c r="C85" i="35"/>
  <c r="E82" i="28"/>
  <c r="A83" i="28"/>
  <c r="B82" i="28"/>
  <c r="D81" i="28"/>
  <c r="C81" i="28"/>
  <c r="G81" i="28"/>
  <c r="H81" i="28"/>
  <c r="F81" i="28"/>
  <c r="D53" i="40"/>
  <c r="C53" i="40"/>
  <c r="A54" i="40" s="1"/>
  <c r="K75" i="25"/>
  <c r="J75" i="25"/>
  <c r="F75" i="25"/>
  <c r="D75" i="25"/>
  <c r="I75" i="25"/>
  <c r="G75" i="25"/>
  <c r="C75" i="25"/>
  <c r="N53" i="12"/>
  <c r="H53" i="12"/>
  <c r="B53" i="12"/>
  <c r="Q53" i="12"/>
  <c r="E53" i="12"/>
  <c r="K53" i="12"/>
  <c r="A54" i="12"/>
  <c r="CV17" i="24"/>
  <c r="CS17" i="24"/>
  <c r="CR18" i="24"/>
  <c r="H40" i="5"/>
  <c r="G40" i="5"/>
  <c r="F40" i="5"/>
  <c r="H31" i="32"/>
  <c r="G31" i="32"/>
  <c r="CX16" i="24"/>
  <c r="CW16" i="24"/>
  <c r="CU16" i="24"/>
  <c r="CT16" i="24"/>
  <c r="D71" i="43"/>
  <c r="F71" i="43"/>
  <c r="G71" i="43"/>
  <c r="C71" i="43"/>
  <c r="A72" i="43" s="1"/>
  <c r="F37" i="3"/>
  <c r="G37" i="3"/>
  <c r="H53" i="40"/>
  <c r="G53" i="40"/>
  <c r="F53" i="40"/>
  <c r="B112" i="50"/>
  <c r="E112" i="50"/>
  <c r="A113" i="50"/>
  <c r="H112" i="50"/>
  <c r="F52" i="12"/>
  <c r="D52" i="12"/>
  <c r="L52" i="12"/>
  <c r="P52" i="12"/>
  <c r="J52" i="12"/>
  <c r="O52" i="12"/>
  <c r="M52" i="12"/>
  <c r="I52" i="12"/>
  <c r="G52" i="12"/>
  <c r="C52" i="12"/>
  <c r="S52" i="12"/>
  <c r="R52" i="12"/>
  <c r="D40" i="5"/>
  <c r="C40" i="5"/>
  <c r="B76" i="25"/>
  <c r="E76" i="25"/>
  <c r="H76" i="25"/>
  <c r="A77" i="25"/>
  <c r="H59" i="14"/>
  <c r="Q59" i="14"/>
  <c r="N59" i="14"/>
  <c r="K59" i="14"/>
  <c r="E59" i="14"/>
  <c r="B59" i="14"/>
  <c r="A60" i="14"/>
  <c r="G54" i="41"/>
  <c r="F54" i="41"/>
  <c r="H48" i="10"/>
  <c r="E48" i="10"/>
  <c r="B48" i="10"/>
  <c r="K48" i="10"/>
  <c r="A49" i="10"/>
  <c r="A87" i="35"/>
  <c r="E86" i="35"/>
  <c r="B86" i="35"/>
  <c r="P58" i="14"/>
  <c r="J58" i="14"/>
  <c r="F58" i="14"/>
  <c r="G58" i="14"/>
  <c r="S58" i="14"/>
  <c r="R58" i="14"/>
  <c r="O58" i="14"/>
  <c r="M58" i="14"/>
  <c r="L58" i="14"/>
  <c r="I58" i="14"/>
  <c r="D58" i="14"/>
  <c r="C58" i="14"/>
  <c r="L47" i="10"/>
  <c r="J47" i="10"/>
  <c r="I47" i="10"/>
  <c r="F47" i="10"/>
  <c r="D47" i="10"/>
  <c r="M47" i="10"/>
  <c r="G47" i="10"/>
  <c r="C47" i="10"/>
  <c r="J43" i="8"/>
  <c r="I43" i="8"/>
  <c r="G43" i="8"/>
  <c r="F43" i="8"/>
  <c r="D43" i="8"/>
  <c r="M43" i="8"/>
  <c r="C43" i="8"/>
  <c r="L43" i="8"/>
  <c r="F78" i="26"/>
  <c r="G78" i="26"/>
  <c r="D78" i="26"/>
  <c r="H78" i="26"/>
  <c r="C78" i="26"/>
  <c r="K111" i="50"/>
  <c r="J111" i="50"/>
  <c r="I111" i="50"/>
  <c r="F111" i="50"/>
  <c r="D111" i="50"/>
  <c r="G111" i="50"/>
  <c r="C111" i="50"/>
  <c r="G72" i="34"/>
  <c r="F72" i="34"/>
  <c r="D72" i="34"/>
  <c r="C72" i="34"/>
  <c r="B16" i="24"/>
  <c r="K16" i="24"/>
  <c r="H16" i="24"/>
  <c r="E16" i="24"/>
  <c r="A17" i="24"/>
  <c r="D37" i="3"/>
  <c r="C37" i="3"/>
  <c r="A80" i="26"/>
  <c r="E79" i="26"/>
  <c r="B79" i="26"/>
  <c r="C31" i="32"/>
  <c r="D31" i="32" s="1"/>
  <c r="E31" i="32"/>
  <c r="AX17" i="24"/>
  <c r="AU17" i="24"/>
  <c r="AL17" i="24"/>
  <c r="AH18" i="24"/>
  <c r="H33" i="2"/>
  <c r="B33" i="2"/>
  <c r="E33" i="2"/>
  <c r="A34" i="2"/>
  <c r="G46" i="9"/>
  <c r="H46" i="9"/>
  <c r="F46" i="9"/>
  <c r="A74" i="34"/>
  <c r="E73" i="34"/>
  <c r="B73" i="34"/>
  <c r="M15" i="24"/>
  <c r="L15" i="24"/>
  <c r="J15" i="24"/>
  <c r="I15" i="24"/>
  <c r="G15" i="24"/>
  <c r="F15" i="24"/>
  <c r="D15" i="24"/>
  <c r="C15" i="24"/>
  <c r="Q15" i="24"/>
  <c r="B38" i="3"/>
  <c r="E38" i="3"/>
  <c r="A39" i="3"/>
  <c r="B41" i="5"/>
  <c r="E41" i="5"/>
  <c r="A42" i="5"/>
  <c r="I32" i="2"/>
  <c r="J32" i="2"/>
  <c r="G32" i="2"/>
  <c r="F32" i="2"/>
  <c r="D32" i="2"/>
  <c r="C32" i="2"/>
  <c r="D46" i="9"/>
  <c r="C46" i="9"/>
  <c r="A91" i="38"/>
  <c r="E90" i="38"/>
  <c r="B90" i="38"/>
  <c r="D89" i="38"/>
  <c r="C89" i="38"/>
  <c r="F119" i="51"/>
  <c r="D119" i="51"/>
  <c r="K119" i="51"/>
  <c r="G119" i="51"/>
  <c r="J119" i="51"/>
  <c r="I119" i="51"/>
  <c r="C119" i="51"/>
  <c r="A86" i="31"/>
  <c r="E85" i="31"/>
  <c r="B85" i="31"/>
  <c r="CC16" i="24"/>
  <c r="BZ16" i="24"/>
  <c r="BY17" i="24"/>
  <c r="B32" i="32"/>
  <c r="F32" i="32"/>
  <c r="A33" i="32"/>
  <c r="G68" i="19"/>
  <c r="F68" i="19"/>
  <c r="D68" i="19"/>
  <c r="C68" i="19"/>
  <c r="B69" i="19"/>
  <c r="A70" i="19"/>
  <c r="E69" i="19"/>
  <c r="D84" i="31"/>
  <c r="C84" i="31"/>
  <c r="H84" i="31"/>
  <c r="G84" i="31"/>
  <c r="F84" i="31"/>
  <c r="CB15" i="24"/>
  <c r="CA15" i="24"/>
  <c r="CE15" i="24"/>
  <c r="CD15" i="24"/>
  <c r="H54" i="41"/>
  <c r="D54" i="41"/>
  <c r="C54" i="41"/>
  <c r="A55" i="41" s="1"/>
  <c r="H89" i="38"/>
  <c r="F89" i="38"/>
  <c r="G89" i="38"/>
  <c r="A48" i="9"/>
  <c r="B47" i="9"/>
  <c r="E47" i="9"/>
  <c r="A121" i="51"/>
  <c r="B120" i="51"/>
  <c r="H120" i="51"/>
  <c r="E120" i="51"/>
  <c r="AV16" i="24" l="1"/>
  <c r="AZ16" i="24"/>
  <c r="AW16" i="24"/>
  <c r="AK16" i="24"/>
  <c r="AM16" i="24"/>
  <c r="AO17" i="24"/>
  <c r="AI17" i="24"/>
  <c r="AM17" i="24" s="1"/>
  <c r="AN16" i="24"/>
  <c r="AQ16" i="24"/>
  <c r="AS16" i="24"/>
  <c r="AP16" i="24"/>
  <c r="AT16" i="24"/>
  <c r="B116" i="53"/>
  <c r="E116" i="53"/>
  <c r="AY16" i="24"/>
  <c r="AJ16" i="24"/>
  <c r="T58" i="14"/>
  <c r="N43" i="8"/>
  <c r="I31" i="32"/>
  <c r="N47" i="10"/>
  <c r="H37" i="3"/>
  <c r="CY16" i="24"/>
  <c r="K32" i="2"/>
  <c r="T52" i="12"/>
  <c r="N15" i="24"/>
  <c r="R15" i="24" s="1"/>
  <c r="CF15" i="24"/>
  <c r="F70" i="44"/>
  <c r="G70" i="44"/>
  <c r="C70" i="44"/>
  <c r="A71" i="44" s="1"/>
  <c r="D70" i="44"/>
  <c r="E72" i="45"/>
  <c r="F72" i="45"/>
  <c r="C72" i="45"/>
  <c r="A73" i="45" s="1"/>
  <c r="H86" i="35"/>
  <c r="D86" i="35"/>
  <c r="C86" i="35"/>
  <c r="E87" i="35"/>
  <c r="B87" i="35"/>
  <c r="A88" i="35"/>
  <c r="H116" i="49"/>
  <c r="F116" i="49"/>
  <c r="C116" i="49"/>
  <c r="G116" i="49"/>
  <c r="D116" i="49"/>
  <c r="E42" i="5"/>
  <c r="B42" i="5"/>
  <c r="A43" i="5"/>
  <c r="B117" i="49"/>
  <c r="A118" i="49"/>
  <c r="E117" i="49"/>
  <c r="N54" i="12"/>
  <c r="H54" i="12"/>
  <c r="Q54" i="12"/>
  <c r="K54" i="12"/>
  <c r="B54" i="12"/>
  <c r="E54" i="12"/>
  <c r="A55" i="12"/>
  <c r="H79" i="26"/>
  <c r="G79" i="26"/>
  <c r="F79" i="26"/>
  <c r="D79" i="26"/>
  <c r="C79" i="26"/>
  <c r="E91" i="38"/>
  <c r="B91" i="38"/>
  <c r="A92" i="38"/>
  <c r="H49" i="10"/>
  <c r="B49" i="10"/>
  <c r="K49" i="10"/>
  <c r="E49" i="10"/>
  <c r="A50" i="10"/>
  <c r="B80" i="26"/>
  <c r="A81" i="26"/>
  <c r="E80" i="26"/>
  <c r="CV18" i="24"/>
  <c r="CS18" i="24"/>
  <c r="CR19" i="24"/>
  <c r="G38" i="3"/>
  <c r="F38" i="3"/>
  <c r="R53" i="12"/>
  <c r="P53" i="12"/>
  <c r="L53" i="12"/>
  <c r="J53" i="12"/>
  <c r="F53" i="12"/>
  <c r="D53" i="12"/>
  <c r="S53" i="12"/>
  <c r="O53" i="12"/>
  <c r="G53" i="12"/>
  <c r="I53" i="12"/>
  <c r="M53" i="12"/>
  <c r="C53" i="12"/>
  <c r="L48" i="10"/>
  <c r="J48" i="10"/>
  <c r="F48" i="10"/>
  <c r="D48" i="10"/>
  <c r="M48" i="10"/>
  <c r="I48" i="10"/>
  <c r="G48" i="10"/>
  <c r="C48" i="10"/>
  <c r="N60" i="14"/>
  <c r="B60" i="14"/>
  <c r="H60" i="14"/>
  <c r="Q60" i="14"/>
  <c r="K60" i="14"/>
  <c r="E60" i="14"/>
  <c r="A61" i="14"/>
  <c r="K17" i="24"/>
  <c r="H17" i="24"/>
  <c r="E17" i="24"/>
  <c r="B17" i="24"/>
  <c r="A18" i="24"/>
  <c r="J59" i="14"/>
  <c r="F59" i="14"/>
  <c r="D59" i="14"/>
  <c r="R59" i="14"/>
  <c r="P59" i="14"/>
  <c r="S59" i="14"/>
  <c r="L59" i="14"/>
  <c r="C59" i="14"/>
  <c r="O59" i="14"/>
  <c r="M59" i="14"/>
  <c r="I59" i="14"/>
  <c r="G59" i="14"/>
  <c r="A114" i="50"/>
  <c r="H113" i="50"/>
  <c r="B113" i="50"/>
  <c r="E113" i="50"/>
  <c r="E39" i="3"/>
  <c r="B39" i="3"/>
  <c r="A40" i="3"/>
  <c r="CX17" i="24"/>
  <c r="CW17" i="24"/>
  <c r="CT17" i="24"/>
  <c r="CU17" i="24"/>
  <c r="K112" i="50"/>
  <c r="F112" i="50"/>
  <c r="D112" i="50"/>
  <c r="C112" i="50"/>
  <c r="J112" i="50"/>
  <c r="G112" i="50"/>
  <c r="I112" i="50"/>
  <c r="A46" i="8"/>
  <c r="H45" i="8"/>
  <c r="E45" i="8"/>
  <c r="K45" i="8"/>
  <c r="B45" i="8"/>
  <c r="G44" i="8"/>
  <c r="M44" i="8"/>
  <c r="F44" i="8"/>
  <c r="C44" i="8"/>
  <c r="D44" i="8"/>
  <c r="L44" i="8"/>
  <c r="J44" i="8"/>
  <c r="I44" i="8"/>
  <c r="D41" i="5"/>
  <c r="C41" i="5"/>
  <c r="F90" i="38"/>
  <c r="H90" i="38"/>
  <c r="G90" i="38"/>
  <c r="H41" i="5"/>
  <c r="F41" i="5"/>
  <c r="G41" i="5"/>
  <c r="B72" i="43"/>
  <c r="E72" i="43"/>
  <c r="E54" i="40"/>
  <c r="B54" i="40"/>
  <c r="J120" i="51"/>
  <c r="K120" i="51"/>
  <c r="D120" i="51"/>
  <c r="I120" i="51"/>
  <c r="G120" i="51"/>
  <c r="F120" i="51"/>
  <c r="C120" i="51"/>
  <c r="E32" i="32"/>
  <c r="C32" i="32"/>
  <c r="D32" i="32" s="1"/>
  <c r="CA16" i="24"/>
  <c r="CE16" i="24"/>
  <c r="CD16" i="24"/>
  <c r="CB16" i="24"/>
  <c r="H34" i="2"/>
  <c r="E34" i="2"/>
  <c r="B34" i="2"/>
  <c r="A35" i="2"/>
  <c r="A78" i="25"/>
  <c r="H77" i="25"/>
  <c r="B77" i="25"/>
  <c r="E77" i="25"/>
  <c r="F86" i="35"/>
  <c r="G86" i="35"/>
  <c r="B70" i="19"/>
  <c r="A71" i="19"/>
  <c r="E70" i="19"/>
  <c r="A122" i="51"/>
  <c r="E121" i="51"/>
  <c r="B121" i="51"/>
  <c r="H121" i="51"/>
  <c r="D90" i="38"/>
  <c r="C90" i="38"/>
  <c r="G73" i="34"/>
  <c r="F73" i="34"/>
  <c r="D73" i="34"/>
  <c r="C73" i="34"/>
  <c r="F33" i="32"/>
  <c r="B33" i="32"/>
  <c r="A34" i="32"/>
  <c r="I33" i="2"/>
  <c r="G33" i="2"/>
  <c r="F33" i="2"/>
  <c r="C33" i="2"/>
  <c r="D33" i="2"/>
  <c r="J33" i="2"/>
  <c r="A90" i="36"/>
  <c r="E89" i="36"/>
  <c r="B89" i="36"/>
  <c r="G88" i="36"/>
  <c r="F88" i="36"/>
  <c r="C69" i="19"/>
  <c r="D69" i="19"/>
  <c r="G69" i="19"/>
  <c r="F69" i="19"/>
  <c r="G32" i="32"/>
  <c r="H32" i="32"/>
  <c r="H88" i="36"/>
  <c r="D88" i="36"/>
  <c r="C88" i="36"/>
  <c r="M16" i="24"/>
  <c r="Q16" i="24"/>
  <c r="L16" i="24"/>
  <c r="J16" i="24"/>
  <c r="I16" i="24"/>
  <c r="C16" i="24"/>
  <c r="G16" i="24"/>
  <c r="F16" i="24"/>
  <c r="D16" i="24"/>
  <c r="B74" i="34"/>
  <c r="E74" i="34"/>
  <c r="A75" i="34"/>
  <c r="D38" i="3"/>
  <c r="C38" i="3"/>
  <c r="G47" i="9"/>
  <c r="H47" i="9"/>
  <c r="F47" i="9"/>
  <c r="BZ17" i="24"/>
  <c r="CC17" i="24"/>
  <c r="BY18" i="24"/>
  <c r="E55" i="41"/>
  <c r="B55" i="41"/>
  <c r="AU18" i="24"/>
  <c r="AR18" i="24"/>
  <c r="AO18" i="24"/>
  <c r="AL18" i="24"/>
  <c r="AI18" i="24"/>
  <c r="AX18" i="24"/>
  <c r="AH19" i="24"/>
  <c r="G82" i="28"/>
  <c r="H82" i="28"/>
  <c r="F82" i="28"/>
  <c r="D82" i="28"/>
  <c r="C82" i="28"/>
  <c r="D47" i="9"/>
  <c r="C47" i="9"/>
  <c r="A49" i="9"/>
  <c r="E48" i="9"/>
  <c r="B48" i="9"/>
  <c r="H85" i="31"/>
  <c r="F85" i="31"/>
  <c r="D85" i="31"/>
  <c r="G85" i="31"/>
  <c r="C85" i="31"/>
  <c r="K76" i="25"/>
  <c r="I76" i="25"/>
  <c r="G76" i="25"/>
  <c r="F76" i="25"/>
  <c r="D76" i="25"/>
  <c r="C76" i="25"/>
  <c r="J76" i="25"/>
  <c r="A87" i="31"/>
  <c r="E86" i="31"/>
  <c r="B86" i="31"/>
  <c r="AN17" i="24"/>
  <c r="BD17" i="24"/>
  <c r="AW17" i="24"/>
  <c r="AZ17" i="24"/>
  <c r="AY17" i="24"/>
  <c r="AV17" i="24"/>
  <c r="AT17" i="24"/>
  <c r="AS17" i="24"/>
  <c r="AQ17" i="24"/>
  <c r="AP17" i="24"/>
  <c r="A84" i="28"/>
  <c r="E83" i="28"/>
  <c r="B83" i="28"/>
  <c r="C27" i="29" a="1"/>
  <c r="AJ17" i="24" l="1"/>
  <c r="AK17" i="24"/>
  <c r="BA16" i="24"/>
  <c r="BE16" i="24" s="1"/>
  <c r="F116" i="53"/>
  <c r="D116" i="53"/>
  <c r="G116" i="53"/>
  <c r="C116" i="53"/>
  <c r="A117" i="53" s="1"/>
  <c r="K33" i="2"/>
  <c r="I32" i="32"/>
  <c r="N48" i="10"/>
  <c r="T53" i="12"/>
  <c r="N44" i="8"/>
  <c r="T59" i="14"/>
  <c r="H38" i="3"/>
  <c r="CF16" i="24"/>
  <c r="N16" i="24"/>
  <c r="R16" i="24" s="1"/>
  <c r="CY17" i="24"/>
  <c r="D73" i="45"/>
  <c r="B73" i="45"/>
  <c r="E71" i="44"/>
  <c r="B71" i="44"/>
  <c r="C27" i="29"/>
  <c r="D55" i="41"/>
  <c r="H55" i="41"/>
  <c r="C55" i="41"/>
  <c r="A56" i="41" s="1"/>
  <c r="J121" i="51"/>
  <c r="K121" i="51"/>
  <c r="D121" i="51"/>
  <c r="G121" i="51"/>
  <c r="F121" i="51"/>
  <c r="C121" i="51"/>
  <c r="I121" i="51"/>
  <c r="J45" i="8"/>
  <c r="I45" i="8"/>
  <c r="G45" i="8"/>
  <c r="F45" i="8"/>
  <c r="D45" i="8"/>
  <c r="L45" i="8"/>
  <c r="M45" i="8"/>
  <c r="C45" i="8"/>
  <c r="G55" i="41"/>
  <c r="F55" i="41"/>
  <c r="B122" i="51"/>
  <c r="A123" i="51"/>
  <c r="H122" i="51"/>
  <c r="E122" i="51"/>
  <c r="B55" i="12"/>
  <c r="Q55" i="12"/>
  <c r="N55" i="12"/>
  <c r="K55" i="12"/>
  <c r="H55" i="12"/>
  <c r="E55" i="12"/>
  <c r="A56" i="12"/>
  <c r="CC18" i="24"/>
  <c r="BZ18" i="24"/>
  <c r="BY19" i="24"/>
  <c r="A72" i="19"/>
  <c r="E71" i="19"/>
  <c r="B71" i="19"/>
  <c r="R54" i="12"/>
  <c r="P54" i="12"/>
  <c r="L54" i="12"/>
  <c r="J54" i="12"/>
  <c r="S54" i="12"/>
  <c r="M54" i="12"/>
  <c r="G54" i="12"/>
  <c r="O54" i="12"/>
  <c r="I54" i="12"/>
  <c r="D54" i="12"/>
  <c r="F54" i="12"/>
  <c r="C54" i="12"/>
  <c r="G70" i="19"/>
  <c r="F70" i="19"/>
  <c r="C70" i="19"/>
  <c r="D70" i="19"/>
  <c r="H54" i="40"/>
  <c r="F54" i="40"/>
  <c r="G54" i="40"/>
  <c r="H46" i="8"/>
  <c r="A47" i="8"/>
  <c r="E46" i="8"/>
  <c r="B46" i="8"/>
  <c r="K46" i="8"/>
  <c r="E18" i="24"/>
  <c r="K18" i="24"/>
  <c r="H18" i="24"/>
  <c r="B18" i="24"/>
  <c r="A19" i="24"/>
  <c r="D54" i="40"/>
  <c r="C54" i="40"/>
  <c r="A55" i="40" s="1"/>
  <c r="L17" i="24"/>
  <c r="J17" i="24"/>
  <c r="I17" i="24"/>
  <c r="Q17" i="24"/>
  <c r="M17" i="24"/>
  <c r="G17" i="24"/>
  <c r="F17" i="24"/>
  <c r="D17" i="24"/>
  <c r="C17" i="24"/>
  <c r="B87" i="31"/>
  <c r="E87" i="31"/>
  <c r="A88" i="31"/>
  <c r="CE17" i="24"/>
  <c r="CA17" i="24"/>
  <c r="CD17" i="24"/>
  <c r="CB17" i="24"/>
  <c r="C72" i="43"/>
  <c r="A73" i="43" s="1"/>
  <c r="G72" i="43"/>
  <c r="F72" i="43"/>
  <c r="D72" i="43"/>
  <c r="AZ18" i="24"/>
  <c r="AM18" i="24"/>
  <c r="AW18" i="24"/>
  <c r="AV18" i="24"/>
  <c r="AT18" i="24"/>
  <c r="AQ18" i="24"/>
  <c r="AS18" i="24"/>
  <c r="AP18" i="24"/>
  <c r="AN18" i="24"/>
  <c r="AK18" i="24"/>
  <c r="AJ18" i="24"/>
  <c r="BD18" i="24"/>
  <c r="AY18" i="24"/>
  <c r="J77" i="25"/>
  <c r="G77" i="25"/>
  <c r="F77" i="25"/>
  <c r="D77" i="25"/>
  <c r="C77" i="25"/>
  <c r="K77" i="25"/>
  <c r="I77" i="25"/>
  <c r="A119" i="49"/>
  <c r="E118" i="49"/>
  <c r="B118" i="49"/>
  <c r="CV19" i="24"/>
  <c r="CS19" i="24"/>
  <c r="CR20" i="24"/>
  <c r="C117" i="49"/>
  <c r="D117" i="49"/>
  <c r="G117" i="49"/>
  <c r="F117" i="49"/>
  <c r="H117" i="49"/>
  <c r="D48" i="9"/>
  <c r="C48" i="9"/>
  <c r="N61" i="14"/>
  <c r="H61" i="14"/>
  <c r="Q61" i="14"/>
  <c r="K61" i="14"/>
  <c r="E61" i="14"/>
  <c r="B61" i="14"/>
  <c r="A62" i="14"/>
  <c r="CU18" i="24"/>
  <c r="CX18" i="24"/>
  <c r="CW18" i="24"/>
  <c r="CT18" i="24"/>
  <c r="B43" i="5"/>
  <c r="E43" i="5"/>
  <c r="A44" i="5"/>
  <c r="F34" i="2"/>
  <c r="I34" i="2"/>
  <c r="J34" i="2"/>
  <c r="G34" i="2"/>
  <c r="C34" i="2"/>
  <c r="D34" i="2"/>
  <c r="D42" i="5"/>
  <c r="C42" i="5"/>
  <c r="A85" i="28"/>
  <c r="E84" i="28"/>
  <c r="B84" i="28"/>
  <c r="H42" i="5"/>
  <c r="G42" i="5"/>
  <c r="F42" i="5"/>
  <c r="A82" i="26"/>
  <c r="E81" i="26"/>
  <c r="B81" i="26"/>
  <c r="D89" i="36"/>
  <c r="C89" i="36"/>
  <c r="H89" i="36"/>
  <c r="C80" i="26"/>
  <c r="H80" i="26"/>
  <c r="G80" i="26"/>
  <c r="F80" i="26"/>
  <c r="D80" i="26"/>
  <c r="H83" i="28"/>
  <c r="G83" i="28"/>
  <c r="F83" i="28"/>
  <c r="C83" i="28"/>
  <c r="D83" i="28"/>
  <c r="R60" i="14"/>
  <c r="P60" i="14"/>
  <c r="D60" i="14"/>
  <c r="S60" i="14"/>
  <c r="O60" i="14"/>
  <c r="I60" i="14"/>
  <c r="J60" i="14"/>
  <c r="L60" i="14"/>
  <c r="M60" i="14"/>
  <c r="G60" i="14"/>
  <c r="F60" i="14"/>
  <c r="C60" i="14"/>
  <c r="H50" i="10"/>
  <c r="E50" i="10"/>
  <c r="B50" i="10"/>
  <c r="K50" i="10"/>
  <c r="A51" i="10"/>
  <c r="H78" i="25"/>
  <c r="E78" i="25"/>
  <c r="A79" i="25"/>
  <c r="B78" i="25"/>
  <c r="E35" i="2"/>
  <c r="B35" i="2"/>
  <c r="H35" i="2"/>
  <c r="A36" i="2"/>
  <c r="B40" i="3"/>
  <c r="E40" i="3"/>
  <c r="A41" i="3"/>
  <c r="C39" i="3"/>
  <c r="D39" i="3"/>
  <c r="G39" i="3"/>
  <c r="F39" i="3"/>
  <c r="L49" i="10"/>
  <c r="J49" i="10"/>
  <c r="I49" i="10"/>
  <c r="F49" i="10"/>
  <c r="D49" i="10"/>
  <c r="M49" i="10"/>
  <c r="G49" i="10"/>
  <c r="C49" i="10"/>
  <c r="A89" i="35"/>
  <c r="B88" i="35"/>
  <c r="E88" i="35"/>
  <c r="F89" i="36"/>
  <c r="G89" i="36"/>
  <c r="E49" i="9"/>
  <c r="B49" i="9"/>
  <c r="A50" i="9"/>
  <c r="H48" i="9"/>
  <c r="G48" i="9"/>
  <c r="F48" i="9"/>
  <c r="E90" i="36"/>
  <c r="B90" i="36"/>
  <c r="A91" i="36"/>
  <c r="G87" i="35"/>
  <c r="F87" i="35"/>
  <c r="H87" i="35"/>
  <c r="D87" i="35"/>
  <c r="C87" i="35"/>
  <c r="J113" i="50"/>
  <c r="D113" i="50"/>
  <c r="C113" i="50"/>
  <c r="K113" i="50"/>
  <c r="I113" i="50"/>
  <c r="G113" i="50"/>
  <c r="F113" i="50"/>
  <c r="E33" i="32"/>
  <c r="C33" i="32"/>
  <c r="D33" i="32" s="1"/>
  <c r="D91" i="38"/>
  <c r="C91" i="38"/>
  <c r="A76" i="34"/>
  <c r="E75" i="34"/>
  <c r="B75" i="34"/>
  <c r="F34" i="32"/>
  <c r="B34" i="32"/>
  <c r="A35" i="32"/>
  <c r="A93" i="38"/>
  <c r="E92" i="38"/>
  <c r="B92" i="38"/>
  <c r="H33" i="32"/>
  <c r="G33" i="32"/>
  <c r="B114" i="50"/>
  <c r="H114" i="50"/>
  <c r="A115" i="50"/>
  <c r="E114" i="50"/>
  <c r="G91" i="38"/>
  <c r="F91" i="38"/>
  <c r="H91" i="38"/>
  <c r="H86" i="31"/>
  <c r="F86" i="31"/>
  <c r="D86" i="31"/>
  <c r="G86" i="31"/>
  <c r="C86" i="31"/>
  <c r="F74" i="34"/>
  <c r="D74" i="34"/>
  <c r="G74" i="34"/>
  <c r="C74" i="34"/>
  <c r="AX19" i="24"/>
  <c r="AU19" i="24"/>
  <c r="AR19" i="24"/>
  <c r="AO19" i="24"/>
  <c r="AL19" i="24"/>
  <c r="AI19" i="24"/>
  <c r="AH20" i="24"/>
  <c r="BA17" i="24" l="1"/>
  <c r="BE17" i="24" s="1"/>
  <c r="E117" i="53"/>
  <c r="B117" i="53"/>
  <c r="N49" i="10"/>
  <c r="T60" i="14"/>
  <c r="H39" i="3"/>
  <c r="N45" i="8"/>
  <c r="K34" i="2"/>
  <c r="T54" i="12"/>
  <c r="I33" i="32"/>
  <c r="CY18" i="24"/>
  <c r="BA18" i="24"/>
  <c r="BE18" i="24" s="1"/>
  <c r="CF17" i="24"/>
  <c r="N17" i="24"/>
  <c r="R17" i="24" s="1"/>
  <c r="D71" i="44"/>
  <c r="G71" i="44"/>
  <c r="F71" i="44"/>
  <c r="C71" i="44"/>
  <c r="A72" i="44" s="1"/>
  <c r="F73" i="45"/>
  <c r="E73" i="45"/>
  <c r="C73" i="45"/>
  <c r="A74" i="45" s="1"/>
  <c r="H43" i="5"/>
  <c r="F43" i="5"/>
  <c r="G43" i="5"/>
  <c r="H92" i="38"/>
  <c r="G92" i="38"/>
  <c r="F92" i="38"/>
  <c r="C49" i="9"/>
  <c r="D49" i="9"/>
  <c r="B79" i="25"/>
  <c r="A80" i="25"/>
  <c r="H79" i="25"/>
  <c r="E79" i="25"/>
  <c r="L61" i="14"/>
  <c r="F61" i="14"/>
  <c r="D61" i="14"/>
  <c r="S61" i="14"/>
  <c r="P61" i="14"/>
  <c r="R61" i="14"/>
  <c r="O61" i="14"/>
  <c r="M61" i="14"/>
  <c r="J61" i="14"/>
  <c r="I61" i="14"/>
  <c r="G61" i="14"/>
  <c r="C61" i="14"/>
  <c r="B55" i="40"/>
  <c r="E55" i="40"/>
  <c r="A92" i="36"/>
  <c r="E91" i="36"/>
  <c r="B91" i="36"/>
  <c r="A51" i="9"/>
  <c r="E50" i="9"/>
  <c r="B50" i="9"/>
  <c r="A94" i="38"/>
  <c r="E93" i="38"/>
  <c r="B93" i="38"/>
  <c r="F49" i="9"/>
  <c r="H49" i="9"/>
  <c r="G49" i="9"/>
  <c r="G71" i="19"/>
  <c r="F71" i="19"/>
  <c r="D71" i="19"/>
  <c r="C71" i="19"/>
  <c r="E115" i="50"/>
  <c r="B115" i="50"/>
  <c r="H115" i="50"/>
  <c r="A116" i="50"/>
  <c r="D90" i="36"/>
  <c r="H90" i="36"/>
  <c r="C90" i="36"/>
  <c r="H88" i="35"/>
  <c r="D88" i="35"/>
  <c r="C88" i="35"/>
  <c r="A77" i="34"/>
  <c r="E76" i="34"/>
  <c r="B76" i="34"/>
  <c r="A83" i="26"/>
  <c r="E82" i="26"/>
  <c r="B82" i="26"/>
  <c r="N56" i="12"/>
  <c r="H56" i="12"/>
  <c r="B56" i="12"/>
  <c r="Q56" i="12"/>
  <c r="E56" i="12"/>
  <c r="K56" i="12"/>
  <c r="A57" i="12"/>
  <c r="F75" i="34"/>
  <c r="G75" i="34"/>
  <c r="D75" i="34"/>
  <c r="C75" i="34"/>
  <c r="F40" i="3"/>
  <c r="G40" i="3"/>
  <c r="L50" i="10"/>
  <c r="J50" i="10"/>
  <c r="F50" i="10"/>
  <c r="D50" i="10"/>
  <c r="M50" i="10"/>
  <c r="I50" i="10"/>
  <c r="G50" i="10"/>
  <c r="C50" i="10"/>
  <c r="G90" i="36"/>
  <c r="F90" i="36"/>
  <c r="D92" i="38"/>
  <c r="C92" i="38"/>
  <c r="CE18" i="24"/>
  <c r="CD18" i="24"/>
  <c r="CB18" i="24"/>
  <c r="CA18" i="24"/>
  <c r="E44" i="5"/>
  <c r="B44" i="5"/>
  <c r="A45" i="5"/>
  <c r="H51" i="10"/>
  <c r="B51" i="10"/>
  <c r="K51" i="10"/>
  <c r="E51" i="10"/>
  <c r="A52" i="10"/>
  <c r="AY19" i="24"/>
  <c r="BD19" i="24"/>
  <c r="AZ19" i="24"/>
  <c r="AW19" i="24"/>
  <c r="AV19" i="24"/>
  <c r="AT19" i="24"/>
  <c r="AS19" i="24"/>
  <c r="AQ19" i="24"/>
  <c r="AP19" i="24"/>
  <c r="AN19" i="24"/>
  <c r="AM19" i="24"/>
  <c r="AK19" i="24"/>
  <c r="AJ19" i="24"/>
  <c r="F88" i="35"/>
  <c r="G88" i="35"/>
  <c r="AR20" i="24"/>
  <c r="AU20" i="24"/>
  <c r="AX20" i="24"/>
  <c r="AO20" i="24"/>
  <c r="AL20" i="24"/>
  <c r="AI20" i="24"/>
  <c r="AH21" i="24"/>
  <c r="A48" i="8"/>
  <c r="E47" i="8"/>
  <c r="H47" i="8"/>
  <c r="B47" i="8"/>
  <c r="K47" i="8"/>
  <c r="C40" i="3"/>
  <c r="D40" i="3"/>
  <c r="F55" i="12"/>
  <c r="D55" i="12"/>
  <c r="R55" i="12"/>
  <c r="J55" i="12"/>
  <c r="S55" i="12"/>
  <c r="I55" i="12"/>
  <c r="P55" i="12"/>
  <c r="O55" i="12"/>
  <c r="M55" i="12"/>
  <c r="L55" i="12"/>
  <c r="G55" i="12"/>
  <c r="C55" i="12"/>
  <c r="E72" i="19"/>
  <c r="B72" i="19"/>
  <c r="A73" i="19"/>
  <c r="A86" i="28"/>
  <c r="B85" i="28"/>
  <c r="E85" i="28"/>
  <c r="F118" i="49"/>
  <c r="D118" i="49"/>
  <c r="C118" i="49"/>
  <c r="H118" i="49"/>
  <c r="G118" i="49"/>
  <c r="H123" i="51"/>
  <c r="B123" i="51"/>
  <c r="A124" i="51"/>
  <c r="E123" i="51"/>
  <c r="K78" i="25"/>
  <c r="J78" i="25"/>
  <c r="I78" i="25"/>
  <c r="D78" i="25"/>
  <c r="C78" i="25"/>
  <c r="G78" i="25"/>
  <c r="F78" i="25"/>
  <c r="K19" i="24"/>
  <c r="H19" i="24"/>
  <c r="E19" i="24"/>
  <c r="B19" i="24"/>
  <c r="A20" i="24"/>
  <c r="CC19" i="24"/>
  <c r="BZ19" i="24"/>
  <c r="BY20" i="24"/>
  <c r="K122" i="51"/>
  <c r="J122" i="51"/>
  <c r="I122" i="51"/>
  <c r="F122" i="51"/>
  <c r="G122" i="51"/>
  <c r="D122" i="51"/>
  <c r="C122" i="51"/>
  <c r="D43" i="5"/>
  <c r="C43" i="5"/>
  <c r="D114" i="50"/>
  <c r="C114" i="50"/>
  <c r="K114" i="50"/>
  <c r="J114" i="50"/>
  <c r="I114" i="50"/>
  <c r="G114" i="50"/>
  <c r="F114" i="50"/>
  <c r="CX19" i="24"/>
  <c r="CW19" i="24"/>
  <c r="CT19" i="24"/>
  <c r="CU19" i="24"/>
  <c r="B119" i="49"/>
  <c r="A120" i="49"/>
  <c r="E119" i="49"/>
  <c r="A89" i="31"/>
  <c r="B88" i="31"/>
  <c r="E88" i="31"/>
  <c r="J35" i="2"/>
  <c r="F35" i="2"/>
  <c r="D35" i="2"/>
  <c r="I35" i="2"/>
  <c r="G35" i="2"/>
  <c r="C35" i="2"/>
  <c r="H62" i="14"/>
  <c r="B62" i="14"/>
  <c r="N62" i="14"/>
  <c r="Q62" i="14"/>
  <c r="K62" i="14"/>
  <c r="E62" i="14"/>
  <c r="A63" i="14"/>
  <c r="B35" i="32"/>
  <c r="F35" i="32"/>
  <c r="A36" i="32"/>
  <c r="Q18" i="24"/>
  <c r="M18" i="24"/>
  <c r="D18" i="24"/>
  <c r="L18" i="24"/>
  <c r="I18" i="24"/>
  <c r="F18" i="24"/>
  <c r="J18" i="24"/>
  <c r="G18" i="24"/>
  <c r="C18" i="24"/>
  <c r="B89" i="35"/>
  <c r="E89" i="35"/>
  <c r="A90" i="35"/>
  <c r="G46" i="8"/>
  <c r="L46" i="8"/>
  <c r="J46" i="8"/>
  <c r="I46" i="8"/>
  <c r="F46" i="8"/>
  <c r="D46" i="8"/>
  <c r="C46" i="8"/>
  <c r="M46" i="8"/>
  <c r="B36" i="2"/>
  <c r="H36" i="2"/>
  <c r="E36" i="2"/>
  <c r="A37" i="2"/>
  <c r="E34" i="32"/>
  <c r="C34" i="32"/>
  <c r="D34" i="32" s="1"/>
  <c r="G34" i="32"/>
  <c r="H34" i="32"/>
  <c r="H81" i="26"/>
  <c r="G81" i="26"/>
  <c r="C81" i="26"/>
  <c r="F81" i="26"/>
  <c r="D81" i="26"/>
  <c r="G84" i="28"/>
  <c r="F84" i="28"/>
  <c r="C84" i="28"/>
  <c r="H84" i="28"/>
  <c r="D84" i="28"/>
  <c r="B56" i="41"/>
  <c r="E56" i="41"/>
  <c r="B73" i="43"/>
  <c r="E73" i="43"/>
  <c r="CV20" i="24"/>
  <c r="CS20" i="24"/>
  <c r="CR21" i="24"/>
  <c r="F87" i="31"/>
  <c r="D87" i="31"/>
  <c r="H87" i="31"/>
  <c r="G87" i="31"/>
  <c r="C87" i="31"/>
  <c r="E41" i="3"/>
  <c r="B41" i="3"/>
  <c r="A42" i="3"/>
  <c r="C26" i="29" a="1"/>
  <c r="G117" i="53" l="1"/>
  <c r="F117" i="53"/>
  <c r="C117" i="53"/>
  <c r="D117" i="53"/>
  <c r="H40" i="3"/>
  <c r="T61" i="14"/>
  <c r="N46" i="8"/>
  <c r="T55" i="12"/>
  <c r="CY19" i="24"/>
  <c r="CF18" i="24"/>
  <c r="N50" i="10"/>
  <c r="I34" i="32"/>
  <c r="K35" i="2"/>
  <c r="N18" i="24"/>
  <c r="R18" i="24" s="1"/>
  <c r="BA19" i="24"/>
  <c r="BE19" i="24" s="1"/>
  <c r="B74" i="45"/>
  <c r="D74" i="45"/>
  <c r="E72" i="44"/>
  <c r="B72" i="44"/>
  <c r="C26" i="29"/>
  <c r="H116" i="50"/>
  <c r="E116" i="50"/>
  <c r="A117" i="50"/>
  <c r="B116" i="50"/>
  <c r="J115" i="50"/>
  <c r="I115" i="50"/>
  <c r="D115" i="50"/>
  <c r="K115" i="50"/>
  <c r="G115" i="50"/>
  <c r="C115" i="50"/>
  <c r="F115" i="50"/>
  <c r="B36" i="32"/>
  <c r="F36" i="32"/>
  <c r="A37" i="32"/>
  <c r="E124" i="51"/>
  <c r="H124" i="51"/>
  <c r="B124" i="51"/>
  <c r="H35" i="32"/>
  <c r="G35" i="32"/>
  <c r="I123" i="51"/>
  <c r="F123" i="51"/>
  <c r="G123" i="51"/>
  <c r="D123" i="51"/>
  <c r="C123" i="51"/>
  <c r="J123" i="51"/>
  <c r="K123" i="51"/>
  <c r="C35" i="32"/>
  <c r="D35" i="32" s="1"/>
  <c r="E35" i="32"/>
  <c r="H52" i="10"/>
  <c r="E52" i="10"/>
  <c r="B52" i="10"/>
  <c r="K52" i="10"/>
  <c r="A53" i="10"/>
  <c r="N57" i="12"/>
  <c r="B57" i="12"/>
  <c r="K57" i="12"/>
  <c r="H57" i="12"/>
  <c r="Q57" i="12"/>
  <c r="E57" i="12"/>
  <c r="A58" i="12"/>
  <c r="A81" i="25"/>
  <c r="E80" i="25"/>
  <c r="H80" i="25"/>
  <c r="B80" i="25"/>
  <c r="D79" i="25"/>
  <c r="J79" i="25"/>
  <c r="K79" i="25"/>
  <c r="I79" i="25"/>
  <c r="G79" i="25"/>
  <c r="F79" i="25"/>
  <c r="C79" i="25"/>
  <c r="A90" i="31"/>
  <c r="E89" i="31"/>
  <c r="B89" i="31"/>
  <c r="P56" i="12"/>
  <c r="L56" i="12"/>
  <c r="J56" i="12"/>
  <c r="F56" i="12"/>
  <c r="D56" i="12"/>
  <c r="S56" i="12"/>
  <c r="R56" i="12"/>
  <c r="O56" i="12"/>
  <c r="I56" i="12"/>
  <c r="C56" i="12"/>
  <c r="G56" i="12"/>
  <c r="M56" i="12"/>
  <c r="N63" i="14"/>
  <c r="B63" i="14"/>
  <c r="Q63" i="14"/>
  <c r="K63" i="14"/>
  <c r="H63" i="14"/>
  <c r="E63" i="14"/>
  <c r="A64" i="14"/>
  <c r="L51" i="10"/>
  <c r="J51" i="10"/>
  <c r="I51" i="10"/>
  <c r="F51" i="10"/>
  <c r="D51" i="10"/>
  <c r="C51" i="10"/>
  <c r="G51" i="10"/>
  <c r="M51" i="10"/>
  <c r="C93" i="38"/>
  <c r="D93" i="38"/>
  <c r="D41" i="3"/>
  <c r="C41" i="3"/>
  <c r="H85" i="28"/>
  <c r="G85" i="28"/>
  <c r="F85" i="28"/>
  <c r="C85" i="28"/>
  <c r="D85" i="28"/>
  <c r="E120" i="49"/>
  <c r="B120" i="49"/>
  <c r="A121" i="49"/>
  <c r="B86" i="28"/>
  <c r="E86" i="28"/>
  <c r="A87" i="28"/>
  <c r="F88" i="31"/>
  <c r="H88" i="31"/>
  <c r="G88" i="31"/>
  <c r="D88" i="31"/>
  <c r="C88" i="31"/>
  <c r="AZ20" i="24"/>
  <c r="AT20" i="24"/>
  <c r="AY20" i="24"/>
  <c r="AW20" i="24"/>
  <c r="AV20" i="24"/>
  <c r="AS20" i="24"/>
  <c r="AQ20" i="24"/>
  <c r="AP20" i="24"/>
  <c r="AN20" i="24"/>
  <c r="AM20" i="24"/>
  <c r="AK20" i="24"/>
  <c r="AJ20" i="24"/>
  <c r="BD20" i="24"/>
  <c r="I36" i="2"/>
  <c r="J36" i="2"/>
  <c r="G36" i="2"/>
  <c r="C36" i="2"/>
  <c r="F36" i="2"/>
  <c r="D36" i="2"/>
  <c r="B83" i="26"/>
  <c r="A84" i="26"/>
  <c r="E83" i="26"/>
  <c r="F44" i="5"/>
  <c r="H44" i="5"/>
  <c r="G44" i="5"/>
  <c r="AI21" i="24"/>
  <c r="AX21" i="24"/>
  <c r="AU21" i="24"/>
  <c r="AR21" i="24"/>
  <c r="AO21" i="24"/>
  <c r="AL21" i="24"/>
  <c r="AH22" i="24"/>
  <c r="B94" i="38"/>
  <c r="A95" i="38"/>
  <c r="E94" i="38"/>
  <c r="A74" i="19"/>
  <c r="E73" i="19"/>
  <c r="B73" i="19"/>
  <c r="C50" i="9"/>
  <c r="D50" i="9"/>
  <c r="CS21" i="24"/>
  <c r="CV21" i="24"/>
  <c r="CR22" i="24"/>
  <c r="CX20" i="24"/>
  <c r="CW20" i="24"/>
  <c r="CU20" i="24"/>
  <c r="CT20" i="24"/>
  <c r="E77" i="34"/>
  <c r="B77" i="34"/>
  <c r="A78" i="34"/>
  <c r="D91" i="36"/>
  <c r="H91" i="36"/>
  <c r="C91" i="36"/>
  <c r="CC20" i="24"/>
  <c r="BZ20" i="24"/>
  <c r="BY21" i="24"/>
  <c r="F91" i="36"/>
  <c r="G91" i="36"/>
  <c r="F41" i="3"/>
  <c r="G41" i="3"/>
  <c r="H48" i="8"/>
  <c r="A49" i="8"/>
  <c r="K48" i="8"/>
  <c r="B48" i="8"/>
  <c r="E48" i="8"/>
  <c r="D44" i="5"/>
  <c r="C44" i="5"/>
  <c r="H82" i="26"/>
  <c r="F82" i="26"/>
  <c r="D82" i="26"/>
  <c r="C82" i="26"/>
  <c r="G82" i="26"/>
  <c r="G72" i="19"/>
  <c r="F72" i="19"/>
  <c r="D72" i="19"/>
  <c r="C72" i="19"/>
  <c r="G73" i="43"/>
  <c r="C73" i="43"/>
  <c r="A74" i="43" s="1"/>
  <c r="F73" i="43"/>
  <c r="D73" i="43"/>
  <c r="CE19" i="24"/>
  <c r="CD19" i="24"/>
  <c r="CB19" i="24"/>
  <c r="CA19" i="24"/>
  <c r="B92" i="36"/>
  <c r="A93" i="36"/>
  <c r="E92" i="36"/>
  <c r="F62" i="14"/>
  <c r="D62" i="14"/>
  <c r="R62" i="14"/>
  <c r="P62" i="14"/>
  <c r="J62" i="14"/>
  <c r="M62" i="14"/>
  <c r="S62" i="14"/>
  <c r="O62" i="14"/>
  <c r="I62" i="14"/>
  <c r="L62" i="14"/>
  <c r="G62" i="14"/>
  <c r="C62" i="14"/>
  <c r="H55" i="40"/>
  <c r="G55" i="40"/>
  <c r="F55" i="40"/>
  <c r="H119" i="49"/>
  <c r="G119" i="49"/>
  <c r="F119" i="49"/>
  <c r="C119" i="49"/>
  <c r="D119" i="49"/>
  <c r="B42" i="3"/>
  <c r="E42" i="3"/>
  <c r="A43" i="3"/>
  <c r="E45" i="5"/>
  <c r="B45" i="5"/>
  <c r="A46" i="5"/>
  <c r="H93" i="38"/>
  <c r="F93" i="38"/>
  <c r="G93" i="38"/>
  <c r="G56" i="41"/>
  <c r="F56" i="41"/>
  <c r="A91" i="35"/>
  <c r="E90" i="35"/>
  <c r="B90" i="35"/>
  <c r="B20" i="24"/>
  <c r="K20" i="24"/>
  <c r="H20" i="24"/>
  <c r="E20" i="24"/>
  <c r="A21" i="24"/>
  <c r="J47" i="8"/>
  <c r="I47" i="8"/>
  <c r="G47" i="8"/>
  <c r="F47" i="8"/>
  <c r="D47" i="8"/>
  <c r="C47" i="8"/>
  <c r="L47" i="8"/>
  <c r="M47" i="8"/>
  <c r="H50" i="9"/>
  <c r="G50" i="9"/>
  <c r="F50" i="9"/>
  <c r="A52" i="9"/>
  <c r="E51" i="9"/>
  <c r="B51" i="9"/>
  <c r="F89" i="35"/>
  <c r="G89" i="35"/>
  <c r="D19" i="24"/>
  <c r="M19" i="24"/>
  <c r="Q19" i="24"/>
  <c r="L19" i="24"/>
  <c r="J19" i="24"/>
  <c r="I19" i="24"/>
  <c r="G19" i="24"/>
  <c r="F19" i="24"/>
  <c r="C19" i="24"/>
  <c r="D55" i="40"/>
  <c r="C55" i="40"/>
  <c r="A56" i="40" s="1"/>
  <c r="B37" i="2"/>
  <c r="E37" i="2"/>
  <c r="H37" i="2"/>
  <c r="A38" i="2"/>
  <c r="G76" i="34"/>
  <c r="F76" i="34"/>
  <c r="D76" i="34"/>
  <c r="C76" i="34"/>
  <c r="C56" i="41"/>
  <c r="A57" i="41" s="1"/>
  <c r="H56" i="41"/>
  <c r="D56" i="41"/>
  <c r="C89" i="35"/>
  <c r="H89" i="35"/>
  <c r="D89" i="35"/>
  <c r="CF19" i="24" l="1"/>
  <c r="T56" i="12"/>
  <c r="K36" i="2"/>
  <c r="I35" i="32"/>
  <c r="CY20" i="24"/>
  <c r="H41" i="3"/>
  <c r="N51" i="10"/>
  <c r="N47" i="8"/>
  <c r="T62" i="14"/>
  <c r="N19" i="24"/>
  <c r="R19" i="24" s="1"/>
  <c r="BA20" i="24"/>
  <c r="BE20" i="24" s="1"/>
  <c r="G72" i="44"/>
  <c r="F72" i="44"/>
  <c r="C72" i="44"/>
  <c r="A73" i="44" s="1"/>
  <c r="D72" i="44"/>
  <c r="F74" i="45"/>
  <c r="C74" i="45"/>
  <c r="A75" i="45" s="1"/>
  <c r="E74" i="45"/>
  <c r="H81" i="25"/>
  <c r="E81" i="25"/>
  <c r="B81" i="25"/>
  <c r="A82" i="25"/>
  <c r="E95" i="38"/>
  <c r="B95" i="38"/>
  <c r="A96" i="38"/>
  <c r="K80" i="25"/>
  <c r="J80" i="25"/>
  <c r="I80" i="25"/>
  <c r="G80" i="25"/>
  <c r="C80" i="25"/>
  <c r="F80" i="25"/>
  <c r="D80" i="25"/>
  <c r="B58" i="12"/>
  <c r="H58" i="12"/>
  <c r="Q58" i="12"/>
  <c r="K58" i="12"/>
  <c r="E58" i="12"/>
  <c r="N58" i="12"/>
  <c r="A59" i="12"/>
  <c r="G124" i="51"/>
  <c r="C124" i="51"/>
  <c r="F124" i="51"/>
  <c r="I124" i="51"/>
  <c r="J124" i="51"/>
  <c r="K124" i="51"/>
  <c r="D124" i="51"/>
  <c r="H90" i="35"/>
  <c r="D90" i="35"/>
  <c r="C90" i="35"/>
  <c r="AQ21" i="24"/>
  <c r="AJ21" i="24"/>
  <c r="BD21" i="24"/>
  <c r="AZ21" i="24"/>
  <c r="AY21" i="24"/>
  <c r="AN21" i="24"/>
  <c r="AW21" i="24"/>
  <c r="AV21" i="24"/>
  <c r="AS21" i="24"/>
  <c r="AT21" i="24"/>
  <c r="AP21" i="24"/>
  <c r="AM21" i="24"/>
  <c r="AK21" i="24"/>
  <c r="D51" i="9"/>
  <c r="C51" i="9"/>
  <c r="G51" i="9"/>
  <c r="H51" i="9"/>
  <c r="F51" i="9"/>
  <c r="G42" i="3"/>
  <c r="F42" i="3"/>
  <c r="B78" i="34"/>
  <c r="A79" i="34"/>
  <c r="E78" i="34"/>
  <c r="C83" i="26"/>
  <c r="D83" i="26"/>
  <c r="F83" i="26"/>
  <c r="H83" i="26"/>
  <c r="G83" i="26"/>
  <c r="B87" i="28"/>
  <c r="E87" i="28"/>
  <c r="A88" i="28"/>
  <c r="R57" i="12"/>
  <c r="P57" i="12"/>
  <c r="L57" i="12"/>
  <c r="J57" i="12"/>
  <c r="F57" i="12"/>
  <c r="C57" i="12"/>
  <c r="D57" i="12"/>
  <c r="G57" i="12"/>
  <c r="O57" i="12"/>
  <c r="S57" i="12"/>
  <c r="M57" i="12"/>
  <c r="I57" i="12"/>
  <c r="E36" i="32"/>
  <c r="C36" i="32"/>
  <c r="D36" i="32" s="1"/>
  <c r="F92" i="36"/>
  <c r="G92" i="36"/>
  <c r="A85" i="26"/>
  <c r="E84" i="26"/>
  <c r="B84" i="26"/>
  <c r="B74" i="43"/>
  <c r="E74" i="43"/>
  <c r="D77" i="34"/>
  <c r="G77" i="34"/>
  <c r="F77" i="34"/>
  <c r="C77" i="34"/>
  <c r="AX22" i="24"/>
  <c r="AU22" i="24"/>
  <c r="AR22" i="24"/>
  <c r="AO22" i="24"/>
  <c r="AL22" i="24"/>
  <c r="AI22" i="24"/>
  <c r="AH23" i="24"/>
  <c r="A122" i="49"/>
  <c r="E121" i="49"/>
  <c r="B121" i="49"/>
  <c r="C20" i="24"/>
  <c r="Q20" i="24"/>
  <c r="M20" i="24"/>
  <c r="G20" i="24"/>
  <c r="L20" i="24"/>
  <c r="J20" i="24"/>
  <c r="I20" i="24"/>
  <c r="D20" i="24"/>
  <c r="F20" i="24"/>
  <c r="C42" i="3"/>
  <c r="D42" i="3"/>
  <c r="A50" i="8"/>
  <c r="H49" i="8"/>
  <c r="E49" i="8"/>
  <c r="K49" i="8"/>
  <c r="B49" i="8"/>
  <c r="E57" i="41"/>
  <c r="B57" i="41"/>
  <c r="A94" i="36"/>
  <c r="E93" i="36"/>
  <c r="B93" i="36"/>
  <c r="D45" i="5"/>
  <c r="C45" i="5"/>
  <c r="F37" i="32"/>
  <c r="B37" i="32"/>
  <c r="A38" i="32"/>
  <c r="B52" i="9"/>
  <c r="A53" i="9"/>
  <c r="E52" i="9"/>
  <c r="H36" i="32"/>
  <c r="G36" i="32"/>
  <c r="B64" i="14"/>
  <c r="K64" i="14"/>
  <c r="Q64" i="14"/>
  <c r="N64" i="14"/>
  <c r="H64" i="14"/>
  <c r="E64" i="14"/>
  <c r="A65" i="14"/>
  <c r="C86" i="28"/>
  <c r="D86" i="28"/>
  <c r="G86" i="28"/>
  <c r="H86" i="28"/>
  <c r="F86" i="28"/>
  <c r="A118" i="50"/>
  <c r="E117" i="50"/>
  <c r="B117" i="50"/>
  <c r="H117" i="50"/>
  <c r="H38" i="2"/>
  <c r="E38" i="2"/>
  <c r="B38" i="2"/>
  <c r="A39" i="2"/>
  <c r="CT21" i="24"/>
  <c r="CX21" i="24"/>
  <c r="CU21" i="24"/>
  <c r="CW21" i="24"/>
  <c r="D94" i="38"/>
  <c r="C94" i="38"/>
  <c r="B91" i="35"/>
  <c r="E91" i="35"/>
  <c r="A92" i="35"/>
  <c r="R63" i="14"/>
  <c r="P63" i="14"/>
  <c r="L63" i="14"/>
  <c r="M63" i="14"/>
  <c r="J63" i="14"/>
  <c r="S63" i="14"/>
  <c r="O63" i="14"/>
  <c r="F63" i="14"/>
  <c r="I63" i="14"/>
  <c r="G63" i="14"/>
  <c r="D63" i="14"/>
  <c r="C63" i="14"/>
  <c r="D120" i="49"/>
  <c r="C120" i="49"/>
  <c r="H120" i="49"/>
  <c r="G120" i="49"/>
  <c r="F120" i="49"/>
  <c r="CD20" i="24"/>
  <c r="CE20" i="24"/>
  <c r="CB20" i="24"/>
  <c r="CA20" i="24"/>
  <c r="B46" i="5"/>
  <c r="E46" i="5"/>
  <c r="A47" i="5"/>
  <c r="J37" i="2"/>
  <c r="I37" i="2"/>
  <c r="G37" i="2"/>
  <c r="F37" i="2"/>
  <c r="D37" i="2"/>
  <c r="C37" i="2"/>
  <c r="C92" i="36"/>
  <c r="H92" i="36"/>
  <c r="D92" i="36"/>
  <c r="CC21" i="24"/>
  <c r="BZ21" i="24"/>
  <c r="BY22" i="24"/>
  <c r="H53" i="10"/>
  <c r="B53" i="10"/>
  <c r="K53" i="10"/>
  <c r="E53" i="10"/>
  <c r="A54" i="10"/>
  <c r="D73" i="19"/>
  <c r="G73" i="19"/>
  <c r="F73" i="19"/>
  <c r="C73" i="19"/>
  <c r="H89" i="31"/>
  <c r="F89" i="31"/>
  <c r="G89" i="31"/>
  <c r="D89" i="31"/>
  <c r="C89" i="31"/>
  <c r="F94" i="38"/>
  <c r="H94" i="38"/>
  <c r="G94" i="38"/>
  <c r="E43" i="3"/>
  <c r="B43" i="3"/>
  <c r="A44" i="3"/>
  <c r="CV22" i="24"/>
  <c r="CS22" i="24"/>
  <c r="CR23" i="24"/>
  <c r="B56" i="40"/>
  <c r="E56" i="40"/>
  <c r="K21" i="24"/>
  <c r="H21" i="24"/>
  <c r="E21" i="24"/>
  <c r="B21" i="24"/>
  <c r="A22" i="24"/>
  <c r="G90" i="35"/>
  <c r="F90" i="35"/>
  <c r="H45" i="5"/>
  <c r="F45" i="5"/>
  <c r="G45" i="5"/>
  <c r="L52" i="10"/>
  <c r="J52" i="10"/>
  <c r="F52" i="10"/>
  <c r="D52" i="10"/>
  <c r="G52" i="10"/>
  <c r="M52" i="10"/>
  <c r="I52" i="10"/>
  <c r="C52" i="10"/>
  <c r="J116" i="50"/>
  <c r="G116" i="50"/>
  <c r="I116" i="50"/>
  <c r="C116" i="50"/>
  <c r="F116" i="50"/>
  <c r="K116" i="50"/>
  <c r="D116" i="50"/>
  <c r="G48" i="8"/>
  <c r="J48" i="8"/>
  <c r="I48" i="8"/>
  <c r="L48" i="8"/>
  <c r="M48" i="8"/>
  <c r="F48" i="8"/>
  <c r="C48" i="8"/>
  <c r="D48" i="8"/>
  <c r="B74" i="19"/>
  <c r="A75" i="19"/>
  <c r="E74" i="19"/>
  <c r="B90" i="31"/>
  <c r="A91" i="31"/>
  <c r="E90" i="31"/>
  <c r="E30" i="29" a="1"/>
  <c r="C25" i="29" a="1"/>
  <c r="N52" i="10" l="1"/>
  <c r="I36" i="32"/>
  <c r="H42" i="3"/>
  <c r="N48" i="8"/>
  <c r="T57" i="12"/>
  <c r="K37" i="2"/>
  <c r="CY21" i="24"/>
  <c r="T63" i="14"/>
  <c r="CF20" i="24"/>
  <c r="BA21" i="24"/>
  <c r="BE21" i="24" s="1"/>
  <c r="N20" i="24"/>
  <c r="R20" i="24" s="1"/>
  <c r="B75" i="45"/>
  <c r="D75" i="45"/>
  <c r="E73" i="44"/>
  <c r="B73" i="44"/>
  <c r="C25" i="29"/>
  <c r="E30" i="29"/>
  <c r="A119" i="50"/>
  <c r="B118" i="50"/>
  <c r="E118" i="50"/>
  <c r="H118" i="50"/>
  <c r="CV23" i="24"/>
  <c r="CS23" i="24"/>
  <c r="CR24" i="24"/>
  <c r="CX22" i="24"/>
  <c r="CW22" i="24"/>
  <c r="CU22" i="24"/>
  <c r="CT22" i="24"/>
  <c r="A80" i="34"/>
  <c r="B79" i="34"/>
  <c r="E79" i="34"/>
  <c r="CC22" i="24"/>
  <c r="BZ22" i="24"/>
  <c r="BY23" i="24"/>
  <c r="E85" i="26"/>
  <c r="A86" i="26"/>
  <c r="B85" i="26"/>
  <c r="D78" i="34"/>
  <c r="C78" i="34"/>
  <c r="G78" i="34"/>
  <c r="F78" i="34"/>
  <c r="N59" i="12"/>
  <c r="H59" i="12"/>
  <c r="B59" i="12"/>
  <c r="E59" i="12"/>
  <c r="K59" i="12"/>
  <c r="Q59" i="12"/>
  <c r="A60" i="12"/>
  <c r="L64" i="14"/>
  <c r="J64" i="14"/>
  <c r="F64" i="14"/>
  <c r="D64" i="14"/>
  <c r="O64" i="14"/>
  <c r="S64" i="14"/>
  <c r="R64" i="14"/>
  <c r="I64" i="14"/>
  <c r="P64" i="14"/>
  <c r="M64" i="14"/>
  <c r="G64" i="14"/>
  <c r="C64" i="14"/>
  <c r="B44" i="3"/>
  <c r="E44" i="3"/>
  <c r="A45" i="3"/>
  <c r="B65" i="14"/>
  <c r="N65" i="14"/>
  <c r="Q65" i="14"/>
  <c r="K65" i="14"/>
  <c r="H65" i="14"/>
  <c r="E65" i="14"/>
  <c r="A66" i="14"/>
  <c r="H46" i="5"/>
  <c r="F46" i="5"/>
  <c r="G46" i="5"/>
  <c r="E92" i="35"/>
  <c r="B92" i="35"/>
  <c r="A93" i="35"/>
  <c r="CE21" i="24"/>
  <c r="CD21" i="24"/>
  <c r="CB21" i="24"/>
  <c r="CA21" i="24"/>
  <c r="H52" i="9"/>
  <c r="G52" i="9"/>
  <c r="F52" i="9"/>
  <c r="D58" i="12"/>
  <c r="P58" i="12"/>
  <c r="S58" i="12"/>
  <c r="R58" i="12"/>
  <c r="M58" i="12"/>
  <c r="J58" i="12"/>
  <c r="I58" i="12"/>
  <c r="F58" i="12"/>
  <c r="G58" i="12"/>
  <c r="C58" i="12"/>
  <c r="O58" i="12"/>
  <c r="L58" i="12"/>
  <c r="H84" i="26"/>
  <c r="G84" i="26"/>
  <c r="F84" i="26"/>
  <c r="D84" i="26"/>
  <c r="C84" i="26"/>
  <c r="D43" i="3"/>
  <c r="C43" i="3"/>
  <c r="D52" i="9"/>
  <c r="C52" i="9"/>
  <c r="E47" i="5"/>
  <c r="B47" i="5"/>
  <c r="A48" i="5"/>
  <c r="A92" i="31"/>
  <c r="B91" i="31"/>
  <c r="E91" i="31"/>
  <c r="D46" i="5"/>
  <c r="C46" i="5"/>
  <c r="H90" i="31"/>
  <c r="F90" i="31"/>
  <c r="D90" i="31"/>
  <c r="C90" i="31"/>
  <c r="G90" i="31"/>
  <c r="B53" i="9"/>
  <c r="A54" i="9"/>
  <c r="E53" i="9"/>
  <c r="H121" i="49"/>
  <c r="F121" i="49"/>
  <c r="C121" i="49"/>
  <c r="G121" i="49"/>
  <c r="D121" i="49"/>
  <c r="D95" i="38"/>
  <c r="C95" i="38"/>
  <c r="F91" i="35"/>
  <c r="G91" i="35"/>
  <c r="H37" i="32"/>
  <c r="G37" i="32"/>
  <c r="B96" i="38"/>
  <c r="A97" i="38"/>
  <c r="E96" i="38"/>
  <c r="I21" i="24"/>
  <c r="Q21" i="24"/>
  <c r="M21" i="24"/>
  <c r="L21" i="24"/>
  <c r="J21" i="24"/>
  <c r="G21" i="24"/>
  <c r="F21" i="24"/>
  <c r="D21" i="24"/>
  <c r="C21" i="24"/>
  <c r="AJ22" i="24"/>
  <c r="BD22" i="24"/>
  <c r="AV22" i="24"/>
  <c r="AY22" i="24"/>
  <c r="AW22" i="24"/>
  <c r="AZ22" i="24"/>
  <c r="AT22" i="24"/>
  <c r="AS22" i="24"/>
  <c r="AQ22" i="24"/>
  <c r="AP22" i="24"/>
  <c r="AN22" i="24"/>
  <c r="AM22" i="24"/>
  <c r="AK22" i="24"/>
  <c r="G38" i="2"/>
  <c r="C38" i="2"/>
  <c r="F38" i="2"/>
  <c r="D38" i="2"/>
  <c r="I38" i="2"/>
  <c r="J38" i="2"/>
  <c r="A95" i="36"/>
  <c r="B94" i="36"/>
  <c r="E94" i="36"/>
  <c r="F95" i="38"/>
  <c r="G95" i="38"/>
  <c r="H95" i="38"/>
  <c r="B38" i="32"/>
  <c r="F38" i="32"/>
  <c r="A39" i="32"/>
  <c r="B39" i="2"/>
  <c r="E39" i="2"/>
  <c r="H39" i="2"/>
  <c r="A40" i="2"/>
  <c r="L53" i="10"/>
  <c r="J53" i="10"/>
  <c r="I53" i="10"/>
  <c r="F53" i="10"/>
  <c r="D53" i="10"/>
  <c r="G53" i="10"/>
  <c r="C53" i="10"/>
  <c r="M53" i="10"/>
  <c r="A89" i="28"/>
  <c r="E88" i="28"/>
  <c r="B88" i="28"/>
  <c r="E82" i="25"/>
  <c r="A83" i="25"/>
  <c r="H82" i="25"/>
  <c r="B82" i="25"/>
  <c r="D56" i="40"/>
  <c r="C56" i="40"/>
  <c r="A57" i="40" s="1"/>
  <c r="H50" i="8"/>
  <c r="E50" i="8"/>
  <c r="B50" i="8"/>
  <c r="K50" i="8"/>
  <c r="A51" i="8"/>
  <c r="B122" i="49"/>
  <c r="A123" i="49"/>
  <c r="E122" i="49"/>
  <c r="A76" i="19"/>
  <c r="E75" i="19"/>
  <c r="B75" i="19"/>
  <c r="H54" i="10"/>
  <c r="E54" i="10"/>
  <c r="B54" i="10"/>
  <c r="K54" i="10"/>
  <c r="A55" i="10"/>
  <c r="AI23" i="24"/>
  <c r="AL23" i="24"/>
  <c r="AX23" i="24"/>
  <c r="AU23" i="24"/>
  <c r="AR23" i="24"/>
  <c r="AO23" i="24"/>
  <c r="AH24" i="24"/>
  <c r="D57" i="41"/>
  <c r="C57" i="41"/>
  <c r="A58" i="41" s="1"/>
  <c r="H57" i="41"/>
  <c r="J81" i="25"/>
  <c r="F81" i="25"/>
  <c r="D81" i="25"/>
  <c r="C81" i="25"/>
  <c r="K81" i="25"/>
  <c r="I81" i="25"/>
  <c r="G81" i="25"/>
  <c r="C74" i="43"/>
  <c r="A75" i="43" s="1"/>
  <c r="D74" i="43"/>
  <c r="F74" i="43"/>
  <c r="G74" i="43"/>
  <c r="E37" i="32"/>
  <c r="C37" i="32"/>
  <c r="D37" i="32" s="1"/>
  <c r="H93" i="36"/>
  <c r="D93" i="36"/>
  <c r="C93" i="36"/>
  <c r="G57" i="41"/>
  <c r="F57" i="41"/>
  <c r="H87" i="28"/>
  <c r="G87" i="28"/>
  <c r="D87" i="28"/>
  <c r="F87" i="28"/>
  <c r="C87" i="28"/>
  <c r="H91" i="35"/>
  <c r="D91" i="35"/>
  <c r="C91" i="35"/>
  <c r="F93" i="36"/>
  <c r="G93" i="36"/>
  <c r="J117" i="50"/>
  <c r="F117" i="50"/>
  <c r="D117" i="50"/>
  <c r="K117" i="50"/>
  <c r="G117" i="50"/>
  <c r="I117" i="50"/>
  <c r="C117" i="50"/>
  <c r="J49" i="8"/>
  <c r="I49" i="8"/>
  <c r="G49" i="8"/>
  <c r="F49" i="8"/>
  <c r="D49" i="8"/>
  <c r="L49" i="8"/>
  <c r="C49" i="8"/>
  <c r="M49" i="8"/>
  <c r="G43" i="3"/>
  <c r="F43" i="3"/>
  <c r="D74" i="19"/>
  <c r="C74" i="19"/>
  <c r="G74" i="19"/>
  <c r="F74" i="19"/>
  <c r="H22" i="24"/>
  <c r="E22" i="24"/>
  <c r="B22" i="24"/>
  <c r="K22" i="24"/>
  <c r="A23" i="24"/>
  <c r="F56" i="40"/>
  <c r="H56" i="40"/>
  <c r="G56" i="40"/>
  <c r="K38" i="2" l="1"/>
  <c r="N53" i="10"/>
  <c r="I37" i="32"/>
  <c r="H43" i="3"/>
  <c r="T58" i="12"/>
  <c r="N49" i="8"/>
  <c r="BA22" i="24"/>
  <c r="BE22" i="24" s="1"/>
  <c r="T64" i="14"/>
  <c r="N21" i="24"/>
  <c r="R21" i="24" s="1"/>
  <c r="CY22" i="24"/>
  <c r="CF21" i="24"/>
  <c r="G73" i="44"/>
  <c r="F73" i="44"/>
  <c r="D73" i="44"/>
  <c r="C73" i="44"/>
  <c r="A74" i="44" s="1"/>
  <c r="E75" i="45"/>
  <c r="C75" i="45"/>
  <c r="A76" i="45" s="1"/>
  <c r="F75" i="45"/>
  <c r="E86" i="26"/>
  <c r="B86" i="26"/>
  <c r="A87" i="26"/>
  <c r="C44" i="3"/>
  <c r="D44" i="3"/>
  <c r="CE22" i="24"/>
  <c r="CD22" i="24"/>
  <c r="CB22" i="24"/>
  <c r="CA22" i="24"/>
  <c r="G75" i="19"/>
  <c r="F75" i="19"/>
  <c r="D75" i="19"/>
  <c r="C75" i="19"/>
  <c r="H38" i="32"/>
  <c r="G38" i="32"/>
  <c r="C38" i="32"/>
  <c r="D38" i="32" s="1"/>
  <c r="E38" i="32"/>
  <c r="E123" i="49"/>
  <c r="B123" i="49"/>
  <c r="A124" i="49"/>
  <c r="B45" i="3"/>
  <c r="E45" i="3"/>
  <c r="A46" i="3"/>
  <c r="H55" i="10"/>
  <c r="B55" i="10"/>
  <c r="E55" i="10"/>
  <c r="K55" i="10"/>
  <c r="A56" i="10"/>
  <c r="A52" i="8"/>
  <c r="H51" i="8"/>
  <c r="E51" i="8"/>
  <c r="B51" i="8"/>
  <c r="K51" i="8"/>
  <c r="J39" i="2"/>
  <c r="I39" i="2"/>
  <c r="G39" i="2"/>
  <c r="F39" i="2"/>
  <c r="D39" i="2"/>
  <c r="C39" i="2"/>
  <c r="G79" i="34"/>
  <c r="F79" i="34"/>
  <c r="D79" i="34"/>
  <c r="C79" i="34"/>
  <c r="F53" i="9"/>
  <c r="H53" i="9"/>
  <c r="G53" i="9"/>
  <c r="H94" i="36"/>
  <c r="D94" i="36"/>
  <c r="C94" i="36"/>
  <c r="A81" i="34"/>
  <c r="E80" i="34"/>
  <c r="B80" i="34"/>
  <c r="B39" i="32"/>
  <c r="F39" i="32"/>
  <c r="A40" i="32"/>
  <c r="G85" i="26"/>
  <c r="H85" i="26"/>
  <c r="C85" i="26"/>
  <c r="F85" i="26"/>
  <c r="D85" i="26"/>
  <c r="A55" i="9"/>
  <c r="E54" i="9"/>
  <c r="B54" i="9"/>
  <c r="H47" i="5"/>
  <c r="G47" i="5"/>
  <c r="F47" i="5"/>
  <c r="A94" i="35"/>
  <c r="B93" i="35"/>
  <c r="E93" i="35"/>
  <c r="N60" i="12"/>
  <c r="H60" i="12"/>
  <c r="K60" i="12"/>
  <c r="E60" i="12"/>
  <c r="Q60" i="12"/>
  <c r="B60" i="12"/>
  <c r="A61" i="12"/>
  <c r="AV23" i="24"/>
  <c r="AM23" i="24"/>
  <c r="AK23" i="24"/>
  <c r="AJ23" i="24"/>
  <c r="AQ23" i="24"/>
  <c r="BD23" i="24"/>
  <c r="AZ23" i="24"/>
  <c r="AY23" i="24"/>
  <c r="AW23" i="24"/>
  <c r="AT23" i="24"/>
  <c r="AS23" i="24"/>
  <c r="AP23" i="24"/>
  <c r="AN23" i="24"/>
  <c r="H40" i="2"/>
  <c r="B40" i="2"/>
  <c r="E40" i="2"/>
  <c r="A41" i="2"/>
  <c r="B48" i="5"/>
  <c r="E48" i="5"/>
  <c r="A49" i="5"/>
  <c r="K82" i="25"/>
  <c r="I82" i="25"/>
  <c r="G82" i="25"/>
  <c r="F82" i="25"/>
  <c r="C82" i="25"/>
  <c r="J82" i="25"/>
  <c r="D82" i="25"/>
  <c r="D96" i="38"/>
  <c r="C96" i="38"/>
  <c r="D92" i="35"/>
  <c r="C92" i="35"/>
  <c r="H92" i="35"/>
  <c r="F65" i="14"/>
  <c r="D65" i="14"/>
  <c r="P65" i="14"/>
  <c r="L65" i="14"/>
  <c r="M65" i="14"/>
  <c r="S65" i="14"/>
  <c r="R65" i="14"/>
  <c r="O65" i="14"/>
  <c r="J65" i="14"/>
  <c r="I65" i="14"/>
  <c r="G65" i="14"/>
  <c r="C65" i="14"/>
  <c r="B75" i="43"/>
  <c r="E75" i="43"/>
  <c r="G92" i="35"/>
  <c r="F92" i="35"/>
  <c r="B76" i="19"/>
  <c r="E76" i="19"/>
  <c r="A77" i="19"/>
  <c r="H96" i="38"/>
  <c r="G96" i="38"/>
  <c r="F96" i="38"/>
  <c r="A84" i="25"/>
  <c r="H83" i="25"/>
  <c r="B83" i="25"/>
  <c r="E83" i="25"/>
  <c r="CV24" i="24"/>
  <c r="CS24" i="24"/>
  <c r="CR25" i="24"/>
  <c r="C47" i="5"/>
  <c r="D47" i="5"/>
  <c r="L59" i="12"/>
  <c r="J59" i="12"/>
  <c r="F59" i="12"/>
  <c r="D59" i="12"/>
  <c r="R59" i="12"/>
  <c r="I59" i="12"/>
  <c r="G59" i="12"/>
  <c r="C59" i="12"/>
  <c r="S59" i="12"/>
  <c r="M59" i="12"/>
  <c r="O59" i="12"/>
  <c r="P59" i="12"/>
  <c r="CW23" i="24"/>
  <c r="CT23" i="24"/>
  <c r="CU23" i="24"/>
  <c r="CX23" i="24"/>
  <c r="H88" i="28"/>
  <c r="D88" i="28"/>
  <c r="G88" i="28"/>
  <c r="F88" i="28"/>
  <c r="C88" i="28"/>
  <c r="C53" i="9"/>
  <c r="D53" i="9"/>
  <c r="D91" i="31"/>
  <c r="G91" i="31"/>
  <c r="H91" i="31"/>
  <c r="F91" i="31"/>
  <c r="C91" i="31"/>
  <c r="N66" i="14"/>
  <c r="K66" i="14"/>
  <c r="H66" i="14"/>
  <c r="Q66" i="14"/>
  <c r="B66" i="14"/>
  <c r="E66" i="14"/>
  <c r="A67" i="14"/>
  <c r="L54" i="10"/>
  <c r="J54" i="10"/>
  <c r="F54" i="10"/>
  <c r="D54" i="10"/>
  <c r="I54" i="10"/>
  <c r="C54" i="10"/>
  <c r="G54" i="10"/>
  <c r="M54" i="10"/>
  <c r="CC23" i="24"/>
  <c r="BZ23" i="24"/>
  <c r="BY24" i="24"/>
  <c r="F122" i="49"/>
  <c r="G122" i="49"/>
  <c r="H122" i="49"/>
  <c r="D122" i="49"/>
  <c r="C122" i="49"/>
  <c r="B92" i="31"/>
  <c r="A93" i="31"/>
  <c r="E92" i="31"/>
  <c r="A98" i="38"/>
  <c r="E97" i="38"/>
  <c r="B97" i="38"/>
  <c r="AU24" i="24"/>
  <c r="AX24" i="24"/>
  <c r="AR24" i="24"/>
  <c r="AO24" i="24"/>
  <c r="AL24" i="24"/>
  <c r="AI24" i="24"/>
  <c r="AH25" i="24"/>
  <c r="K118" i="50"/>
  <c r="I118" i="50"/>
  <c r="C118" i="50"/>
  <c r="D118" i="50"/>
  <c r="J118" i="50"/>
  <c r="F118" i="50"/>
  <c r="G118" i="50"/>
  <c r="G44" i="3"/>
  <c r="F44" i="3"/>
  <c r="E95" i="36"/>
  <c r="B95" i="36"/>
  <c r="A96" i="36"/>
  <c r="D22" i="24"/>
  <c r="C22" i="24"/>
  <c r="Q22" i="24"/>
  <c r="M22" i="24"/>
  <c r="J22" i="24"/>
  <c r="L22" i="24"/>
  <c r="I22" i="24"/>
  <c r="G22" i="24"/>
  <c r="F22" i="24"/>
  <c r="B119" i="50"/>
  <c r="H119" i="50"/>
  <c r="A120" i="50"/>
  <c r="E119" i="50"/>
  <c r="G94" i="36"/>
  <c r="F94" i="36"/>
  <c r="K23" i="24"/>
  <c r="H23" i="24"/>
  <c r="E23" i="24"/>
  <c r="B23" i="24"/>
  <c r="A24" i="24"/>
  <c r="G50" i="8"/>
  <c r="I50" i="8"/>
  <c r="F50" i="8"/>
  <c r="D50" i="8"/>
  <c r="C50" i="8"/>
  <c r="J50" i="8"/>
  <c r="M50" i="8"/>
  <c r="L50" i="8"/>
  <c r="E57" i="40"/>
  <c r="B57" i="40"/>
  <c r="B58" i="41"/>
  <c r="E58" i="41"/>
  <c r="B89" i="28"/>
  <c r="A90" i="28"/>
  <c r="E89" i="28"/>
  <c r="C24" i="29" a="1"/>
  <c r="I38" i="32" l="1"/>
  <c r="K39" i="2"/>
  <c r="H44" i="3"/>
  <c r="CY23" i="24"/>
  <c r="N54" i="10"/>
  <c r="T65" i="14"/>
  <c r="T59" i="12"/>
  <c r="N50" i="8"/>
  <c r="CF22" i="24"/>
  <c r="N22" i="24"/>
  <c r="R22" i="24" s="1"/>
  <c r="BA23" i="24"/>
  <c r="BE23" i="24" s="1"/>
  <c r="D76" i="45"/>
  <c r="B76" i="45"/>
  <c r="B74" i="44"/>
  <c r="E74" i="44"/>
  <c r="C24" i="29"/>
  <c r="D57" i="40"/>
  <c r="C57" i="40"/>
  <c r="A58" i="40" s="1"/>
  <c r="G80" i="34"/>
  <c r="F80" i="34"/>
  <c r="D80" i="34"/>
  <c r="C80" i="34"/>
  <c r="H57" i="40"/>
  <c r="G57" i="40"/>
  <c r="F57" i="40"/>
  <c r="H95" i="36"/>
  <c r="D95" i="36"/>
  <c r="C95" i="36"/>
  <c r="E77" i="19"/>
  <c r="A78" i="19"/>
  <c r="B77" i="19"/>
  <c r="R60" i="12"/>
  <c r="P60" i="12"/>
  <c r="L60" i="12"/>
  <c r="J60" i="12"/>
  <c r="D60" i="12"/>
  <c r="S60" i="12"/>
  <c r="O60" i="12"/>
  <c r="M60" i="12"/>
  <c r="F60" i="12"/>
  <c r="I60" i="12"/>
  <c r="G60" i="12"/>
  <c r="C60" i="12"/>
  <c r="B49" i="5"/>
  <c r="E49" i="5"/>
  <c r="A50" i="5"/>
  <c r="D76" i="19"/>
  <c r="C76" i="19"/>
  <c r="G76" i="19"/>
  <c r="F76" i="19"/>
  <c r="H48" i="5"/>
  <c r="G48" i="5"/>
  <c r="F48" i="5"/>
  <c r="D48" i="5"/>
  <c r="C48" i="5"/>
  <c r="H41" i="2"/>
  <c r="E41" i="2"/>
  <c r="B41" i="2"/>
  <c r="A42" i="2"/>
  <c r="A97" i="36"/>
  <c r="B96" i="36"/>
  <c r="E96" i="36"/>
  <c r="Q23" i="24"/>
  <c r="M23" i="24"/>
  <c r="L23" i="24"/>
  <c r="J23" i="24"/>
  <c r="I23" i="24"/>
  <c r="G23" i="24"/>
  <c r="F23" i="24"/>
  <c r="C23" i="24"/>
  <c r="D23" i="24"/>
  <c r="G93" i="35"/>
  <c r="F93" i="35"/>
  <c r="K83" i="25"/>
  <c r="F83" i="25"/>
  <c r="J83" i="25"/>
  <c r="I83" i="25"/>
  <c r="G83" i="25"/>
  <c r="D83" i="25"/>
  <c r="C83" i="25"/>
  <c r="H67" i="14"/>
  <c r="B67" i="14"/>
  <c r="Q67" i="14"/>
  <c r="N67" i="14"/>
  <c r="K67" i="14"/>
  <c r="E67" i="14"/>
  <c r="A68" i="14"/>
  <c r="B94" i="35"/>
  <c r="A95" i="35"/>
  <c r="E94" i="35"/>
  <c r="H24" i="24"/>
  <c r="E24" i="24"/>
  <c r="B24" i="24"/>
  <c r="K24" i="24"/>
  <c r="A25" i="24"/>
  <c r="P66" i="14"/>
  <c r="L66" i="14"/>
  <c r="J66" i="14"/>
  <c r="O66" i="14"/>
  <c r="S66" i="14"/>
  <c r="R66" i="14"/>
  <c r="I66" i="14"/>
  <c r="M66" i="14"/>
  <c r="G66" i="14"/>
  <c r="F66" i="14"/>
  <c r="D66" i="14"/>
  <c r="C66" i="14"/>
  <c r="G123" i="49"/>
  <c r="F123" i="49"/>
  <c r="D123" i="49"/>
  <c r="H123" i="49"/>
  <c r="C123" i="49"/>
  <c r="H58" i="41"/>
  <c r="C58" i="41"/>
  <c r="A59" i="41" s="1"/>
  <c r="D58" i="41"/>
  <c r="E81" i="34"/>
  <c r="B81" i="34"/>
  <c r="A82" i="34"/>
  <c r="AV24" i="24"/>
  <c r="BD24" i="24"/>
  <c r="AZ24" i="24"/>
  <c r="AY24" i="24"/>
  <c r="AW24" i="24"/>
  <c r="AT24" i="24"/>
  <c r="AS24" i="24"/>
  <c r="AQ24" i="24"/>
  <c r="AP24" i="24"/>
  <c r="AN24" i="24"/>
  <c r="AM24" i="24"/>
  <c r="AJ24" i="24"/>
  <c r="AK24" i="24"/>
  <c r="J51" i="8"/>
  <c r="I51" i="8"/>
  <c r="G51" i="8"/>
  <c r="F51" i="8"/>
  <c r="D51" i="8"/>
  <c r="M51" i="8"/>
  <c r="L51" i="8"/>
  <c r="C51" i="8"/>
  <c r="G95" i="36"/>
  <c r="F95" i="36"/>
  <c r="H120" i="50"/>
  <c r="A121" i="50"/>
  <c r="E120" i="50"/>
  <c r="B120" i="50"/>
  <c r="CC24" i="24"/>
  <c r="BZ24" i="24"/>
  <c r="BY25" i="24"/>
  <c r="G40" i="2"/>
  <c r="J40" i="2"/>
  <c r="I40" i="2"/>
  <c r="F40" i="2"/>
  <c r="D40" i="2"/>
  <c r="C40" i="2"/>
  <c r="H54" i="9"/>
  <c r="G54" i="9"/>
  <c r="F54" i="9"/>
  <c r="D45" i="3"/>
  <c r="C45" i="3"/>
  <c r="C54" i="9"/>
  <c r="D54" i="9"/>
  <c r="D97" i="38"/>
  <c r="C97" i="38"/>
  <c r="A85" i="25"/>
  <c r="H84" i="25"/>
  <c r="E84" i="25"/>
  <c r="B84" i="25"/>
  <c r="G75" i="43"/>
  <c r="F75" i="43"/>
  <c r="D75" i="43"/>
  <c r="C75" i="43"/>
  <c r="A76" i="43" s="1"/>
  <c r="AR25" i="24"/>
  <c r="AO25" i="24"/>
  <c r="AL25" i="24"/>
  <c r="AI25" i="24"/>
  <c r="AX25" i="24"/>
  <c r="AU25" i="24"/>
  <c r="AH26" i="24"/>
  <c r="C119" i="50"/>
  <c r="K119" i="50"/>
  <c r="I119" i="50"/>
  <c r="G119" i="50"/>
  <c r="J119" i="50"/>
  <c r="F119" i="50"/>
  <c r="D119" i="50"/>
  <c r="H97" i="38"/>
  <c r="G97" i="38"/>
  <c r="F97" i="38"/>
  <c r="CX24" i="24"/>
  <c r="CW24" i="24"/>
  <c r="CU24" i="24"/>
  <c r="CT24" i="24"/>
  <c r="H56" i="10"/>
  <c r="E56" i="10"/>
  <c r="B56" i="10"/>
  <c r="K56" i="10"/>
  <c r="A57" i="10"/>
  <c r="A91" i="28"/>
  <c r="E90" i="28"/>
  <c r="B90" i="28"/>
  <c r="A99" i="38"/>
  <c r="E98" i="38"/>
  <c r="B98" i="38"/>
  <c r="L55" i="10"/>
  <c r="J55" i="10"/>
  <c r="I55" i="10"/>
  <c r="F55" i="10"/>
  <c r="D55" i="10"/>
  <c r="M55" i="10"/>
  <c r="G55" i="10"/>
  <c r="C55" i="10"/>
  <c r="B124" i="49"/>
  <c r="E124" i="49"/>
  <c r="CE23" i="24"/>
  <c r="CD23" i="24"/>
  <c r="CB23" i="24"/>
  <c r="CA23" i="24"/>
  <c r="H93" i="35"/>
  <c r="D93" i="35"/>
  <c r="C93" i="35"/>
  <c r="A56" i="9"/>
  <c r="E55" i="9"/>
  <c r="B55" i="9"/>
  <c r="H52" i="8"/>
  <c r="A53" i="8"/>
  <c r="K52" i="8"/>
  <c r="E52" i="8"/>
  <c r="B52" i="8"/>
  <c r="D89" i="28"/>
  <c r="C89" i="28"/>
  <c r="G89" i="28"/>
  <c r="H89" i="28"/>
  <c r="F89" i="28"/>
  <c r="F40" i="32"/>
  <c r="B40" i="32"/>
  <c r="A41" i="32"/>
  <c r="A88" i="26"/>
  <c r="E87" i="26"/>
  <c r="B87" i="26"/>
  <c r="B61" i="12"/>
  <c r="N61" i="12"/>
  <c r="K61" i="12"/>
  <c r="H61" i="12"/>
  <c r="E61" i="12"/>
  <c r="Q61" i="12"/>
  <c r="A62" i="12"/>
  <c r="H39" i="32"/>
  <c r="G39" i="32"/>
  <c r="B46" i="3"/>
  <c r="E46" i="3"/>
  <c r="A47" i="3"/>
  <c r="D86" i="26"/>
  <c r="C86" i="26"/>
  <c r="F86" i="26"/>
  <c r="G86" i="26"/>
  <c r="H86" i="26"/>
  <c r="G58" i="41"/>
  <c r="F58" i="41"/>
  <c r="B93" i="31"/>
  <c r="A94" i="31"/>
  <c r="E93" i="31"/>
  <c r="C92" i="31"/>
  <c r="H92" i="31"/>
  <c r="D92" i="31"/>
  <c r="G92" i="31"/>
  <c r="F92" i="31"/>
  <c r="CV25" i="24"/>
  <c r="CS25" i="24"/>
  <c r="CR26" i="24"/>
  <c r="C39" i="32"/>
  <c r="D39" i="32" s="1"/>
  <c r="E39" i="32"/>
  <c r="G45" i="3"/>
  <c r="F45" i="3"/>
  <c r="I39" i="32" l="1"/>
  <c r="CY24" i="24"/>
  <c r="N51" i="8"/>
  <c r="CF23" i="24"/>
  <c r="H45" i="3"/>
  <c r="T66" i="14"/>
  <c r="N55" i="10"/>
  <c r="BA24" i="24"/>
  <c r="BE24" i="24" s="1"/>
  <c r="T60" i="12"/>
  <c r="K40" i="2"/>
  <c r="N23" i="24"/>
  <c r="R23" i="24" s="1"/>
  <c r="D74" i="44"/>
  <c r="F74" i="44"/>
  <c r="C74" i="44"/>
  <c r="A75" i="44" s="1"/>
  <c r="G74" i="44"/>
  <c r="E76" i="45"/>
  <c r="C76" i="45"/>
  <c r="A77" i="45" s="1"/>
  <c r="F76" i="45"/>
  <c r="E50" i="5"/>
  <c r="B50" i="5"/>
  <c r="A51" i="5"/>
  <c r="H49" i="5"/>
  <c r="F49" i="5"/>
  <c r="G49" i="5"/>
  <c r="D49" i="5"/>
  <c r="C49" i="5"/>
  <c r="G40" i="32"/>
  <c r="H40" i="32"/>
  <c r="B47" i="3"/>
  <c r="E47" i="3"/>
  <c r="A48" i="3"/>
  <c r="F41" i="32"/>
  <c r="B41" i="32"/>
  <c r="A42" i="32"/>
  <c r="D98" i="38"/>
  <c r="C98" i="38"/>
  <c r="E88" i="26"/>
  <c r="B88" i="26"/>
  <c r="A89" i="26"/>
  <c r="AX26" i="24"/>
  <c r="AU26" i="24"/>
  <c r="AR26" i="24"/>
  <c r="AO26" i="24"/>
  <c r="AL26" i="24"/>
  <c r="AI26" i="24"/>
  <c r="AH27" i="24"/>
  <c r="G90" i="28"/>
  <c r="F90" i="28"/>
  <c r="D90" i="28"/>
  <c r="C90" i="28"/>
  <c r="H90" i="28"/>
  <c r="AN25" i="24"/>
  <c r="AS25" i="24"/>
  <c r="AM25" i="24"/>
  <c r="AQ25" i="24"/>
  <c r="AP25" i="24"/>
  <c r="AK25" i="24"/>
  <c r="AJ25" i="24"/>
  <c r="AW25" i="24"/>
  <c r="BD25" i="24"/>
  <c r="AZ25" i="24"/>
  <c r="AY25" i="24"/>
  <c r="AV25" i="24"/>
  <c r="AT25" i="24"/>
  <c r="BZ25" i="24"/>
  <c r="CC25" i="24"/>
  <c r="BY26" i="24"/>
  <c r="K25" i="24"/>
  <c r="H25" i="24"/>
  <c r="E25" i="24"/>
  <c r="B25" i="24"/>
  <c r="A26" i="24"/>
  <c r="D46" i="3"/>
  <c r="C46" i="3"/>
  <c r="H98" i="38"/>
  <c r="G98" i="38"/>
  <c r="F98" i="38"/>
  <c r="B99" i="38"/>
  <c r="A100" i="38"/>
  <c r="E99" i="38"/>
  <c r="B94" i="31"/>
  <c r="A95" i="31"/>
  <c r="E94" i="31"/>
  <c r="CA24" i="24"/>
  <c r="CD24" i="24"/>
  <c r="CE24" i="24"/>
  <c r="CB24" i="24"/>
  <c r="A83" i="34"/>
  <c r="E82" i="34"/>
  <c r="B82" i="34"/>
  <c r="G46" i="3"/>
  <c r="F46" i="3"/>
  <c r="H93" i="31"/>
  <c r="F93" i="31"/>
  <c r="D93" i="31"/>
  <c r="C93" i="31"/>
  <c r="G93" i="31"/>
  <c r="G52" i="8"/>
  <c r="M52" i="8"/>
  <c r="J52" i="8"/>
  <c r="I52" i="8"/>
  <c r="F52" i="8"/>
  <c r="C52" i="8"/>
  <c r="L52" i="8"/>
  <c r="D52" i="8"/>
  <c r="A92" i="28"/>
  <c r="E91" i="28"/>
  <c r="B91" i="28"/>
  <c r="G81" i="34"/>
  <c r="C81" i="34"/>
  <c r="D81" i="34"/>
  <c r="F81" i="34"/>
  <c r="E56" i="9"/>
  <c r="A57" i="9"/>
  <c r="B56" i="9"/>
  <c r="H57" i="10"/>
  <c r="B57" i="10"/>
  <c r="K57" i="10"/>
  <c r="E57" i="10"/>
  <c r="A58" i="10"/>
  <c r="I120" i="50"/>
  <c r="C120" i="50"/>
  <c r="K120" i="50"/>
  <c r="J120" i="50"/>
  <c r="G120" i="50"/>
  <c r="F120" i="50"/>
  <c r="D120" i="50"/>
  <c r="M24" i="24"/>
  <c r="G24" i="24"/>
  <c r="F24" i="24"/>
  <c r="C24" i="24"/>
  <c r="D24" i="24"/>
  <c r="L24" i="24"/>
  <c r="Q24" i="24"/>
  <c r="J24" i="24"/>
  <c r="I24" i="24"/>
  <c r="E40" i="32"/>
  <c r="C40" i="32"/>
  <c r="D40" i="32" s="1"/>
  <c r="B76" i="43"/>
  <c r="E76" i="43"/>
  <c r="H55" i="9"/>
  <c r="G55" i="9"/>
  <c r="F55" i="9"/>
  <c r="A54" i="8"/>
  <c r="H53" i="8"/>
  <c r="E53" i="8"/>
  <c r="K53" i="8"/>
  <c r="B53" i="8"/>
  <c r="L56" i="10"/>
  <c r="J56" i="10"/>
  <c r="F56" i="10"/>
  <c r="D56" i="10"/>
  <c r="C56" i="10"/>
  <c r="I56" i="10"/>
  <c r="G56" i="10"/>
  <c r="M56" i="10"/>
  <c r="H121" i="50"/>
  <c r="B121" i="50"/>
  <c r="E121" i="50"/>
  <c r="A122" i="50"/>
  <c r="B59" i="41"/>
  <c r="E59" i="41"/>
  <c r="F94" i="35"/>
  <c r="G94" i="35"/>
  <c r="D55" i="9"/>
  <c r="C55" i="9"/>
  <c r="E95" i="35"/>
  <c r="B95" i="35"/>
  <c r="A96" i="35"/>
  <c r="C84" i="25"/>
  <c r="K84" i="25"/>
  <c r="I84" i="25"/>
  <c r="G84" i="25"/>
  <c r="J84" i="25"/>
  <c r="F84" i="25"/>
  <c r="D84" i="25"/>
  <c r="H94" i="35"/>
  <c r="D94" i="35"/>
  <c r="C94" i="35"/>
  <c r="G96" i="36"/>
  <c r="F96" i="36"/>
  <c r="G77" i="19"/>
  <c r="F77" i="19"/>
  <c r="C77" i="19"/>
  <c r="D77" i="19"/>
  <c r="H96" i="36"/>
  <c r="D96" i="36"/>
  <c r="C96" i="36"/>
  <c r="A79" i="19"/>
  <c r="E78" i="19"/>
  <c r="B78" i="19"/>
  <c r="E97" i="36"/>
  <c r="B97" i="36"/>
  <c r="A98" i="36"/>
  <c r="A86" i="25"/>
  <c r="H85" i="25"/>
  <c r="B85" i="25"/>
  <c r="E85" i="25"/>
  <c r="H42" i="2"/>
  <c r="E42" i="2"/>
  <c r="B42" i="2"/>
  <c r="A43" i="2"/>
  <c r="J41" i="2"/>
  <c r="I41" i="2"/>
  <c r="G41" i="2"/>
  <c r="D41" i="2"/>
  <c r="F41" i="2"/>
  <c r="C41" i="2"/>
  <c r="B68" i="14"/>
  <c r="N68" i="14"/>
  <c r="K68" i="14"/>
  <c r="Q68" i="14"/>
  <c r="H68" i="14"/>
  <c r="E68" i="14"/>
  <c r="A69" i="14"/>
  <c r="H62" i="12"/>
  <c r="B62" i="12"/>
  <c r="N62" i="12"/>
  <c r="Q62" i="12"/>
  <c r="K62" i="12"/>
  <c r="E62" i="12"/>
  <c r="A63" i="12"/>
  <c r="J67" i="14"/>
  <c r="D67" i="14"/>
  <c r="S67" i="14"/>
  <c r="L67" i="14"/>
  <c r="G67" i="14"/>
  <c r="R67" i="14"/>
  <c r="P67" i="14"/>
  <c r="O67" i="14"/>
  <c r="M67" i="14"/>
  <c r="I67" i="14"/>
  <c r="F67" i="14"/>
  <c r="C67" i="14"/>
  <c r="C124" i="49"/>
  <c r="F124" i="49"/>
  <c r="G124" i="49"/>
  <c r="D124" i="49"/>
  <c r="H124" i="49"/>
  <c r="E58" i="40"/>
  <c r="B58" i="40"/>
  <c r="R61" i="12"/>
  <c r="F61" i="12"/>
  <c r="L61" i="12"/>
  <c r="J61" i="12"/>
  <c r="I61" i="12"/>
  <c r="C61" i="12"/>
  <c r="G61" i="12"/>
  <c r="D61" i="12"/>
  <c r="M61" i="12"/>
  <c r="S61" i="12"/>
  <c r="P61" i="12"/>
  <c r="O61" i="12"/>
  <c r="CV26" i="24"/>
  <c r="CS26" i="24"/>
  <c r="CR27" i="24"/>
  <c r="CX25" i="24"/>
  <c r="CW25" i="24"/>
  <c r="CU25" i="24"/>
  <c r="CT25" i="24"/>
  <c r="G87" i="26"/>
  <c r="C87" i="26"/>
  <c r="H87" i="26"/>
  <c r="F87" i="26"/>
  <c r="D87" i="26"/>
  <c r="E29" i="29" a="1"/>
  <c r="C23" i="29" a="1"/>
  <c r="I40" i="32" l="1"/>
  <c r="K41" i="2"/>
  <c r="N56" i="10"/>
  <c r="H46" i="3"/>
  <c r="N52" i="8"/>
  <c r="T61" i="12"/>
  <c r="T67" i="14"/>
  <c r="N24" i="24"/>
  <c r="R24" i="24" s="1"/>
  <c r="BA25" i="24"/>
  <c r="BE25" i="24" s="1"/>
  <c r="CY25" i="24"/>
  <c r="CF24" i="24"/>
  <c r="E75" i="44"/>
  <c r="B75" i="44"/>
  <c r="B77" i="45"/>
  <c r="D77" i="45"/>
  <c r="C23" i="29"/>
  <c r="E29" i="29"/>
  <c r="E26" i="24"/>
  <c r="K26" i="24"/>
  <c r="H26" i="24"/>
  <c r="B26" i="24"/>
  <c r="A27" i="24"/>
  <c r="AU27" i="24"/>
  <c r="AX27" i="24"/>
  <c r="AR27" i="24"/>
  <c r="AO27" i="24"/>
  <c r="AL27" i="24"/>
  <c r="AI27" i="24"/>
  <c r="AH28" i="24"/>
  <c r="M25" i="24"/>
  <c r="L25" i="24"/>
  <c r="Q25" i="24"/>
  <c r="J25" i="24"/>
  <c r="I25" i="24"/>
  <c r="G25" i="24"/>
  <c r="F25" i="24"/>
  <c r="D25" i="24"/>
  <c r="C25" i="24"/>
  <c r="AZ26" i="24"/>
  <c r="AN26" i="24"/>
  <c r="AM26" i="24"/>
  <c r="BD26" i="24"/>
  <c r="AY26" i="24"/>
  <c r="AW26" i="24"/>
  <c r="AV26" i="24"/>
  <c r="AT26" i="24"/>
  <c r="AS26" i="24"/>
  <c r="AQ26" i="24"/>
  <c r="AP26" i="24"/>
  <c r="AK26" i="24"/>
  <c r="AJ26" i="24"/>
  <c r="I42" i="2"/>
  <c r="J42" i="2"/>
  <c r="F42" i="2"/>
  <c r="C42" i="2"/>
  <c r="D42" i="2"/>
  <c r="G42" i="2"/>
  <c r="CU26" i="24"/>
  <c r="CX26" i="24"/>
  <c r="CW26" i="24"/>
  <c r="CT26" i="24"/>
  <c r="CC26" i="24"/>
  <c r="BZ26" i="24"/>
  <c r="BY27" i="24"/>
  <c r="E89" i="26"/>
  <c r="B89" i="26"/>
  <c r="A90" i="26"/>
  <c r="J53" i="8"/>
  <c r="I53" i="8"/>
  <c r="G53" i="8"/>
  <c r="F53" i="8"/>
  <c r="D53" i="8"/>
  <c r="C53" i="8"/>
  <c r="M53" i="8"/>
  <c r="L53" i="8"/>
  <c r="H58" i="10"/>
  <c r="E58" i="10"/>
  <c r="B58" i="10"/>
  <c r="K58" i="10"/>
  <c r="A59" i="10"/>
  <c r="CA25" i="24"/>
  <c r="CE25" i="24"/>
  <c r="CD25" i="24"/>
  <c r="CB25" i="24"/>
  <c r="H88" i="26"/>
  <c r="G88" i="26"/>
  <c r="C88" i="26"/>
  <c r="F88" i="26"/>
  <c r="D88" i="26"/>
  <c r="E43" i="2"/>
  <c r="B43" i="2"/>
  <c r="H43" i="2"/>
  <c r="A44" i="2"/>
  <c r="CV27" i="24"/>
  <c r="CS27" i="24"/>
  <c r="CR28" i="24"/>
  <c r="N63" i="12"/>
  <c r="H63" i="12"/>
  <c r="B63" i="12"/>
  <c r="K63" i="12"/>
  <c r="Q63" i="12"/>
  <c r="E63" i="12"/>
  <c r="A64" i="12"/>
  <c r="L57" i="10"/>
  <c r="J57" i="10"/>
  <c r="I57" i="10"/>
  <c r="F57" i="10"/>
  <c r="D57" i="10"/>
  <c r="M57" i="10"/>
  <c r="G57" i="10"/>
  <c r="C57" i="10"/>
  <c r="H54" i="8"/>
  <c r="B54" i="8"/>
  <c r="K54" i="8"/>
  <c r="A55" i="8"/>
  <c r="E54" i="8"/>
  <c r="G82" i="34"/>
  <c r="F82" i="34"/>
  <c r="C82" i="34"/>
  <c r="D82" i="34"/>
  <c r="B42" i="32"/>
  <c r="F42" i="32"/>
  <c r="A43" i="32"/>
  <c r="C56" i="9"/>
  <c r="D56" i="9"/>
  <c r="C41" i="32"/>
  <c r="D41" i="32" s="1"/>
  <c r="E41" i="32"/>
  <c r="L62" i="12"/>
  <c r="J62" i="12"/>
  <c r="F62" i="12"/>
  <c r="D62" i="12"/>
  <c r="P62" i="12"/>
  <c r="S62" i="12"/>
  <c r="R62" i="12"/>
  <c r="O62" i="12"/>
  <c r="M62" i="12"/>
  <c r="C62" i="12"/>
  <c r="G62" i="12"/>
  <c r="I62" i="12"/>
  <c r="A58" i="9"/>
  <c r="E57" i="9"/>
  <c r="B57" i="9"/>
  <c r="A84" i="34"/>
  <c r="E83" i="34"/>
  <c r="B83" i="34"/>
  <c r="H41" i="32"/>
  <c r="G41" i="32"/>
  <c r="H56" i="9"/>
  <c r="G56" i="9"/>
  <c r="F56" i="9"/>
  <c r="E48" i="3"/>
  <c r="B48" i="3"/>
  <c r="A49" i="3"/>
  <c r="N69" i="14"/>
  <c r="H69" i="14"/>
  <c r="Q69" i="14"/>
  <c r="K69" i="14"/>
  <c r="E69" i="14"/>
  <c r="B69" i="14"/>
  <c r="A70" i="14"/>
  <c r="G47" i="3"/>
  <c r="F47" i="3"/>
  <c r="A99" i="36"/>
  <c r="B98" i="36"/>
  <c r="E98" i="36"/>
  <c r="A97" i="35"/>
  <c r="B96" i="35"/>
  <c r="E96" i="35"/>
  <c r="D76" i="43"/>
  <c r="C76" i="43"/>
  <c r="A77" i="43" s="1"/>
  <c r="G76" i="43"/>
  <c r="F76" i="43"/>
  <c r="C47" i="3"/>
  <c r="D47" i="3"/>
  <c r="H97" i="36"/>
  <c r="D97" i="36"/>
  <c r="C97" i="36"/>
  <c r="D95" i="35"/>
  <c r="C95" i="35"/>
  <c r="H95" i="35"/>
  <c r="G95" i="35"/>
  <c r="F95" i="35"/>
  <c r="F91" i="28"/>
  <c r="G91" i="28"/>
  <c r="H91" i="28"/>
  <c r="D91" i="28"/>
  <c r="C91" i="28"/>
  <c r="E95" i="31"/>
  <c r="A96" i="31"/>
  <c r="B95" i="31"/>
  <c r="D68" i="14"/>
  <c r="R68" i="14"/>
  <c r="L68" i="14"/>
  <c r="J68" i="14"/>
  <c r="I68" i="14"/>
  <c r="P68" i="14"/>
  <c r="M68" i="14"/>
  <c r="S68" i="14"/>
  <c r="O68" i="14"/>
  <c r="G68" i="14"/>
  <c r="F68" i="14"/>
  <c r="C68" i="14"/>
  <c r="H94" i="31"/>
  <c r="G94" i="31"/>
  <c r="F94" i="31"/>
  <c r="D94" i="31"/>
  <c r="C94" i="31"/>
  <c r="E92" i="28"/>
  <c r="B92" i="28"/>
  <c r="A93" i="28"/>
  <c r="H99" i="38"/>
  <c r="G99" i="38"/>
  <c r="F99" i="38"/>
  <c r="F58" i="40"/>
  <c r="H58" i="40"/>
  <c r="G58" i="40"/>
  <c r="G59" i="41"/>
  <c r="F59" i="41"/>
  <c r="B100" i="38"/>
  <c r="E100" i="38"/>
  <c r="A101" i="38"/>
  <c r="D99" i="38"/>
  <c r="C99" i="38"/>
  <c r="E86" i="25"/>
  <c r="B86" i="25"/>
  <c r="A87" i="25"/>
  <c r="H86" i="25"/>
  <c r="D58" i="40"/>
  <c r="C58" i="40"/>
  <c r="A59" i="40" s="1"/>
  <c r="D59" i="41"/>
  <c r="H59" i="41"/>
  <c r="C59" i="41"/>
  <c r="A60" i="41" s="1"/>
  <c r="F97" i="36"/>
  <c r="G97" i="36"/>
  <c r="E79" i="19"/>
  <c r="B79" i="19"/>
  <c r="A80" i="19"/>
  <c r="A123" i="50"/>
  <c r="B122" i="50"/>
  <c r="H122" i="50"/>
  <c r="E122" i="50"/>
  <c r="B51" i="5"/>
  <c r="E51" i="5"/>
  <c r="A52" i="5"/>
  <c r="G78" i="19"/>
  <c r="F78" i="19"/>
  <c r="D78" i="19"/>
  <c r="C78" i="19"/>
  <c r="C50" i="5"/>
  <c r="D50" i="5"/>
  <c r="J85" i="25"/>
  <c r="I85" i="25"/>
  <c r="F85" i="25"/>
  <c r="D85" i="25"/>
  <c r="K85" i="25"/>
  <c r="G85" i="25"/>
  <c r="C85" i="25"/>
  <c r="H50" i="5"/>
  <c r="G50" i="5"/>
  <c r="F50" i="5"/>
  <c r="I121" i="50"/>
  <c r="F121" i="50"/>
  <c r="G121" i="50"/>
  <c r="D121" i="50"/>
  <c r="K121" i="50"/>
  <c r="J121" i="50"/>
  <c r="C121" i="50"/>
  <c r="T68" i="14" l="1"/>
  <c r="I41" i="32"/>
  <c r="K42" i="2"/>
  <c r="N57" i="10"/>
  <c r="CF25" i="24"/>
  <c r="H47" i="3"/>
  <c r="N53" i="8"/>
  <c r="T62" i="12"/>
  <c r="CY26" i="24"/>
  <c r="N25" i="24"/>
  <c r="R25" i="24" s="1"/>
  <c r="BA26" i="24"/>
  <c r="BE26" i="24" s="1"/>
  <c r="F77" i="45"/>
  <c r="E77" i="45"/>
  <c r="C77" i="45"/>
  <c r="A78" i="45" s="1"/>
  <c r="C75" i="44"/>
  <c r="A76" i="44" s="1"/>
  <c r="D75" i="44"/>
  <c r="G75" i="44"/>
  <c r="F75" i="44"/>
  <c r="A91" i="26"/>
  <c r="E90" i="26"/>
  <c r="B90" i="26"/>
  <c r="G89" i="26"/>
  <c r="F89" i="26"/>
  <c r="D89" i="26"/>
  <c r="C89" i="26"/>
  <c r="H89" i="26"/>
  <c r="H44" i="2"/>
  <c r="E44" i="2"/>
  <c r="B44" i="2"/>
  <c r="A45" i="2"/>
  <c r="CA26" i="24"/>
  <c r="CE26" i="24"/>
  <c r="CD26" i="24"/>
  <c r="CB26" i="24"/>
  <c r="A88" i="25"/>
  <c r="H87" i="25"/>
  <c r="E87" i="25"/>
  <c r="B87" i="25"/>
  <c r="G42" i="32"/>
  <c r="H42" i="32"/>
  <c r="G83" i="34"/>
  <c r="F83" i="34"/>
  <c r="D83" i="34"/>
  <c r="C83" i="34"/>
  <c r="A56" i="8"/>
  <c r="H55" i="8"/>
  <c r="E55" i="8"/>
  <c r="K55" i="8"/>
  <c r="B55" i="8"/>
  <c r="G43" i="2"/>
  <c r="F43" i="2"/>
  <c r="D43" i="2"/>
  <c r="C43" i="2"/>
  <c r="J43" i="2"/>
  <c r="I43" i="2"/>
  <c r="E84" i="34"/>
  <c r="A85" i="34"/>
  <c r="B84" i="34"/>
  <c r="G54" i="8"/>
  <c r="L54" i="8"/>
  <c r="C54" i="8"/>
  <c r="M54" i="8"/>
  <c r="J54" i="8"/>
  <c r="I54" i="8"/>
  <c r="D54" i="8"/>
  <c r="F54" i="8"/>
  <c r="E42" i="32"/>
  <c r="C42" i="32"/>
  <c r="D42" i="32" s="1"/>
  <c r="D57" i="9"/>
  <c r="C57" i="9"/>
  <c r="A102" i="38"/>
  <c r="E101" i="38"/>
  <c r="B101" i="38"/>
  <c r="H57" i="9"/>
  <c r="G57" i="9"/>
  <c r="F57" i="9"/>
  <c r="E77" i="43"/>
  <c r="B77" i="43"/>
  <c r="A59" i="9"/>
  <c r="E58" i="9"/>
  <c r="B58" i="9"/>
  <c r="B49" i="3"/>
  <c r="E49" i="3"/>
  <c r="A50" i="3"/>
  <c r="AR28" i="24"/>
  <c r="AL28" i="24"/>
  <c r="AI28" i="24"/>
  <c r="AX28" i="24"/>
  <c r="AU28" i="24"/>
  <c r="AO28" i="24"/>
  <c r="AH29" i="24"/>
  <c r="F43" i="32"/>
  <c r="B43" i="32"/>
  <c r="A44" i="32"/>
  <c r="H96" i="35"/>
  <c r="D96" i="35"/>
  <c r="C96" i="35"/>
  <c r="H59" i="10"/>
  <c r="B59" i="10"/>
  <c r="K59" i="10"/>
  <c r="E59" i="10"/>
  <c r="A60" i="10"/>
  <c r="AZ27" i="24"/>
  <c r="AY27" i="24"/>
  <c r="BD27" i="24"/>
  <c r="AT27" i="24"/>
  <c r="AW27" i="24"/>
  <c r="AV27" i="24"/>
  <c r="AS27" i="24"/>
  <c r="AQ27" i="24"/>
  <c r="AP27" i="24"/>
  <c r="AN27" i="24"/>
  <c r="AM27" i="24"/>
  <c r="AK27" i="24"/>
  <c r="AJ27" i="24"/>
  <c r="E97" i="35"/>
  <c r="B97" i="35"/>
  <c r="A98" i="35"/>
  <c r="L58" i="10"/>
  <c r="J58" i="10"/>
  <c r="F58" i="10"/>
  <c r="D58" i="10"/>
  <c r="I58" i="10"/>
  <c r="G58" i="10"/>
  <c r="M58" i="10"/>
  <c r="C58" i="10"/>
  <c r="B60" i="41"/>
  <c r="E60" i="41"/>
  <c r="C98" i="36"/>
  <c r="H98" i="36"/>
  <c r="D98" i="36"/>
  <c r="D100" i="38"/>
  <c r="C100" i="38"/>
  <c r="E96" i="31"/>
  <c r="B96" i="31"/>
  <c r="A97" i="31"/>
  <c r="B99" i="36"/>
  <c r="A100" i="36"/>
  <c r="E99" i="36"/>
  <c r="F48" i="3"/>
  <c r="G48" i="3"/>
  <c r="B59" i="40"/>
  <c r="E59" i="40"/>
  <c r="I86" i="25"/>
  <c r="G86" i="25"/>
  <c r="D86" i="25"/>
  <c r="C86" i="25"/>
  <c r="K86" i="25"/>
  <c r="J86" i="25"/>
  <c r="F86" i="25"/>
  <c r="D95" i="31"/>
  <c r="F95" i="31"/>
  <c r="G95" i="31"/>
  <c r="H95" i="31"/>
  <c r="C95" i="31"/>
  <c r="Q64" i="12"/>
  <c r="N64" i="12"/>
  <c r="E64" i="12"/>
  <c r="K64" i="12"/>
  <c r="H64" i="12"/>
  <c r="B64" i="12"/>
  <c r="A65" i="12"/>
  <c r="G51" i="5"/>
  <c r="H51" i="5"/>
  <c r="F51" i="5"/>
  <c r="E27" i="24"/>
  <c r="B27" i="24"/>
  <c r="H27" i="24"/>
  <c r="K27" i="24"/>
  <c r="A28" i="24"/>
  <c r="D51" i="5"/>
  <c r="C51" i="5"/>
  <c r="A94" i="28"/>
  <c r="E93" i="28"/>
  <c r="B93" i="28"/>
  <c r="L26" i="24"/>
  <c r="Q26" i="24"/>
  <c r="M26" i="24"/>
  <c r="J26" i="24"/>
  <c r="I26" i="24"/>
  <c r="G26" i="24"/>
  <c r="F26" i="24"/>
  <c r="D26" i="24"/>
  <c r="C26" i="24"/>
  <c r="C48" i="3"/>
  <c r="D48" i="3"/>
  <c r="F98" i="36"/>
  <c r="G98" i="36"/>
  <c r="F92" i="28"/>
  <c r="C92" i="28"/>
  <c r="D92" i="28"/>
  <c r="H92" i="28"/>
  <c r="G92" i="28"/>
  <c r="H70" i="14"/>
  <c r="B70" i="14"/>
  <c r="Q70" i="14"/>
  <c r="N70" i="14"/>
  <c r="K70" i="14"/>
  <c r="E70" i="14"/>
  <c r="A71" i="14"/>
  <c r="CC27" i="24"/>
  <c r="BZ27" i="24"/>
  <c r="BY28" i="24"/>
  <c r="E52" i="5"/>
  <c r="B52" i="5"/>
  <c r="A53" i="5"/>
  <c r="L69" i="14"/>
  <c r="J69" i="14"/>
  <c r="O69" i="14"/>
  <c r="S69" i="14"/>
  <c r="R69" i="14"/>
  <c r="P69" i="14"/>
  <c r="M69" i="14"/>
  <c r="F69" i="14"/>
  <c r="I69" i="14"/>
  <c r="G69" i="14"/>
  <c r="D69" i="14"/>
  <c r="C69" i="14"/>
  <c r="R63" i="12"/>
  <c r="P63" i="12"/>
  <c r="L63" i="12"/>
  <c r="J63" i="12"/>
  <c r="F63" i="12"/>
  <c r="S63" i="12"/>
  <c r="I63" i="12"/>
  <c r="O63" i="12"/>
  <c r="M63" i="12"/>
  <c r="G63" i="12"/>
  <c r="D63" i="12"/>
  <c r="C63" i="12"/>
  <c r="I122" i="50"/>
  <c r="C122" i="50"/>
  <c r="D122" i="50"/>
  <c r="K122" i="50"/>
  <c r="F122" i="50"/>
  <c r="J122" i="50"/>
  <c r="G122" i="50"/>
  <c r="F96" i="35"/>
  <c r="G96" i="35"/>
  <c r="A124" i="50"/>
  <c r="H123" i="50"/>
  <c r="B123" i="50"/>
  <c r="E123" i="50"/>
  <c r="F100" i="38"/>
  <c r="G100" i="38"/>
  <c r="H100" i="38"/>
  <c r="E80" i="19"/>
  <c r="A81" i="19"/>
  <c r="B80" i="19"/>
  <c r="CV28" i="24"/>
  <c r="CS28" i="24"/>
  <c r="CR29" i="24"/>
  <c r="G79" i="19"/>
  <c r="F79" i="19"/>
  <c r="D79" i="19"/>
  <c r="C79" i="19"/>
  <c r="CX27" i="24"/>
  <c r="CW27" i="24"/>
  <c r="CU27" i="24"/>
  <c r="CT27" i="24"/>
  <c r="C22" i="29" a="1"/>
  <c r="I42" i="32" l="1"/>
  <c r="H48" i="3"/>
  <c r="N54" i="8"/>
  <c r="T69" i="14"/>
  <c r="K43" i="2"/>
  <c r="T63" i="12"/>
  <c r="N58" i="10"/>
  <c r="BA27" i="24"/>
  <c r="BE27" i="24" s="1"/>
  <c r="N26" i="24"/>
  <c r="R26" i="24" s="1"/>
  <c r="CF26" i="24"/>
  <c r="CY27" i="24"/>
  <c r="E76" i="44"/>
  <c r="B76" i="44"/>
  <c r="D78" i="45"/>
  <c r="B78" i="45"/>
  <c r="C22" i="29"/>
  <c r="E43" i="32"/>
  <c r="C43" i="32"/>
  <c r="D43" i="32" s="1"/>
  <c r="J87" i="25"/>
  <c r="F87" i="25"/>
  <c r="D87" i="25"/>
  <c r="K87" i="25"/>
  <c r="I87" i="25"/>
  <c r="G87" i="25"/>
  <c r="C87" i="25"/>
  <c r="H60" i="10"/>
  <c r="E60" i="10"/>
  <c r="B60" i="10"/>
  <c r="K60" i="10"/>
  <c r="A61" i="10"/>
  <c r="D52" i="5"/>
  <c r="C52" i="5"/>
  <c r="AX29" i="24"/>
  <c r="AU29" i="24"/>
  <c r="AR29" i="24"/>
  <c r="AO29" i="24"/>
  <c r="AL29" i="24"/>
  <c r="AI29" i="24"/>
  <c r="AH30" i="24"/>
  <c r="J123" i="50"/>
  <c r="F123" i="50"/>
  <c r="D123" i="50"/>
  <c r="K123" i="50"/>
  <c r="I123" i="50"/>
  <c r="G123" i="50"/>
  <c r="C123" i="50"/>
  <c r="F44" i="32"/>
  <c r="B44" i="32"/>
  <c r="A45" i="32"/>
  <c r="E53" i="5"/>
  <c r="B53" i="5"/>
  <c r="A54" i="5"/>
  <c r="G101" i="38"/>
  <c r="H101" i="38"/>
  <c r="F101" i="38"/>
  <c r="G43" i="32"/>
  <c r="H43" i="32"/>
  <c r="H52" i="5"/>
  <c r="F52" i="5"/>
  <c r="G52" i="5"/>
  <c r="E88" i="25"/>
  <c r="H88" i="25"/>
  <c r="B88" i="25"/>
  <c r="A89" i="25"/>
  <c r="CC28" i="24"/>
  <c r="BZ28" i="24"/>
  <c r="BY29" i="24"/>
  <c r="B98" i="35"/>
  <c r="A99" i="35"/>
  <c r="E98" i="35"/>
  <c r="D93" i="28"/>
  <c r="G93" i="28"/>
  <c r="F93" i="28"/>
  <c r="H93" i="28"/>
  <c r="C93" i="28"/>
  <c r="CE27" i="24"/>
  <c r="CD27" i="24"/>
  <c r="CB27" i="24"/>
  <c r="CA27" i="24"/>
  <c r="B94" i="28"/>
  <c r="E94" i="28"/>
  <c r="A95" i="28"/>
  <c r="H59" i="40"/>
  <c r="G59" i="40"/>
  <c r="F59" i="40"/>
  <c r="H97" i="35"/>
  <c r="D97" i="35"/>
  <c r="C97" i="35"/>
  <c r="D59" i="40"/>
  <c r="C59" i="40"/>
  <c r="A60" i="40" s="1"/>
  <c r="AN28" i="24"/>
  <c r="AM28" i="24"/>
  <c r="AK28" i="24"/>
  <c r="AJ28" i="24"/>
  <c r="BD28" i="24"/>
  <c r="AZ28" i="24"/>
  <c r="AY28" i="24"/>
  <c r="AS28" i="24"/>
  <c r="AW28" i="24"/>
  <c r="AV28" i="24"/>
  <c r="AT28" i="24"/>
  <c r="AQ28" i="24"/>
  <c r="AP28" i="24"/>
  <c r="A103" i="38"/>
  <c r="E102" i="38"/>
  <c r="B102" i="38"/>
  <c r="F97" i="35"/>
  <c r="G97" i="35"/>
  <c r="B71" i="14"/>
  <c r="H71" i="14"/>
  <c r="A72" i="14"/>
  <c r="Q71" i="14"/>
  <c r="N71" i="14"/>
  <c r="K71" i="14"/>
  <c r="E71" i="14"/>
  <c r="K28" i="24"/>
  <c r="H28" i="24"/>
  <c r="E28" i="24"/>
  <c r="B28" i="24"/>
  <c r="A29" i="24"/>
  <c r="H56" i="8"/>
  <c r="E56" i="8"/>
  <c r="K56" i="8"/>
  <c r="B56" i="8"/>
  <c r="A57" i="8"/>
  <c r="F99" i="36"/>
  <c r="G99" i="36"/>
  <c r="H45" i="2"/>
  <c r="E45" i="2"/>
  <c r="B45" i="2"/>
  <c r="A46" i="2"/>
  <c r="C101" i="38"/>
  <c r="D101" i="38"/>
  <c r="E100" i="36"/>
  <c r="B100" i="36"/>
  <c r="A101" i="36"/>
  <c r="G84" i="34"/>
  <c r="F84" i="34"/>
  <c r="D84" i="34"/>
  <c r="C84" i="34"/>
  <c r="D44" i="2"/>
  <c r="J44" i="2"/>
  <c r="I44" i="2"/>
  <c r="G44" i="2"/>
  <c r="F44" i="2"/>
  <c r="C44" i="2"/>
  <c r="L59" i="10"/>
  <c r="J59" i="10"/>
  <c r="I59" i="10"/>
  <c r="F59" i="10"/>
  <c r="D59" i="10"/>
  <c r="M59" i="10"/>
  <c r="C59" i="10"/>
  <c r="G59" i="10"/>
  <c r="H99" i="36"/>
  <c r="D99" i="36"/>
  <c r="C99" i="36"/>
  <c r="E85" i="34"/>
  <c r="B85" i="34"/>
  <c r="A86" i="34"/>
  <c r="B50" i="3"/>
  <c r="E50" i="3"/>
  <c r="A51" i="3"/>
  <c r="CS29" i="24"/>
  <c r="CV29" i="24"/>
  <c r="CR30" i="24"/>
  <c r="D27" i="24"/>
  <c r="Q27" i="24"/>
  <c r="M27" i="24"/>
  <c r="L27" i="24"/>
  <c r="J27" i="24"/>
  <c r="I27" i="24"/>
  <c r="C27" i="24"/>
  <c r="F27" i="24"/>
  <c r="G27" i="24"/>
  <c r="G80" i="19"/>
  <c r="F80" i="19"/>
  <c r="D80" i="19"/>
  <c r="C80" i="19"/>
  <c r="R70" i="14"/>
  <c r="F70" i="14"/>
  <c r="L70" i="14"/>
  <c r="M70" i="14"/>
  <c r="S70" i="14"/>
  <c r="P70" i="14"/>
  <c r="O70" i="14"/>
  <c r="C70" i="14"/>
  <c r="J70" i="14"/>
  <c r="I70" i="14"/>
  <c r="G70" i="14"/>
  <c r="D70" i="14"/>
  <c r="B97" i="31"/>
  <c r="E97" i="31"/>
  <c r="A98" i="31"/>
  <c r="H96" i="31"/>
  <c r="F96" i="31"/>
  <c r="D96" i="31"/>
  <c r="G96" i="31"/>
  <c r="C96" i="31"/>
  <c r="D58" i="9"/>
  <c r="C58" i="9"/>
  <c r="F49" i="3"/>
  <c r="G49" i="3"/>
  <c r="H65" i="12"/>
  <c r="B65" i="12"/>
  <c r="N65" i="12"/>
  <c r="Q65" i="12"/>
  <c r="E65" i="12"/>
  <c r="K65" i="12"/>
  <c r="A66" i="12"/>
  <c r="H58" i="9"/>
  <c r="G58" i="9"/>
  <c r="F58" i="9"/>
  <c r="E81" i="19"/>
  <c r="B81" i="19"/>
  <c r="A82" i="19"/>
  <c r="R64" i="12"/>
  <c r="P64" i="12"/>
  <c r="L64" i="12"/>
  <c r="D64" i="12"/>
  <c r="O64" i="12"/>
  <c r="S64" i="12"/>
  <c r="F64" i="12"/>
  <c r="C64" i="12"/>
  <c r="I64" i="12"/>
  <c r="M64" i="12"/>
  <c r="G64" i="12"/>
  <c r="J64" i="12"/>
  <c r="B59" i="9"/>
  <c r="E59" i="9"/>
  <c r="A60" i="9"/>
  <c r="H90" i="26"/>
  <c r="G90" i="26"/>
  <c r="F90" i="26"/>
  <c r="D90" i="26"/>
  <c r="C90" i="26"/>
  <c r="C60" i="41"/>
  <c r="A61" i="41" s="1"/>
  <c r="H60" i="41"/>
  <c r="D60" i="41"/>
  <c r="B124" i="50"/>
  <c r="E124" i="50"/>
  <c r="H124" i="50"/>
  <c r="CX28" i="24"/>
  <c r="CU28" i="24"/>
  <c r="CW28" i="24"/>
  <c r="CT28" i="24"/>
  <c r="G77" i="43"/>
  <c r="F77" i="43"/>
  <c r="D77" i="43"/>
  <c r="C77" i="43"/>
  <c r="A78" i="43" s="1"/>
  <c r="D49" i="3"/>
  <c r="C49" i="3"/>
  <c r="G60" i="41"/>
  <c r="F60" i="41"/>
  <c r="J55" i="8"/>
  <c r="I55" i="8"/>
  <c r="G55" i="8"/>
  <c r="F55" i="8"/>
  <c r="D55" i="8"/>
  <c r="M55" i="8"/>
  <c r="L55" i="8"/>
  <c r="C55" i="8"/>
  <c r="A92" i="26"/>
  <c r="E91" i="26"/>
  <c r="B91" i="26"/>
  <c r="K44" i="2" l="1"/>
  <c r="N55" i="8"/>
  <c r="I43" i="32"/>
  <c r="T64" i="12"/>
  <c r="N59" i="10"/>
  <c r="H49" i="3"/>
  <c r="T70" i="14"/>
  <c r="BA28" i="24"/>
  <c r="BE28" i="24" s="1"/>
  <c r="CY28" i="24"/>
  <c r="N27" i="24"/>
  <c r="R27" i="24" s="1"/>
  <c r="CF27" i="24"/>
  <c r="F78" i="45"/>
  <c r="C78" i="45"/>
  <c r="A79" i="45" s="1"/>
  <c r="E78" i="45"/>
  <c r="G76" i="44"/>
  <c r="D76" i="44"/>
  <c r="F76" i="44"/>
  <c r="C76" i="44"/>
  <c r="A77" i="44" s="1"/>
  <c r="H29" i="24"/>
  <c r="K29" i="24"/>
  <c r="E29" i="24"/>
  <c r="B29" i="24"/>
  <c r="A30" i="24"/>
  <c r="H61" i="10"/>
  <c r="B61" i="10"/>
  <c r="E61" i="10"/>
  <c r="K61" i="10"/>
  <c r="A62" i="10"/>
  <c r="R71" i="14"/>
  <c r="P71" i="14"/>
  <c r="L71" i="14"/>
  <c r="J71" i="14"/>
  <c r="S71" i="14"/>
  <c r="O71" i="14"/>
  <c r="M71" i="14"/>
  <c r="I71" i="14"/>
  <c r="G71" i="14"/>
  <c r="F71" i="14"/>
  <c r="D71" i="14"/>
  <c r="C71" i="14"/>
  <c r="B54" i="5"/>
  <c r="E54" i="5"/>
  <c r="A55" i="5"/>
  <c r="B78" i="43"/>
  <c r="E78" i="43"/>
  <c r="B98" i="31"/>
  <c r="E98" i="31"/>
  <c r="A99" i="31"/>
  <c r="D53" i="5"/>
  <c r="C53" i="5"/>
  <c r="CW29" i="24"/>
  <c r="CX29" i="24"/>
  <c r="CU29" i="24"/>
  <c r="CT29" i="24"/>
  <c r="G53" i="5"/>
  <c r="H53" i="5"/>
  <c r="F53" i="5"/>
  <c r="E95" i="28"/>
  <c r="B95" i="28"/>
  <c r="A96" i="28"/>
  <c r="B51" i="3"/>
  <c r="E51" i="3"/>
  <c r="A52" i="3"/>
  <c r="D102" i="38"/>
  <c r="C102" i="38"/>
  <c r="F45" i="32"/>
  <c r="B45" i="32"/>
  <c r="A46" i="32"/>
  <c r="E61" i="41"/>
  <c r="B61" i="41"/>
  <c r="AL30" i="24"/>
  <c r="AX30" i="24"/>
  <c r="AU30" i="24"/>
  <c r="AR30" i="24"/>
  <c r="AO30" i="24"/>
  <c r="AI30" i="24"/>
  <c r="AH31" i="24"/>
  <c r="G50" i="3"/>
  <c r="F50" i="3"/>
  <c r="A102" i="36"/>
  <c r="B101" i="36"/>
  <c r="E101" i="36"/>
  <c r="F102" i="38"/>
  <c r="H102" i="38"/>
  <c r="G102" i="38"/>
  <c r="E44" i="32"/>
  <c r="C44" i="32"/>
  <c r="D44" i="32" s="1"/>
  <c r="Q28" i="24"/>
  <c r="M28" i="24"/>
  <c r="L28" i="24"/>
  <c r="J28" i="24"/>
  <c r="I28" i="24"/>
  <c r="G28" i="24"/>
  <c r="F28" i="24"/>
  <c r="D28" i="24"/>
  <c r="C28" i="24"/>
  <c r="H94" i="28"/>
  <c r="C94" i="28"/>
  <c r="G94" i="28"/>
  <c r="F94" i="28"/>
  <c r="D94" i="28"/>
  <c r="D97" i="31"/>
  <c r="F97" i="31"/>
  <c r="C97" i="31"/>
  <c r="H97" i="31"/>
  <c r="G97" i="31"/>
  <c r="G100" i="36"/>
  <c r="F100" i="36"/>
  <c r="H100" i="36"/>
  <c r="D100" i="36"/>
  <c r="C100" i="36"/>
  <c r="A61" i="9"/>
  <c r="E60" i="9"/>
  <c r="B60" i="9"/>
  <c r="D50" i="3"/>
  <c r="C50" i="3"/>
  <c r="B103" i="38"/>
  <c r="E103" i="38"/>
  <c r="A104" i="38"/>
  <c r="H44" i="32"/>
  <c r="G44" i="32"/>
  <c r="A83" i="19"/>
  <c r="E82" i="19"/>
  <c r="B82" i="19"/>
  <c r="AT29" i="24"/>
  <c r="AS29" i="24"/>
  <c r="BD29" i="24"/>
  <c r="AZ29" i="24"/>
  <c r="AY29" i="24"/>
  <c r="AW29" i="24"/>
  <c r="AV29" i="24"/>
  <c r="AQ29" i="24"/>
  <c r="AP29" i="24"/>
  <c r="AN29" i="24"/>
  <c r="AM29" i="24"/>
  <c r="AK29" i="24"/>
  <c r="AJ29" i="24"/>
  <c r="C81" i="19"/>
  <c r="D81" i="19"/>
  <c r="G81" i="19"/>
  <c r="F81" i="19"/>
  <c r="H46" i="2"/>
  <c r="E46" i="2"/>
  <c r="B46" i="2"/>
  <c r="A47" i="2"/>
  <c r="A87" i="34"/>
  <c r="E86" i="34"/>
  <c r="B86" i="34"/>
  <c r="J45" i="2"/>
  <c r="I45" i="2"/>
  <c r="G45" i="2"/>
  <c r="C45" i="2"/>
  <c r="D45" i="2"/>
  <c r="F45" i="2"/>
  <c r="B92" i="26"/>
  <c r="E92" i="26"/>
  <c r="A93" i="26"/>
  <c r="L60" i="10"/>
  <c r="J60" i="10"/>
  <c r="F60" i="10"/>
  <c r="D60" i="10"/>
  <c r="I60" i="10"/>
  <c r="M60" i="10"/>
  <c r="C60" i="10"/>
  <c r="G60" i="10"/>
  <c r="B89" i="25"/>
  <c r="A90" i="25"/>
  <c r="H89" i="25"/>
  <c r="E89" i="25"/>
  <c r="J65" i="12"/>
  <c r="F65" i="12"/>
  <c r="D65" i="12"/>
  <c r="S65" i="12"/>
  <c r="R65" i="12"/>
  <c r="P65" i="12"/>
  <c r="L65" i="12"/>
  <c r="O65" i="12"/>
  <c r="M65" i="12"/>
  <c r="G65" i="12"/>
  <c r="C65" i="12"/>
  <c r="I65" i="12"/>
  <c r="H72" i="14"/>
  <c r="K72" i="14"/>
  <c r="B72" i="14"/>
  <c r="A73" i="14"/>
  <c r="Q72" i="14"/>
  <c r="N72" i="14"/>
  <c r="E72" i="14"/>
  <c r="G98" i="35"/>
  <c r="F98" i="35"/>
  <c r="E60" i="40"/>
  <c r="B60" i="40"/>
  <c r="N66" i="12"/>
  <c r="H66" i="12"/>
  <c r="Q66" i="12"/>
  <c r="K66" i="12"/>
  <c r="E66" i="12"/>
  <c r="B66" i="12"/>
  <c r="A67" i="12"/>
  <c r="A100" i="35"/>
  <c r="B99" i="35"/>
  <c r="E99" i="35"/>
  <c r="K88" i="25"/>
  <c r="J88" i="25"/>
  <c r="I88" i="25"/>
  <c r="F88" i="25"/>
  <c r="G88" i="25"/>
  <c r="C88" i="25"/>
  <c r="D88" i="25"/>
  <c r="C59" i="9"/>
  <c r="D59" i="9"/>
  <c r="D85" i="34"/>
  <c r="C85" i="34"/>
  <c r="F85" i="34"/>
  <c r="G85" i="34"/>
  <c r="G124" i="50"/>
  <c r="F124" i="50"/>
  <c r="D124" i="50"/>
  <c r="I124" i="50"/>
  <c r="J124" i="50"/>
  <c r="K124" i="50"/>
  <c r="C124" i="50"/>
  <c r="A58" i="8"/>
  <c r="H57" i="8"/>
  <c r="E57" i="8"/>
  <c r="K57" i="8"/>
  <c r="B57" i="8"/>
  <c r="H98" i="35"/>
  <c r="D98" i="35"/>
  <c r="C98" i="35"/>
  <c r="CV30" i="24"/>
  <c r="CS30" i="24"/>
  <c r="CR31" i="24"/>
  <c r="C91" i="26"/>
  <c r="D91" i="26"/>
  <c r="H91" i="26"/>
  <c r="G91" i="26"/>
  <c r="F91" i="26"/>
  <c r="G56" i="8"/>
  <c r="J56" i="8"/>
  <c r="I56" i="8"/>
  <c r="F56" i="8"/>
  <c r="D56" i="8"/>
  <c r="C56" i="8"/>
  <c r="M56" i="8"/>
  <c r="L56" i="8"/>
  <c r="BZ29" i="24"/>
  <c r="CC29" i="24"/>
  <c r="BY30" i="24"/>
  <c r="F59" i="9"/>
  <c r="G59" i="9"/>
  <c r="H59" i="9"/>
  <c r="CE28" i="24"/>
  <c r="CD28" i="24"/>
  <c r="CB28" i="24"/>
  <c r="CA28" i="24"/>
  <c r="E28" i="29" a="1"/>
  <c r="C21" i="29" a="1"/>
  <c r="I44" i="32" l="1"/>
  <c r="H50" i="3"/>
  <c r="T65" i="12"/>
  <c r="N60" i="10"/>
  <c r="K45" i="2"/>
  <c r="T71" i="14"/>
  <c r="N56" i="8"/>
  <c r="CF28" i="24"/>
  <c r="N28" i="24"/>
  <c r="R28" i="24" s="1"/>
  <c r="BA29" i="24"/>
  <c r="BE29" i="24" s="1"/>
  <c r="CY29" i="24"/>
  <c r="B77" i="44"/>
  <c r="E77" i="44"/>
  <c r="B79" i="45"/>
  <c r="D79" i="45"/>
  <c r="C21" i="29"/>
  <c r="E28" i="29"/>
  <c r="F99" i="35"/>
  <c r="G99" i="35"/>
  <c r="R66" i="12"/>
  <c r="P66" i="12"/>
  <c r="L66" i="12"/>
  <c r="J66" i="12"/>
  <c r="F66" i="12"/>
  <c r="D66" i="12"/>
  <c r="I66" i="12"/>
  <c r="S66" i="12"/>
  <c r="O66" i="12"/>
  <c r="M66" i="12"/>
  <c r="G66" i="12"/>
  <c r="C66" i="12"/>
  <c r="H103" i="38"/>
  <c r="G103" i="38"/>
  <c r="F103" i="38"/>
  <c r="H45" i="32"/>
  <c r="G45" i="32"/>
  <c r="H60" i="40"/>
  <c r="G60" i="40"/>
  <c r="F60" i="40"/>
  <c r="D103" i="38"/>
  <c r="C103" i="38"/>
  <c r="H61" i="41"/>
  <c r="C61" i="41"/>
  <c r="A62" i="41" s="1"/>
  <c r="D61" i="41"/>
  <c r="D60" i="40"/>
  <c r="C60" i="40"/>
  <c r="A61" i="40" s="1"/>
  <c r="CU30" i="24"/>
  <c r="CT30" i="24"/>
  <c r="CW30" i="24"/>
  <c r="CX30" i="24"/>
  <c r="B46" i="32"/>
  <c r="F46" i="32"/>
  <c r="A47" i="32"/>
  <c r="H58" i="8"/>
  <c r="K58" i="8"/>
  <c r="A59" i="8"/>
  <c r="B58" i="8"/>
  <c r="E58" i="8"/>
  <c r="E52" i="3"/>
  <c r="B52" i="3"/>
  <c r="A53" i="3"/>
  <c r="CC30" i="24"/>
  <c r="BZ30" i="24"/>
  <c r="BY31" i="24"/>
  <c r="G51" i="3"/>
  <c r="F51" i="3"/>
  <c r="C78" i="43"/>
  <c r="A79" i="43" s="1"/>
  <c r="D78" i="43"/>
  <c r="F78" i="43"/>
  <c r="G78" i="43"/>
  <c r="G86" i="34"/>
  <c r="F86" i="34"/>
  <c r="D86" i="34"/>
  <c r="C86" i="34"/>
  <c r="E100" i="35"/>
  <c r="B100" i="35"/>
  <c r="A101" i="35"/>
  <c r="D60" i="9"/>
  <c r="C60" i="9"/>
  <c r="A97" i="28"/>
  <c r="E96" i="28"/>
  <c r="B96" i="28"/>
  <c r="J46" i="2"/>
  <c r="I46" i="2"/>
  <c r="F46" i="2"/>
  <c r="C46" i="2"/>
  <c r="D46" i="2"/>
  <c r="G46" i="2"/>
  <c r="E55" i="5"/>
  <c r="B55" i="5"/>
  <c r="A56" i="5"/>
  <c r="K89" i="25"/>
  <c r="J89" i="25"/>
  <c r="F89" i="25"/>
  <c r="I89" i="25"/>
  <c r="D89" i="25"/>
  <c r="G89" i="25"/>
  <c r="C89" i="25"/>
  <c r="G60" i="9"/>
  <c r="H60" i="9"/>
  <c r="F60" i="9"/>
  <c r="H95" i="28"/>
  <c r="G95" i="28"/>
  <c r="F95" i="28"/>
  <c r="D95" i="28"/>
  <c r="C95" i="28"/>
  <c r="E61" i="9"/>
  <c r="B61" i="9"/>
  <c r="A62" i="9"/>
  <c r="AM30" i="24"/>
  <c r="AP30" i="24"/>
  <c r="AY30" i="24"/>
  <c r="AZ30" i="24"/>
  <c r="BD30" i="24"/>
  <c r="AW30" i="24"/>
  <c r="AV30" i="24"/>
  <c r="AT30" i="24"/>
  <c r="AS30" i="24"/>
  <c r="AQ30" i="24"/>
  <c r="AN30" i="24"/>
  <c r="AK30" i="24"/>
  <c r="AJ30" i="24"/>
  <c r="G98" i="31"/>
  <c r="F98" i="31"/>
  <c r="C98" i="31"/>
  <c r="H98" i="31"/>
  <c r="D98" i="31"/>
  <c r="E47" i="2"/>
  <c r="B47" i="2"/>
  <c r="H47" i="2"/>
  <c r="A48" i="2"/>
  <c r="J57" i="8"/>
  <c r="I57" i="8"/>
  <c r="G57" i="8"/>
  <c r="F57" i="8"/>
  <c r="D57" i="8"/>
  <c r="M57" i="8"/>
  <c r="L57" i="8"/>
  <c r="C57" i="8"/>
  <c r="F101" i="36"/>
  <c r="G101" i="36"/>
  <c r="CV31" i="24"/>
  <c r="CS31" i="24"/>
  <c r="CR32" i="24"/>
  <c r="C51" i="3"/>
  <c r="D51" i="3"/>
  <c r="H62" i="10"/>
  <c r="E62" i="10"/>
  <c r="B62" i="10"/>
  <c r="K62" i="10"/>
  <c r="A63" i="10"/>
  <c r="D92" i="26"/>
  <c r="C92" i="26"/>
  <c r="H92" i="26"/>
  <c r="G92" i="26"/>
  <c r="F92" i="26"/>
  <c r="L61" i="10"/>
  <c r="J61" i="10"/>
  <c r="I61" i="10"/>
  <c r="F61" i="10"/>
  <c r="D61" i="10"/>
  <c r="G61" i="10"/>
  <c r="C61" i="10"/>
  <c r="M61" i="10"/>
  <c r="G61" i="41"/>
  <c r="F61" i="41"/>
  <c r="B104" i="38"/>
  <c r="A105" i="38"/>
  <c r="E104" i="38"/>
  <c r="A74" i="14"/>
  <c r="N73" i="14"/>
  <c r="Q73" i="14"/>
  <c r="K73" i="14"/>
  <c r="H73" i="14"/>
  <c r="E73" i="14"/>
  <c r="B73" i="14"/>
  <c r="F54" i="5"/>
  <c r="H54" i="5"/>
  <c r="G54" i="5"/>
  <c r="CE29" i="24"/>
  <c r="CB29" i="24"/>
  <c r="CD29" i="24"/>
  <c r="CA29" i="24"/>
  <c r="AX31" i="24"/>
  <c r="AU31" i="24"/>
  <c r="AR31" i="24"/>
  <c r="AO31" i="24"/>
  <c r="AL31" i="24"/>
  <c r="AI31" i="24"/>
  <c r="AH32" i="24"/>
  <c r="B30" i="24"/>
  <c r="K30" i="24"/>
  <c r="H30" i="24"/>
  <c r="E30" i="24"/>
  <c r="A31" i="24"/>
  <c r="A84" i="19"/>
  <c r="E83" i="19"/>
  <c r="B83" i="19"/>
  <c r="L29" i="24"/>
  <c r="J29" i="24"/>
  <c r="G29" i="24"/>
  <c r="M29" i="24"/>
  <c r="F29" i="24"/>
  <c r="I29" i="24"/>
  <c r="D29" i="24"/>
  <c r="C29" i="24"/>
  <c r="Q29" i="24"/>
  <c r="E87" i="34"/>
  <c r="B87" i="34"/>
  <c r="A88" i="34"/>
  <c r="N67" i="12"/>
  <c r="B67" i="12"/>
  <c r="Q67" i="12"/>
  <c r="E67" i="12"/>
  <c r="H67" i="12"/>
  <c r="K67" i="12"/>
  <c r="A68" i="12"/>
  <c r="H101" i="36"/>
  <c r="C101" i="36"/>
  <c r="D101" i="36"/>
  <c r="D54" i="5"/>
  <c r="C54" i="5"/>
  <c r="A91" i="25"/>
  <c r="H90" i="25"/>
  <c r="E90" i="25"/>
  <c r="B90" i="25"/>
  <c r="L72" i="14"/>
  <c r="J72" i="14"/>
  <c r="F72" i="14"/>
  <c r="R72" i="14"/>
  <c r="M72" i="14"/>
  <c r="S72" i="14"/>
  <c r="P72" i="14"/>
  <c r="O72" i="14"/>
  <c r="I72" i="14"/>
  <c r="G72" i="14"/>
  <c r="D72" i="14"/>
  <c r="C72" i="14"/>
  <c r="A94" i="26"/>
  <c r="E93" i="26"/>
  <c r="B93" i="26"/>
  <c r="G82" i="19"/>
  <c r="F82" i="19"/>
  <c r="D82" i="19"/>
  <c r="C82" i="19"/>
  <c r="H99" i="35"/>
  <c r="D99" i="35"/>
  <c r="C99" i="35"/>
  <c r="C45" i="32"/>
  <c r="D45" i="32" s="1"/>
  <c r="E45" i="32"/>
  <c r="B102" i="36"/>
  <c r="E102" i="36"/>
  <c r="A103" i="36"/>
  <c r="B99" i="31"/>
  <c r="E99" i="31"/>
  <c r="A100" i="31"/>
  <c r="T72" i="14" l="1"/>
  <c r="H51" i="3"/>
  <c r="K46" i="2"/>
  <c r="N61" i="10"/>
  <c r="T66" i="12"/>
  <c r="N57" i="8"/>
  <c r="I45" i="32"/>
  <c r="CF29" i="24"/>
  <c r="N29" i="24"/>
  <c r="R29" i="24" s="1"/>
  <c r="BA30" i="24"/>
  <c r="BE30" i="24" s="1"/>
  <c r="CY30" i="24"/>
  <c r="C79" i="45"/>
  <c r="A80" i="45" s="1"/>
  <c r="E79" i="45"/>
  <c r="F79" i="45"/>
  <c r="G77" i="44"/>
  <c r="C77" i="44"/>
  <c r="A78" i="44" s="1"/>
  <c r="F77" i="44"/>
  <c r="D77" i="44"/>
  <c r="B79" i="43"/>
  <c r="E79" i="43"/>
  <c r="D83" i="19"/>
  <c r="C83" i="19"/>
  <c r="G83" i="19"/>
  <c r="F83" i="19"/>
  <c r="H99" i="31"/>
  <c r="G99" i="31"/>
  <c r="F99" i="31"/>
  <c r="D99" i="31"/>
  <c r="C99" i="31"/>
  <c r="F104" i="38"/>
  <c r="G104" i="38"/>
  <c r="H104" i="38"/>
  <c r="K31" i="24"/>
  <c r="H31" i="24"/>
  <c r="B31" i="24"/>
  <c r="E31" i="24"/>
  <c r="A32" i="24"/>
  <c r="B105" i="38"/>
  <c r="E105" i="38"/>
  <c r="A106" i="38"/>
  <c r="E53" i="3"/>
  <c r="B53" i="3"/>
  <c r="A54" i="3"/>
  <c r="CC31" i="24"/>
  <c r="BZ31" i="24"/>
  <c r="BY32" i="24"/>
  <c r="N74" i="14"/>
  <c r="H74" i="14"/>
  <c r="B74" i="14"/>
  <c r="A75" i="14"/>
  <c r="Q74" i="14"/>
  <c r="K74" i="14"/>
  <c r="E74" i="14"/>
  <c r="CB30" i="24"/>
  <c r="CD30" i="24"/>
  <c r="CE30" i="24"/>
  <c r="CA30" i="24"/>
  <c r="K90" i="25"/>
  <c r="I90" i="25"/>
  <c r="G90" i="25"/>
  <c r="C90" i="25"/>
  <c r="J90" i="25"/>
  <c r="F90" i="25"/>
  <c r="D90" i="25"/>
  <c r="A85" i="19"/>
  <c r="B84" i="19"/>
  <c r="E84" i="19"/>
  <c r="B103" i="36"/>
  <c r="A104" i="36"/>
  <c r="E103" i="36"/>
  <c r="C104" i="38"/>
  <c r="D104" i="38"/>
  <c r="B56" i="5"/>
  <c r="E56" i="5"/>
  <c r="A57" i="5"/>
  <c r="C52" i="3"/>
  <c r="D52" i="3"/>
  <c r="F52" i="3"/>
  <c r="G52" i="3"/>
  <c r="H55" i="5"/>
  <c r="G55" i="5"/>
  <c r="F55" i="5"/>
  <c r="CV32" i="24"/>
  <c r="CS32" i="24"/>
  <c r="CR33" i="24"/>
  <c r="A60" i="8"/>
  <c r="H59" i="8"/>
  <c r="E59" i="8"/>
  <c r="K59" i="8"/>
  <c r="B59" i="8"/>
  <c r="F47" i="32"/>
  <c r="B47" i="32"/>
  <c r="A48" i="32"/>
  <c r="H46" i="32"/>
  <c r="G46" i="32"/>
  <c r="AY31" i="24"/>
  <c r="AT31" i="24"/>
  <c r="AS31" i="24"/>
  <c r="AN31" i="24"/>
  <c r="AZ31" i="24"/>
  <c r="AW31" i="24"/>
  <c r="AV31" i="24"/>
  <c r="AQ31" i="24"/>
  <c r="AP31" i="24"/>
  <c r="AM31" i="24"/>
  <c r="AK31" i="24"/>
  <c r="AJ31" i="24"/>
  <c r="BD31" i="24"/>
  <c r="E46" i="32"/>
  <c r="C46" i="32"/>
  <c r="D46" i="32" s="1"/>
  <c r="T73" i="14"/>
  <c r="R73" i="14"/>
  <c r="P73" i="14"/>
  <c r="F73" i="14"/>
  <c r="D73" i="14"/>
  <c r="M73" i="14"/>
  <c r="L73" i="14"/>
  <c r="S73" i="14"/>
  <c r="O73" i="14"/>
  <c r="I73" i="14"/>
  <c r="J73" i="14"/>
  <c r="G73" i="14"/>
  <c r="C73" i="14"/>
  <c r="F96" i="28"/>
  <c r="H96" i="28"/>
  <c r="G96" i="28"/>
  <c r="D96" i="28"/>
  <c r="C96" i="28"/>
  <c r="D102" i="36"/>
  <c r="C102" i="36"/>
  <c r="H102" i="36"/>
  <c r="G58" i="8"/>
  <c r="L58" i="8"/>
  <c r="J58" i="8"/>
  <c r="F58" i="8"/>
  <c r="I58" i="8"/>
  <c r="D58" i="8"/>
  <c r="C58" i="8"/>
  <c r="M58" i="8"/>
  <c r="D55" i="5"/>
  <c r="C55" i="5"/>
  <c r="CX31" i="24"/>
  <c r="CW31" i="24"/>
  <c r="CU31" i="24"/>
  <c r="CT31" i="24"/>
  <c r="R67" i="12"/>
  <c r="P67" i="12"/>
  <c r="J67" i="12"/>
  <c r="S67" i="12"/>
  <c r="M67" i="12"/>
  <c r="O67" i="12"/>
  <c r="I67" i="12"/>
  <c r="G67" i="12"/>
  <c r="F67" i="12"/>
  <c r="C67" i="12"/>
  <c r="D67" i="12"/>
  <c r="L67" i="12"/>
  <c r="G93" i="26"/>
  <c r="H93" i="26"/>
  <c r="F93" i="26"/>
  <c r="D93" i="26"/>
  <c r="C93" i="26"/>
  <c r="H91" i="25"/>
  <c r="B91" i="25"/>
  <c r="A92" i="25"/>
  <c r="E91" i="25"/>
  <c r="H68" i="12"/>
  <c r="B68" i="12"/>
  <c r="E68" i="12"/>
  <c r="K68" i="12"/>
  <c r="Q68" i="12"/>
  <c r="N68" i="12"/>
  <c r="A69" i="12"/>
  <c r="AR32" i="24"/>
  <c r="AO32" i="24"/>
  <c r="AL32" i="24"/>
  <c r="AI32" i="24"/>
  <c r="AX32" i="24"/>
  <c r="AU32" i="24"/>
  <c r="AH33" i="24"/>
  <c r="E97" i="28"/>
  <c r="A98" i="28"/>
  <c r="B97" i="28"/>
  <c r="H63" i="10"/>
  <c r="B63" i="10"/>
  <c r="A64" i="10"/>
  <c r="K63" i="10"/>
  <c r="E63" i="10"/>
  <c r="J47" i="2"/>
  <c r="I47" i="2"/>
  <c r="G47" i="2"/>
  <c r="D47" i="2"/>
  <c r="C47" i="2"/>
  <c r="F47" i="2"/>
  <c r="G100" i="35"/>
  <c r="F100" i="35"/>
  <c r="F102" i="36"/>
  <c r="G102" i="36"/>
  <c r="F87" i="34"/>
  <c r="G87" i="34"/>
  <c r="D87" i="34"/>
  <c r="C87" i="34"/>
  <c r="E48" i="2"/>
  <c r="B48" i="2"/>
  <c r="H48" i="2"/>
  <c r="A49" i="2"/>
  <c r="A102" i="35"/>
  <c r="B101" i="35"/>
  <c r="E101" i="35"/>
  <c r="B61" i="40"/>
  <c r="E61" i="40"/>
  <c r="A95" i="26"/>
  <c r="E94" i="26"/>
  <c r="B94" i="26"/>
  <c r="E62" i="41"/>
  <c r="B62" i="41"/>
  <c r="B100" i="31"/>
  <c r="E100" i="31"/>
  <c r="A101" i="31"/>
  <c r="M30" i="24"/>
  <c r="L30" i="24"/>
  <c r="G30" i="24"/>
  <c r="C30" i="24"/>
  <c r="Q30" i="24"/>
  <c r="J30" i="24"/>
  <c r="I30" i="24"/>
  <c r="D30" i="24"/>
  <c r="F30" i="24"/>
  <c r="C61" i="9"/>
  <c r="D61" i="9"/>
  <c r="H100" i="35"/>
  <c r="C100" i="35"/>
  <c r="D100" i="35"/>
  <c r="L62" i="10"/>
  <c r="J62" i="10"/>
  <c r="F62" i="10"/>
  <c r="D62" i="10"/>
  <c r="G62" i="10"/>
  <c r="M62" i="10"/>
  <c r="I62" i="10"/>
  <c r="C62" i="10"/>
  <c r="A89" i="34"/>
  <c r="B88" i="34"/>
  <c r="E88" i="34"/>
  <c r="E62" i="9"/>
  <c r="B62" i="9"/>
  <c r="A63" i="9"/>
  <c r="H61" i="9"/>
  <c r="G61" i="9"/>
  <c r="F61" i="9"/>
  <c r="C20" i="29" a="1"/>
  <c r="I46" i="32" l="1"/>
  <c r="N58" i="8"/>
  <c r="BA31" i="24"/>
  <c r="BE31" i="24" s="1"/>
  <c r="N62" i="10"/>
  <c r="H52" i="3"/>
  <c r="T67" i="12"/>
  <c r="K47" i="2"/>
  <c r="CF30" i="24"/>
  <c r="CY31" i="24"/>
  <c r="N30" i="24"/>
  <c r="R30" i="24" s="1"/>
  <c r="E78" i="44"/>
  <c r="B78" i="44"/>
  <c r="D80" i="45"/>
  <c r="B80" i="45"/>
  <c r="C20" i="29"/>
  <c r="C105" i="38"/>
  <c r="D105" i="38"/>
  <c r="G84" i="19"/>
  <c r="F84" i="19"/>
  <c r="D84" i="19"/>
  <c r="C84" i="19"/>
  <c r="H47" i="32"/>
  <c r="G47" i="32"/>
  <c r="F68" i="12"/>
  <c r="D68" i="12"/>
  <c r="L68" i="12"/>
  <c r="G68" i="12"/>
  <c r="C68" i="12"/>
  <c r="O68" i="12"/>
  <c r="I68" i="12"/>
  <c r="S68" i="12"/>
  <c r="P68" i="12"/>
  <c r="R68" i="12"/>
  <c r="M68" i="12"/>
  <c r="J68" i="12"/>
  <c r="H60" i="8"/>
  <c r="A61" i="8"/>
  <c r="K60" i="8"/>
  <c r="B60" i="8"/>
  <c r="E60" i="8"/>
  <c r="CV33" i="24"/>
  <c r="CS33" i="24"/>
  <c r="CR34" i="24"/>
  <c r="D61" i="40"/>
  <c r="C61" i="40"/>
  <c r="A62" i="40" s="1"/>
  <c r="A93" i="25"/>
  <c r="E92" i="25"/>
  <c r="H92" i="25"/>
  <c r="B92" i="25"/>
  <c r="H101" i="35"/>
  <c r="D101" i="35"/>
  <c r="C101" i="35"/>
  <c r="F48" i="32"/>
  <c r="B48" i="32"/>
  <c r="A49" i="32"/>
  <c r="F101" i="35"/>
  <c r="G101" i="35"/>
  <c r="K32" i="24"/>
  <c r="H32" i="24"/>
  <c r="E32" i="24"/>
  <c r="B32" i="24"/>
  <c r="A33" i="24"/>
  <c r="AT32" i="24"/>
  <c r="AM32" i="24"/>
  <c r="AS32" i="24"/>
  <c r="AQ32" i="24"/>
  <c r="AP32" i="24"/>
  <c r="AN32" i="24"/>
  <c r="AK32" i="24"/>
  <c r="AJ32" i="24"/>
  <c r="BD32" i="24"/>
  <c r="AZ32" i="24"/>
  <c r="AY32" i="24"/>
  <c r="AW32" i="24"/>
  <c r="AV32" i="24"/>
  <c r="A86" i="19"/>
  <c r="B85" i="19"/>
  <c r="E85" i="19"/>
  <c r="N69" i="12"/>
  <c r="H69" i="12"/>
  <c r="B69" i="12"/>
  <c r="Q69" i="12"/>
  <c r="K69" i="12"/>
  <c r="E69" i="12"/>
  <c r="A70" i="12"/>
  <c r="A64" i="9"/>
  <c r="B63" i="9"/>
  <c r="E63" i="9"/>
  <c r="H61" i="40"/>
  <c r="F61" i="40"/>
  <c r="G61" i="40"/>
  <c r="F88" i="34"/>
  <c r="D88" i="34"/>
  <c r="C88" i="34"/>
  <c r="G88" i="34"/>
  <c r="CX32" i="24"/>
  <c r="CW32" i="24"/>
  <c r="CU32" i="24"/>
  <c r="CT32" i="24"/>
  <c r="D62" i="9"/>
  <c r="C62" i="9"/>
  <c r="D31" i="24"/>
  <c r="C31" i="24"/>
  <c r="Q31" i="24"/>
  <c r="M31" i="24"/>
  <c r="L31" i="24"/>
  <c r="J31" i="24"/>
  <c r="I31" i="24"/>
  <c r="G31" i="24"/>
  <c r="F31" i="24"/>
  <c r="H103" i="36"/>
  <c r="C103" i="36"/>
  <c r="D103" i="36"/>
  <c r="P74" i="14"/>
  <c r="J74" i="14"/>
  <c r="F74" i="14"/>
  <c r="L74" i="14"/>
  <c r="T74" i="14"/>
  <c r="R74" i="14"/>
  <c r="M74" i="14"/>
  <c r="S74" i="14"/>
  <c r="O74" i="14"/>
  <c r="I74" i="14"/>
  <c r="G74" i="14"/>
  <c r="D74" i="14"/>
  <c r="C74" i="14"/>
  <c r="C62" i="41"/>
  <c r="A63" i="41" s="1"/>
  <c r="H62" i="41"/>
  <c r="D62" i="41"/>
  <c r="H64" i="10"/>
  <c r="E64" i="10"/>
  <c r="B64" i="10"/>
  <c r="A65" i="10"/>
  <c r="K64" i="10"/>
  <c r="CA31" i="24"/>
  <c r="CE31" i="24"/>
  <c r="CD31" i="24"/>
  <c r="CB31" i="24"/>
  <c r="H75" i="14"/>
  <c r="A76" i="14"/>
  <c r="Q75" i="14"/>
  <c r="N75" i="14"/>
  <c r="K75" i="14"/>
  <c r="E75" i="14"/>
  <c r="B75" i="14"/>
  <c r="F100" i="31"/>
  <c r="D100" i="31"/>
  <c r="H100" i="31"/>
  <c r="C100" i="31"/>
  <c r="G100" i="31"/>
  <c r="F62" i="41"/>
  <c r="G62" i="41"/>
  <c r="L63" i="10"/>
  <c r="J63" i="10"/>
  <c r="I63" i="10"/>
  <c r="F63" i="10"/>
  <c r="D63" i="10"/>
  <c r="M63" i="10"/>
  <c r="G63" i="10"/>
  <c r="C63" i="10"/>
  <c r="B57" i="5"/>
  <c r="E57" i="5"/>
  <c r="A58" i="5"/>
  <c r="G103" i="36"/>
  <c r="F103" i="36"/>
  <c r="F48" i="2"/>
  <c r="C48" i="2"/>
  <c r="D48" i="2"/>
  <c r="I48" i="2"/>
  <c r="J48" i="2"/>
  <c r="G48" i="2"/>
  <c r="F91" i="25"/>
  <c r="D91" i="25"/>
  <c r="C91" i="25"/>
  <c r="K91" i="25"/>
  <c r="J91" i="25"/>
  <c r="I91" i="25"/>
  <c r="G91" i="25"/>
  <c r="A90" i="34"/>
  <c r="E89" i="34"/>
  <c r="B89" i="34"/>
  <c r="G56" i="5"/>
  <c r="H56" i="5"/>
  <c r="F56" i="5"/>
  <c r="B54" i="3"/>
  <c r="E54" i="3"/>
  <c r="A55" i="3"/>
  <c r="AX33" i="24"/>
  <c r="AR33" i="24"/>
  <c r="AL33" i="24"/>
  <c r="AI33" i="24"/>
  <c r="AU33" i="24"/>
  <c r="AO33" i="24"/>
  <c r="AH34" i="24"/>
  <c r="A105" i="36"/>
  <c r="B104" i="36"/>
  <c r="E104" i="36"/>
  <c r="CC32" i="24"/>
  <c r="BZ32" i="24"/>
  <c r="BY33" i="24"/>
  <c r="D97" i="28"/>
  <c r="G97" i="28"/>
  <c r="H97" i="28"/>
  <c r="F97" i="28"/>
  <c r="C97" i="28"/>
  <c r="D56" i="5"/>
  <c r="C56" i="5"/>
  <c r="D53" i="3"/>
  <c r="C53" i="3"/>
  <c r="H49" i="2"/>
  <c r="E49" i="2"/>
  <c r="B49" i="2"/>
  <c r="A50" i="2"/>
  <c r="E47" i="32"/>
  <c r="C47" i="32"/>
  <c r="D47" i="32" s="1"/>
  <c r="H62" i="9"/>
  <c r="G62" i="9"/>
  <c r="F62" i="9"/>
  <c r="F94" i="26"/>
  <c r="G94" i="26"/>
  <c r="H94" i="26"/>
  <c r="D94" i="26"/>
  <c r="C94" i="26"/>
  <c r="A96" i="26"/>
  <c r="E95" i="26"/>
  <c r="B95" i="26"/>
  <c r="E98" i="28"/>
  <c r="B98" i="28"/>
  <c r="A99" i="28"/>
  <c r="G53" i="3"/>
  <c r="F53" i="3"/>
  <c r="C79" i="43"/>
  <c r="A80" i="43" s="1"/>
  <c r="F79" i="43"/>
  <c r="G79" i="43"/>
  <c r="D79" i="43"/>
  <c r="H105" i="38"/>
  <c r="F105" i="38"/>
  <c r="G105" i="38"/>
  <c r="B102" i="35"/>
  <c r="A103" i="35"/>
  <c r="E102" i="35"/>
  <c r="J59" i="8"/>
  <c r="I59" i="8"/>
  <c r="G59" i="8"/>
  <c r="F59" i="8"/>
  <c r="D59" i="8"/>
  <c r="L59" i="8"/>
  <c r="C59" i="8"/>
  <c r="M59" i="8"/>
  <c r="A102" i="31"/>
  <c r="E101" i="31"/>
  <c r="B101" i="31"/>
  <c r="A107" i="38"/>
  <c r="E106" i="38"/>
  <c r="B106" i="38"/>
  <c r="I47" i="32" l="1"/>
  <c r="K48" i="2"/>
  <c r="H53" i="3"/>
  <c r="N63" i="10"/>
  <c r="T68" i="12"/>
  <c r="N59" i="8"/>
  <c r="CY32" i="24"/>
  <c r="N31" i="24"/>
  <c r="R31" i="24" s="1"/>
  <c r="BA32" i="24"/>
  <c r="BE32" i="24" s="1"/>
  <c r="CF31" i="24"/>
  <c r="F80" i="45"/>
  <c r="E80" i="45"/>
  <c r="C80" i="45"/>
  <c r="A81" i="45" s="1"/>
  <c r="F78" i="44"/>
  <c r="C78" i="44"/>
  <c r="A79" i="44" s="1"/>
  <c r="G78" i="44"/>
  <c r="D78" i="44"/>
  <c r="G98" i="28"/>
  <c r="H98" i="28"/>
  <c r="F98" i="28"/>
  <c r="D98" i="28"/>
  <c r="C98" i="28"/>
  <c r="J75" i="14"/>
  <c r="F75" i="14"/>
  <c r="D75" i="14"/>
  <c r="T75" i="14"/>
  <c r="R75" i="14"/>
  <c r="P75" i="14"/>
  <c r="S75" i="14"/>
  <c r="I75" i="14"/>
  <c r="O75" i="14"/>
  <c r="M75" i="14"/>
  <c r="L75" i="14"/>
  <c r="G75" i="14"/>
  <c r="C75" i="14"/>
  <c r="Q32" i="24"/>
  <c r="I32" i="24"/>
  <c r="M32" i="24"/>
  <c r="L32" i="24"/>
  <c r="J32" i="24"/>
  <c r="G32" i="24"/>
  <c r="F32" i="24"/>
  <c r="D32" i="24"/>
  <c r="C32" i="24"/>
  <c r="F102" i="35"/>
  <c r="G102" i="35"/>
  <c r="A100" i="28"/>
  <c r="E99" i="28"/>
  <c r="B99" i="28"/>
  <c r="G60" i="8"/>
  <c r="C60" i="8"/>
  <c r="M60" i="8"/>
  <c r="L60" i="8"/>
  <c r="J60" i="8"/>
  <c r="F60" i="8"/>
  <c r="D60" i="8"/>
  <c r="I60" i="8"/>
  <c r="F106" i="38"/>
  <c r="H106" i="38"/>
  <c r="G106" i="38"/>
  <c r="D63" i="9"/>
  <c r="C63" i="9"/>
  <c r="F104" i="36"/>
  <c r="G104" i="36"/>
  <c r="N76" i="14"/>
  <c r="B76" i="14"/>
  <c r="E76" i="14"/>
  <c r="A77" i="14"/>
  <c r="Q76" i="14"/>
  <c r="K76" i="14"/>
  <c r="H76" i="14"/>
  <c r="A65" i="9"/>
  <c r="E64" i="9"/>
  <c r="B64" i="9"/>
  <c r="J49" i="2"/>
  <c r="I49" i="2"/>
  <c r="F49" i="2"/>
  <c r="C49" i="2"/>
  <c r="G49" i="2"/>
  <c r="D49" i="2"/>
  <c r="A91" i="34"/>
  <c r="E90" i="34"/>
  <c r="B90" i="34"/>
  <c r="D95" i="26"/>
  <c r="C95" i="26"/>
  <c r="H95" i="26"/>
  <c r="G95" i="26"/>
  <c r="F95" i="26"/>
  <c r="CC33" i="24"/>
  <c r="BZ33" i="24"/>
  <c r="BY34" i="24"/>
  <c r="A97" i="26"/>
  <c r="B96" i="26"/>
  <c r="E96" i="26"/>
  <c r="D106" i="38"/>
  <c r="C106" i="38"/>
  <c r="CV34" i="24"/>
  <c r="CS34" i="24"/>
  <c r="CR35" i="24"/>
  <c r="E48" i="32"/>
  <c r="C48" i="32"/>
  <c r="D48" i="32" s="1"/>
  <c r="E63" i="41"/>
  <c r="B63" i="41"/>
  <c r="D104" i="36"/>
  <c r="C104" i="36"/>
  <c r="H104" i="36"/>
  <c r="H48" i="32"/>
  <c r="G48" i="32"/>
  <c r="A62" i="8"/>
  <c r="H61" i="8"/>
  <c r="E61" i="8"/>
  <c r="K61" i="8"/>
  <c r="B61" i="8"/>
  <c r="E107" i="38"/>
  <c r="B107" i="38"/>
  <c r="A108" i="38"/>
  <c r="H101" i="31"/>
  <c r="G101" i="31"/>
  <c r="F101" i="31"/>
  <c r="D101" i="31"/>
  <c r="C101" i="31"/>
  <c r="N70" i="12"/>
  <c r="H70" i="12"/>
  <c r="B70" i="12"/>
  <c r="E70" i="12"/>
  <c r="Q70" i="12"/>
  <c r="K70" i="12"/>
  <c r="A71" i="12"/>
  <c r="E103" i="35"/>
  <c r="B103" i="35"/>
  <c r="A104" i="35"/>
  <c r="CD32" i="24"/>
  <c r="CE32" i="24"/>
  <c r="CB32" i="24"/>
  <c r="CA32" i="24"/>
  <c r="H65" i="10"/>
  <c r="B65" i="10"/>
  <c r="A66" i="10"/>
  <c r="E65" i="10"/>
  <c r="K65" i="10"/>
  <c r="K92" i="25"/>
  <c r="I92" i="25"/>
  <c r="G92" i="25"/>
  <c r="D92" i="25"/>
  <c r="C92" i="25"/>
  <c r="J92" i="25"/>
  <c r="F92" i="25"/>
  <c r="D54" i="3"/>
  <c r="C54" i="3"/>
  <c r="H50" i="2"/>
  <c r="B50" i="2"/>
  <c r="E50" i="2"/>
  <c r="A51" i="2"/>
  <c r="CX33" i="24"/>
  <c r="CW33" i="24"/>
  <c r="CU33" i="24"/>
  <c r="CT33" i="24"/>
  <c r="N64" i="10"/>
  <c r="L64" i="10"/>
  <c r="J64" i="10"/>
  <c r="F64" i="10"/>
  <c r="D64" i="10"/>
  <c r="M64" i="10"/>
  <c r="G64" i="10"/>
  <c r="C64" i="10"/>
  <c r="I64" i="10"/>
  <c r="G85" i="19"/>
  <c r="C85" i="19"/>
  <c r="D85" i="19"/>
  <c r="F85" i="19"/>
  <c r="G89" i="34"/>
  <c r="F89" i="34"/>
  <c r="D89" i="34"/>
  <c r="C89" i="34"/>
  <c r="E80" i="43"/>
  <c r="B80" i="43"/>
  <c r="E105" i="36"/>
  <c r="B105" i="36"/>
  <c r="A106" i="36"/>
  <c r="B49" i="32"/>
  <c r="F49" i="32"/>
  <c r="A50" i="32"/>
  <c r="R69" i="12"/>
  <c r="P69" i="12"/>
  <c r="L69" i="12"/>
  <c r="J69" i="12"/>
  <c r="F69" i="12"/>
  <c r="D69" i="12"/>
  <c r="M69" i="12"/>
  <c r="I69" i="12"/>
  <c r="G69" i="12"/>
  <c r="C69" i="12"/>
  <c r="O69" i="12"/>
  <c r="S69" i="12"/>
  <c r="D57" i="5"/>
  <c r="C57" i="5"/>
  <c r="A87" i="19"/>
  <c r="E86" i="19"/>
  <c r="B86" i="19"/>
  <c r="AL34" i="24"/>
  <c r="AI34" i="24"/>
  <c r="AX34" i="24"/>
  <c r="AU34" i="24"/>
  <c r="AR34" i="24"/>
  <c r="AO34" i="24"/>
  <c r="AH35" i="24"/>
  <c r="H57" i="5"/>
  <c r="F57" i="5"/>
  <c r="G57" i="5"/>
  <c r="A94" i="25"/>
  <c r="E93" i="25"/>
  <c r="H93" i="25"/>
  <c r="B93" i="25"/>
  <c r="G63" i="9"/>
  <c r="H63" i="9"/>
  <c r="F63" i="9"/>
  <c r="E55" i="3"/>
  <c r="B55" i="3"/>
  <c r="A56" i="3"/>
  <c r="B62" i="40"/>
  <c r="E62" i="40"/>
  <c r="H102" i="35"/>
  <c r="D102" i="35"/>
  <c r="C102" i="35"/>
  <c r="K33" i="24"/>
  <c r="H33" i="24"/>
  <c r="E33" i="24"/>
  <c r="B33" i="24"/>
  <c r="A34" i="24"/>
  <c r="E102" i="31"/>
  <c r="A103" i="31"/>
  <c r="B102" i="31"/>
  <c r="AQ33" i="24"/>
  <c r="AP33" i="24"/>
  <c r="AW33" i="24"/>
  <c r="AS33" i="24"/>
  <c r="AM33" i="24"/>
  <c r="AK33" i="24"/>
  <c r="AJ33" i="24"/>
  <c r="BD33" i="24"/>
  <c r="AZ33" i="24"/>
  <c r="AY33" i="24"/>
  <c r="AV33" i="24"/>
  <c r="AT33" i="24"/>
  <c r="AN33" i="24"/>
  <c r="E58" i="5"/>
  <c r="B58" i="5"/>
  <c r="A59" i="5"/>
  <c r="G54" i="3"/>
  <c r="F54" i="3"/>
  <c r="C19" i="29" a="1"/>
  <c r="K49" i="2" l="1"/>
  <c r="H54" i="3"/>
  <c r="CY33" i="24"/>
  <c r="N60" i="8"/>
  <c r="T69" i="12"/>
  <c r="I48" i="32"/>
  <c r="CF32" i="24"/>
  <c r="BA33" i="24"/>
  <c r="BE33" i="24" s="1"/>
  <c r="N32" i="24"/>
  <c r="R32" i="24" s="1"/>
  <c r="E79" i="44"/>
  <c r="B79" i="44"/>
  <c r="D81" i="45"/>
  <c r="B81" i="45"/>
  <c r="C19" i="29"/>
  <c r="G103" i="35"/>
  <c r="F103" i="35"/>
  <c r="C96" i="26"/>
  <c r="H96" i="26"/>
  <c r="G96" i="26"/>
  <c r="D96" i="26"/>
  <c r="F96" i="26"/>
  <c r="A88" i="19"/>
  <c r="E87" i="19"/>
  <c r="B87" i="19"/>
  <c r="E97" i="26"/>
  <c r="A98" i="26"/>
  <c r="B97" i="26"/>
  <c r="H102" i="31"/>
  <c r="F102" i="31"/>
  <c r="D102" i="31"/>
  <c r="G102" i="31"/>
  <c r="C102" i="31"/>
  <c r="BD34" i="24"/>
  <c r="AT34" i="24"/>
  <c r="AM34" i="24"/>
  <c r="AJ34" i="24"/>
  <c r="AK34" i="24"/>
  <c r="AZ34" i="24"/>
  <c r="AY34" i="24"/>
  <c r="AV34" i="24"/>
  <c r="AW34" i="24"/>
  <c r="AS34" i="24"/>
  <c r="AQ34" i="24"/>
  <c r="AP34" i="24"/>
  <c r="AN34" i="24"/>
  <c r="E94" i="25"/>
  <c r="A95" i="25"/>
  <c r="H94" i="25"/>
  <c r="B94" i="25"/>
  <c r="M33" i="24"/>
  <c r="Q33" i="24"/>
  <c r="L33" i="24"/>
  <c r="J33" i="24"/>
  <c r="I33" i="24"/>
  <c r="G33" i="24"/>
  <c r="F33" i="24"/>
  <c r="C33" i="24"/>
  <c r="D33" i="24"/>
  <c r="AI35" i="24"/>
  <c r="AU35" i="24"/>
  <c r="AX35" i="24"/>
  <c r="AR35" i="24"/>
  <c r="AO35" i="24"/>
  <c r="AL35" i="24"/>
  <c r="AH36" i="24"/>
  <c r="C80" i="43"/>
  <c r="A81" i="43" s="1"/>
  <c r="G80" i="43"/>
  <c r="F80" i="43"/>
  <c r="D80" i="43"/>
  <c r="B103" i="31"/>
  <c r="E103" i="31"/>
  <c r="A104" i="31"/>
  <c r="D64" i="9"/>
  <c r="C64" i="9"/>
  <c r="H64" i="9"/>
  <c r="G64" i="9"/>
  <c r="F64" i="9"/>
  <c r="B108" i="38"/>
  <c r="A109" i="38"/>
  <c r="E108" i="38"/>
  <c r="H107" i="38"/>
  <c r="G107" i="38"/>
  <c r="F107" i="38"/>
  <c r="E65" i="9"/>
  <c r="B65" i="9"/>
  <c r="A66" i="9"/>
  <c r="D107" i="38"/>
  <c r="C107" i="38"/>
  <c r="F62" i="40"/>
  <c r="G62" i="40"/>
  <c r="H62" i="40"/>
  <c r="D58" i="5"/>
  <c r="C58" i="5"/>
  <c r="N65" i="10"/>
  <c r="L65" i="10"/>
  <c r="J65" i="10"/>
  <c r="I65" i="10"/>
  <c r="F65" i="10"/>
  <c r="D65" i="10"/>
  <c r="G65" i="10"/>
  <c r="M65" i="10"/>
  <c r="C65" i="10"/>
  <c r="A92" i="34"/>
  <c r="E91" i="34"/>
  <c r="B91" i="34"/>
  <c r="G105" i="36"/>
  <c r="F105" i="36"/>
  <c r="R70" i="12"/>
  <c r="P70" i="12"/>
  <c r="L70" i="12"/>
  <c r="I70" i="12"/>
  <c r="D70" i="12"/>
  <c r="G70" i="12"/>
  <c r="F70" i="12"/>
  <c r="C70" i="12"/>
  <c r="S70" i="12"/>
  <c r="J70" i="12"/>
  <c r="O70" i="12"/>
  <c r="M70" i="12"/>
  <c r="H34" i="24"/>
  <c r="K34" i="24"/>
  <c r="E34" i="24"/>
  <c r="B34" i="24"/>
  <c r="A35" i="24"/>
  <c r="G86" i="19"/>
  <c r="F86" i="19"/>
  <c r="D86" i="19"/>
  <c r="C86" i="19"/>
  <c r="CC34" i="24"/>
  <c r="BZ34" i="24"/>
  <c r="BY35" i="24"/>
  <c r="C99" i="28"/>
  <c r="H99" i="28"/>
  <c r="G99" i="28"/>
  <c r="F99" i="28"/>
  <c r="D99" i="28"/>
  <c r="J50" i="2"/>
  <c r="I50" i="2"/>
  <c r="C50" i="2"/>
  <c r="F50" i="2"/>
  <c r="D50" i="2"/>
  <c r="G50" i="2"/>
  <c r="D55" i="3"/>
  <c r="C55" i="3"/>
  <c r="H62" i="8"/>
  <c r="K62" i="8"/>
  <c r="B62" i="8"/>
  <c r="A63" i="8"/>
  <c r="E62" i="8"/>
  <c r="B56" i="3"/>
  <c r="E56" i="3"/>
  <c r="A57" i="3"/>
  <c r="H66" i="10"/>
  <c r="E66" i="10"/>
  <c r="B66" i="10"/>
  <c r="K66" i="10"/>
  <c r="A67" i="10"/>
  <c r="A101" i="28"/>
  <c r="E100" i="28"/>
  <c r="B100" i="28"/>
  <c r="H103" i="35"/>
  <c r="D103" i="35"/>
  <c r="C103" i="35"/>
  <c r="B71" i="12"/>
  <c r="N71" i="12"/>
  <c r="K71" i="12"/>
  <c r="Q71" i="12"/>
  <c r="H71" i="12"/>
  <c r="E71" i="12"/>
  <c r="A72" i="12"/>
  <c r="CV35" i="24"/>
  <c r="CS35" i="24"/>
  <c r="CR36" i="24"/>
  <c r="H51" i="2"/>
  <c r="E51" i="2"/>
  <c r="B51" i="2"/>
  <c r="A52" i="2"/>
  <c r="J61" i="8"/>
  <c r="I61" i="8"/>
  <c r="G61" i="8"/>
  <c r="F61" i="8"/>
  <c r="D61" i="8"/>
  <c r="M61" i="8"/>
  <c r="L61" i="8"/>
  <c r="C61" i="8"/>
  <c r="B59" i="5"/>
  <c r="E59" i="5"/>
  <c r="A60" i="5"/>
  <c r="H58" i="5"/>
  <c r="G58" i="5"/>
  <c r="F58" i="5"/>
  <c r="J93" i="25"/>
  <c r="I93" i="25"/>
  <c r="G93" i="25"/>
  <c r="D93" i="25"/>
  <c r="F93" i="25"/>
  <c r="K93" i="25"/>
  <c r="C93" i="25"/>
  <c r="F50" i="32"/>
  <c r="B50" i="32"/>
  <c r="A51" i="32"/>
  <c r="C63" i="41"/>
  <c r="A64" i="41" s="1"/>
  <c r="D63" i="41"/>
  <c r="H63" i="41"/>
  <c r="D105" i="36"/>
  <c r="H105" i="36"/>
  <c r="C105" i="36"/>
  <c r="N77" i="14"/>
  <c r="H77" i="14"/>
  <c r="A78" i="14"/>
  <c r="Q77" i="14"/>
  <c r="K77" i="14"/>
  <c r="E77" i="14"/>
  <c r="B77" i="14"/>
  <c r="CW34" i="24"/>
  <c r="CX34" i="24"/>
  <c r="CU34" i="24"/>
  <c r="CT34" i="24"/>
  <c r="D62" i="40"/>
  <c r="C62" i="40"/>
  <c r="A63" i="40" s="1"/>
  <c r="G90" i="34"/>
  <c r="F90" i="34"/>
  <c r="D90" i="34"/>
  <c r="C90" i="34"/>
  <c r="H49" i="32"/>
  <c r="G49" i="32"/>
  <c r="F63" i="41"/>
  <c r="G63" i="41"/>
  <c r="A107" i="36"/>
  <c r="E106" i="36"/>
  <c r="B106" i="36"/>
  <c r="T76" i="14"/>
  <c r="R76" i="14"/>
  <c r="P76" i="14"/>
  <c r="L76" i="14"/>
  <c r="D76" i="14"/>
  <c r="C76" i="14"/>
  <c r="S76" i="14"/>
  <c r="O76" i="14"/>
  <c r="M76" i="14"/>
  <c r="J76" i="14"/>
  <c r="I76" i="14"/>
  <c r="G76" i="14"/>
  <c r="F76" i="14"/>
  <c r="CE33" i="24"/>
  <c r="CD33" i="24"/>
  <c r="CB33" i="24"/>
  <c r="CA33" i="24"/>
  <c r="G55" i="3"/>
  <c r="F55" i="3"/>
  <c r="C49" i="32"/>
  <c r="D49" i="32" s="1"/>
  <c r="E49" i="32"/>
  <c r="A105" i="35"/>
  <c r="B104" i="35"/>
  <c r="E104" i="35"/>
  <c r="I49" i="32" l="1"/>
  <c r="K50" i="2"/>
  <c r="N61" i="8"/>
  <c r="T70" i="12"/>
  <c r="H55" i="3"/>
  <c r="BA34" i="24"/>
  <c r="BE34" i="24" s="1"/>
  <c r="N33" i="24"/>
  <c r="R33" i="24" s="1"/>
  <c r="CY34" i="24"/>
  <c r="CF33" i="24"/>
  <c r="F81" i="45"/>
  <c r="E81" i="45"/>
  <c r="C81" i="45"/>
  <c r="A82" i="45" s="1"/>
  <c r="C79" i="44"/>
  <c r="A80" i="44" s="1"/>
  <c r="D79" i="44"/>
  <c r="F79" i="44"/>
  <c r="G79" i="44"/>
  <c r="A64" i="8"/>
  <c r="H63" i="8"/>
  <c r="E63" i="8"/>
  <c r="K63" i="8"/>
  <c r="B63" i="8"/>
  <c r="CS36" i="24"/>
  <c r="CV36" i="24"/>
  <c r="CR37" i="24"/>
  <c r="E107" i="36"/>
  <c r="B107" i="36"/>
  <c r="A108" i="36"/>
  <c r="F104" i="35"/>
  <c r="G104" i="35"/>
  <c r="F71" i="12"/>
  <c r="D71" i="12"/>
  <c r="R71" i="12"/>
  <c r="J71" i="12"/>
  <c r="S71" i="12"/>
  <c r="P71" i="12"/>
  <c r="O71" i="12"/>
  <c r="L71" i="12"/>
  <c r="M71" i="12"/>
  <c r="I71" i="12"/>
  <c r="G71" i="12"/>
  <c r="C71" i="12"/>
  <c r="AZ35" i="24"/>
  <c r="AY35" i="24"/>
  <c r="AT35" i="24"/>
  <c r="AJ35" i="24"/>
  <c r="BD35" i="24"/>
  <c r="AN35" i="24"/>
  <c r="AW35" i="24"/>
  <c r="AV35" i="24"/>
  <c r="AS35" i="24"/>
  <c r="AQ35" i="24"/>
  <c r="AP35" i="24"/>
  <c r="AM35" i="24"/>
  <c r="AK35" i="24"/>
  <c r="A67" i="9"/>
  <c r="E66" i="9"/>
  <c r="B66" i="9"/>
  <c r="G106" i="36"/>
  <c r="F106" i="36"/>
  <c r="CX35" i="24"/>
  <c r="CW35" i="24"/>
  <c r="CU35" i="24"/>
  <c r="CT35" i="24"/>
  <c r="N72" i="12"/>
  <c r="H72" i="12"/>
  <c r="B72" i="12"/>
  <c r="Q72" i="12"/>
  <c r="E72" i="12"/>
  <c r="K72" i="12"/>
  <c r="A73" i="12"/>
  <c r="D65" i="9"/>
  <c r="C65" i="9"/>
  <c r="H97" i="26"/>
  <c r="G97" i="26"/>
  <c r="F97" i="26"/>
  <c r="D97" i="26"/>
  <c r="C97" i="26"/>
  <c r="F51" i="2"/>
  <c r="I51" i="2"/>
  <c r="J51" i="2"/>
  <c r="G51" i="2"/>
  <c r="D51" i="2"/>
  <c r="C51" i="2"/>
  <c r="G65" i="9"/>
  <c r="F65" i="9"/>
  <c r="H65" i="9"/>
  <c r="A102" i="28"/>
  <c r="B101" i="28"/>
  <c r="E101" i="28"/>
  <c r="A99" i="26"/>
  <c r="E98" i="26"/>
  <c r="B98" i="26"/>
  <c r="C50" i="32"/>
  <c r="D50" i="32" s="1"/>
  <c r="E50" i="32"/>
  <c r="G100" i="28"/>
  <c r="F100" i="28"/>
  <c r="H100" i="28"/>
  <c r="C100" i="28"/>
  <c r="D100" i="28"/>
  <c r="B35" i="24"/>
  <c r="K35" i="24"/>
  <c r="H35" i="24"/>
  <c r="E35" i="24"/>
  <c r="A36" i="24"/>
  <c r="F87" i="19"/>
  <c r="G87" i="19"/>
  <c r="D87" i="19"/>
  <c r="C87" i="19"/>
  <c r="H67" i="10"/>
  <c r="B67" i="10"/>
  <c r="K67" i="10"/>
  <c r="E67" i="10"/>
  <c r="A68" i="10"/>
  <c r="H108" i="38"/>
  <c r="F108" i="38"/>
  <c r="G108" i="38"/>
  <c r="B105" i="35"/>
  <c r="A106" i="35"/>
  <c r="E105" i="35"/>
  <c r="B109" i="38"/>
  <c r="A110" i="38"/>
  <c r="E109" i="38"/>
  <c r="E88" i="19"/>
  <c r="A89" i="19"/>
  <c r="B88" i="19"/>
  <c r="D59" i="5"/>
  <c r="C59" i="5"/>
  <c r="CC35" i="24"/>
  <c r="BZ35" i="24"/>
  <c r="BY36" i="24"/>
  <c r="CD34" i="24"/>
  <c r="CE34" i="24"/>
  <c r="CB34" i="24"/>
  <c r="CA34" i="24"/>
  <c r="F51" i="32"/>
  <c r="B51" i="32"/>
  <c r="A52" i="32"/>
  <c r="E63" i="40"/>
  <c r="B63" i="40"/>
  <c r="D108" i="38"/>
  <c r="C108" i="38"/>
  <c r="E57" i="3"/>
  <c r="B57" i="3"/>
  <c r="A58" i="3"/>
  <c r="F56" i="3"/>
  <c r="G56" i="3"/>
  <c r="K94" i="25"/>
  <c r="J94" i="25"/>
  <c r="I94" i="25"/>
  <c r="G94" i="25"/>
  <c r="F94" i="25"/>
  <c r="D94" i="25"/>
  <c r="C94" i="25"/>
  <c r="G34" i="24"/>
  <c r="M34" i="24"/>
  <c r="Q34" i="24"/>
  <c r="L34" i="24"/>
  <c r="J34" i="24"/>
  <c r="I34" i="24"/>
  <c r="F34" i="24"/>
  <c r="D34" i="24"/>
  <c r="C34" i="24"/>
  <c r="H59" i="5"/>
  <c r="F59" i="5"/>
  <c r="G59" i="5"/>
  <c r="G62" i="8"/>
  <c r="J62" i="8"/>
  <c r="I62" i="8"/>
  <c r="F62" i="8"/>
  <c r="D62" i="8"/>
  <c r="C62" i="8"/>
  <c r="M62" i="8"/>
  <c r="L62" i="8"/>
  <c r="B64" i="41"/>
  <c r="E64" i="41"/>
  <c r="AU36" i="24"/>
  <c r="AX36" i="24"/>
  <c r="AI36" i="24"/>
  <c r="AR36" i="24"/>
  <c r="AL36" i="24"/>
  <c r="AO36" i="24"/>
  <c r="AH37" i="24"/>
  <c r="C56" i="3"/>
  <c r="D56" i="3"/>
  <c r="A96" i="25"/>
  <c r="H95" i="25"/>
  <c r="B95" i="25"/>
  <c r="E95" i="25"/>
  <c r="A105" i="31"/>
  <c r="E104" i="31"/>
  <c r="B104" i="31"/>
  <c r="D106" i="36"/>
  <c r="H106" i="36"/>
  <c r="C106" i="36"/>
  <c r="B81" i="43"/>
  <c r="E81" i="43"/>
  <c r="H104" i="35"/>
  <c r="D104" i="35"/>
  <c r="C104" i="35"/>
  <c r="N66" i="10"/>
  <c r="L66" i="10"/>
  <c r="J66" i="10"/>
  <c r="F66" i="10"/>
  <c r="D66" i="10"/>
  <c r="I66" i="10"/>
  <c r="G66" i="10"/>
  <c r="C66" i="10"/>
  <c r="M66" i="10"/>
  <c r="G91" i="34"/>
  <c r="D91" i="34"/>
  <c r="C91" i="34"/>
  <c r="F91" i="34"/>
  <c r="H78" i="14"/>
  <c r="B78" i="14"/>
  <c r="N78" i="14"/>
  <c r="E78" i="14"/>
  <c r="Q78" i="14"/>
  <c r="A79" i="14"/>
  <c r="K78" i="14"/>
  <c r="B92" i="34"/>
  <c r="E92" i="34"/>
  <c r="A93" i="34"/>
  <c r="G50" i="32"/>
  <c r="H50" i="32"/>
  <c r="E60" i="5"/>
  <c r="B60" i="5"/>
  <c r="A61" i="5"/>
  <c r="L77" i="14"/>
  <c r="F77" i="14"/>
  <c r="D77" i="14"/>
  <c r="R77" i="14"/>
  <c r="T77" i="14"/>
  <c r="S77" i="14"/>
  <c r="P77" i="14"/>
  <c r="O77" i="14"/>
  <c r="M77" i="14"/>
  <c r="J77" i="14"/>
  <c r="I77" i="14"/>
  <c r="G77" i="14"/>
  <c r="C77" i="14"/>
  <c r="E52" i="2"/>
  <c r="H52" i="2"/>
  <c r="B52" i="2"/>
  <c r="A53" i="2"/>
  <c r="H103" i="31"/>
  <c r="F103" i="31"/>
  <c r="D103" i="31"/>
  <c r="C103" i="31"/>
  <c r="G103" i="31"/>
  <c r="C18" i="29" a="1"/>
  <c r="CF34" i="24" l="1"/>
  <c r="H56" i="3"/>
  <c r="I50" i="32"/>
  <c r="K51" i="2"/>
  <c r="N62" i="8"/>
  <c r="T71" i="12"/>
  <c r="N34" i="24"/>
  <c r="R34" i="24" s="1"/>
  <c r="BA35" i="24"/>
  <c r="BE35" i="24" s="1"/>
  <c r="CY35" i="24"/>
  <c r="B80" i="44"/>
  <c r="E80" i="44"/>
  <c r="B82" i="45"/>
  <c r="D82" i="45"/>
  <c r="C18" i="29"/>
  <c r="B52" i="32"/>
  <c r="F52" i="32"/>
  <c r="A53" i="32"/>
  <c r="K36" i="24"/>
  <c r="H36" i="24"/>
  <c r="E36" i="24"/>
  <c r="B36" i="24"/>
  <c r="A37" i="24"/>
  <c r="CE35" i="24"/>
  <c r="CD35" i="24"/>
  <c r="CB35" i="24"/>
  <c r="CA35" i="24"/>
  <c r="E96" i="25"/>
  <c r="B96" i="25"/>
  <c r="H96" i="25"/>
  <c r="A97" i="25"/>
  <c r="Q35" i="24"/>
  <c r="C35" i="24"/>
  <c r="M35" i="24"/>
  <c r="L35" i="24"/>
  <c r="J35" i="24"/>
  <c r="I35" i="24"/>
  <c r="G35" i="24"/>
  <c r="F35" i="24"/>
  <c r="D35" i="24"/>
  <c r="N73" i="12"/>
  <c r="Q73" i="12"/>
  <c r="K73" i="12"/>
  <c r="B73" i="12"/>
  <c r="E73" i="12"/>
  <c r="H73" i="12"/>
  <c r="A74" i="12"/>
  <c r="J95" i="25"/>
  <c r="K95" i="25"/>
  <c r="G95" i="25"/>
  <c r="F95" i="25"/>
  <c r="D95" i="25"/>
  <c r="I95" i="25"/>
  <c r="C95" i="25"/>
  <c r="AX37" i="24"/>
  <c r="AU37" i="24"/>
  <c r="AR37" i="24"/>
  <c r="AO37" i="24"/>
  <c r="AL37" i="24"/>
  <c r="AI37" i="24"/>
  <c r="AH38" i="24"/>
  <c r="A90" i="19"/>
  <c r="E89" i="19"/>
  <c r="B89" i="19"/>
  <c r="N79" i="14"/>
  <c r="B79" i="14"/>
  <c r="A80" i="14"/>
  <c r="Q79" i="14"/>
  <c r="K79" i="14"/>
  <c r="H79" i="14"/>
  <c r="E79" i="14"/>
  <c r="P72" i="12"/>
  <c r="L72" i="12"/>
  <c r="J72" i="12"/>
  <c r="F72" i="12"/>
  <c r="D72" i="12"/>
  <c r="G72" i="12"/>
  <c r="O72" i="12"/>
  <c r="M72" i="12"/>
  <c r="I72" i="12"/>
  <c r="C72" i="12"/>
  <c r="R72" i="12"/>
  <c r="S72" i="12"/>
  <c r="E61" i="5"/>
  <c r="B61" i="5"/>
  <c r="A62" i="5"/>
  <c r="H109" i="38"/>
  <c r="F109" i="38"/>
  <c r="G109" i="38"/>
  <c r="F60" i="5"/>
  <c r="H60" i="5"/>
  <c r="G60" i="5"/>
  <c r="F88" i="19"/>
  <c r="D88" i="19"/>
  <c r="G88" i="19"/>
  <c r="C88" i="19"/>
  <c r="D81" i="43"/>
  <c r="C81" i="43"/>
  <c r="A82" i="43" s="1"/>
  <c r="G81" i="43"/>
  <c r="F81" i="43"/>
  <c r="AT36" i="24"/>
  <c r="AJ36" i="24"/>
  <c r="BD36" i="24"/>
  <c r="AZ36" i="24"/>
  <c r="AY36" i="24"/>
  <c r="AW36" i="24"/>
  <c r="AV36" i="24"/>
  <c r="AS36" i="24"/>
  <c r="AQ36" i="24"/>
  <c r="AP36" i="24"/>
  <c r="AN36" i="24"/>
  <c r="AM36" i="24"/>
  <c r="AK36" i="24"/>
  <c r="D109" i="38"/>
  <c r="C109" i="38"/>
  <c r="CC36" i="24"/>
  <c r="BZ36" i="24"/>
  <c r="BY37" i="24"/>
  <c r="B110" i="38"/>
  <c r="A111" i="38"/>
  <c r="E110" i="38"/>
  <c r="F105" i="35"/>
  <c r="G105" i="35"/>
  <c r="D60" i="5"/>
  <c r="C60" i="5"/>
  <c r="A107" i="35"/>
  <c r="E106" i="35"/>
  <c r="B106" i="35"/>
  <c r="D98" i="26"/>
  <c r="F98" i="26"/>
  <c r="H98" i="26"/>
  <c r="G98" i="26"/>
  <c r="C98" i="26"/>
  <c r="C105" i="35"/>
  <c r="H105" i="35"/>
  <c r="D105" i="35"/>
  <c r="A94" i="34"/>
  <c r="E93" i="34"/>
  <c r="B93" i="34"/>
  <c r="G104" i="31"/>
  <c r="H104" i="31"/>
  <c r="F104" i="31"/>
  <c r="D104" i="31"/>
  <c r="C104" i="31"/>
  <c r="H64" i="41"/>
  <c r="D64" i="41"/>
  <c r="C64" i="41"/>
  <c r="A65" i="41" s="1"/>
  <c r="E99" i="26"/>
  <c r="B99" i="26"/>
  <c r="A100" i="26"/>
  <c r="G64" i="41"/>
  <c r="F64" i="41"/>
  <c r="F92" i="34"/>
  <c r="D92" i="34"/>
  <c r="G92" i="34"/>
  <c r="C92" i="34"/>
  <c r="A106" i="31"/>
  <c r="E105" i="31"/>
  <c r="B105" i="31"/>
  <c r="B58" i="3"/>
  <c r="E58" i="3"/>
  <c r="A59" i="3"/>
  <c r="H101" i="28"/>
  <c r="G101" i="28"/>
  <c r="F101" i="28"/>
  <c r="D101" i="28"/>
  <c r="C101" i="28"/>
  <c r="C57" i="3"/>
  <c r="D57" i="3"/>
  <c r="B102" i="28"/>
  <c r="A103" i="28"/>
  <c r="E102" i="28"/>
  <c r="D66" i="9"/>
  <c r="C66" i="9"/>
  <c r="F57" i="3"/>
  <c r="G57" i="3"/>
  <c r="H66" i="9"/>
  <c r="G66" i="9"/>
  <c r="F66" i="9"/>
  <c r="E108" i="36"/>
  <c r="A109" i="36"/>
  <c r="B108" i="36"/>
  <c r="A68" i="9"/>
  <c r="E67" i="9"/>
  <c r="B67" i="9"/>
  <c r="H107" i="36"/>
  <c r="D107" i="36"/>
  <c r="C107" i="36"/>
  <c r="G107" i="36"/>
  <c r="F107" i="36"/>
  <c r="D63" i="40"/>
  <c r="C63" i="40"/>
  <c r="A64" i="40" s="1"/>
  <c r="H68" i="10"/>
  <c r="E68" i="10"/>
  <c r="B68" i="10"/>
  <c r="K68" i="10"/>
  <c r="A69" i="10"/>
  <c r="CV37" i="24"/>
  <c r="CS37" i="24"/>
  <c r="CR38" i="24"/>
  <c r="F78" i="14"/>
  <c r="D78" i="14"/>
  <c r="R78" i="14"/>
  <c r="P78" i="14"/>
  <c r="C78" i="14"/>
  <c r="O78" i="14"/>
  <c r="S78" i="14"/>
  <c r="G78" i="14"/>
  <c r="T78" i="14"/>
  <c r="M78" i="14"/>
  <c r="L78" i="14"/>
  <c r="J78" i="14"/>
  <c r="I78" i="14"/>
  <c r="H63" i="40"/>
  <c r="G63" i="40"/>
  <c r="F63" i="40"/>
  <c r="CT36" i="24"/>
  <c r="CW36" i="24"/>
  <c r="CU36" i="24"/>
  <c r="CX36" i="24"/>
  <c r="J63" i="8"/>
  <c r="I63" i="8"/>
  <c r="G63" i="8"/>
  <c r="F63" i="8"/>
  <c r="D63" i="8"/>
  <c r="M63" i="8"/>
  <c r="L63" i="8"/>
  <c r="C63" i="8"/>
  <c r="N67" i="10"/>
  <c r="L67" i="10"/>
  <c r="J67" i="10"/>
  <c r="I67" i="10"/>
  <c r="F67" i="10"/>
  <c r="D67" i="10"/>
  <c r="G67" i="10"/>
  <c r="M67" i="10"/>
  <c r="C67" i="10"/>
  <c r="G51" i="32"/>
  <c r="H51" i="32"/>
  <c r="E53" i="2"/>
  <c r="B53" i="2"/>
  <c r="H53" i="2"/>
  <c r="A54" i="2"/>
  <c r="E51" i="32"/>
  <c r="C51" i="32"/>
  <c r="D51" i="32" s="1"/>
  <c r="H64" i="8"/>
  <c r="K64" i="8"/>
  <c r="E64" i="8"/>
  <c r="A65" i="8"/>
  <c r="B64" i="8"/>
  <c r="J52" i="2"/>
  <c r="F52" i="2"/>
  <c r="D52" i="2"/>
  <c r="C52" i="2"/>
  <c r="G52" i="2"/>
  <c r="I52" i="2"/>
  <c r="I51" i="32" l="1"/>
  <c r="T72" i="12"/>
  <c r="H57" i="3"/>
  <c r="K52" i="2"/>
  <c r="N63" i="8"/>
  <c r="CY36" i="24"/>
  <c r="N35" i="24"/>
  <c r="R35" i="24" s="1"/>
  <c r="CF35" i="24"/>
  <c r="BA36" i="24"/>
  <c r="BE36" i="24" s="1"/>
  <c r="F82" i="45"/>
  <c r="E82" i="45"/>
  <c r="C82" i="45"/>
  <c r="A83" i="45" s="1"/>
  <c r="F80" i="44"/>
  <c r="G80" i="44"/>
  <c r="C80" i="44"/>
  <c r="A81" i="44" s="1"/>
  <c r="D80" i="44"/>
  <c r="E65" i="41"/>
  <c r="B65" i="41"/>
  <c r="F108" i="36"/>
  <c r="G108" i="36"/>
  <c r="C99" i="26"/>
  <c r="H99" i="26"/>
  <c r="G99" i="26"/>
  <c r="F99" i="26"/>
  <c r="D99" i="26"/>
  <c r="A98" i="25"/>
  <c r="H97" i="25"/>
  <c r="B97" i="25"/>
  <c r="E97" i="25"/>
  <c r="A112" i="38"/>
  <c r="E111" i="38"/>
  <c r="B111" i="38"/>
  <c r="D110" i="38"/>
  <c r="C110" i="38"/>
  <c r="E90" i="19"/>
  <c r="B90" i="19"/>
  <c r="A91" i="19"/>
  <c r="AL38" i="24"/>
  <c r="AX38" i="24"/>
  <c r="AU38" i="24"/>
  <c r="AR38" i="24"/>
  <c r="AO38" i="24"/>
  <c r="AI38" i="24"/>
  <c r="AH39" i="24"/>
  <c r="E103" i="28"/>
  <c r="A104" i="28"/>
  <c r="B103" i="28"/>
  <c r="H102" i="28"/>
  <c r="G102" i="28"/>
  <c r="F102" i="28"/>
  <c r="D102" i="28"/>
  <c r="C102" i="28"/>
  <c r="B109" i="36"/>
  <c r="A110" i="36"/>
  <c r="E109" i="36"/>
  <c r="BD37" i="24"/>
  <c r="AW37" i="24"/>
  <c r="AV37" i="24"/>
  <c r="AZ37" i="24"/>
  <c r="AY37" i="24"/>
  <c r="AT37" i="24"/>
  <c r="AS37" i="24"/>
  <c r="AQ37" i="24"/>
  <c r="AP37" i="24"/>
  <c r="AJ37" i="24"/>
  <c r="AN37" i="24"/>
  <c r="AM37" i="24"/>
  <c r="AK37" i="24"/>
  <c r="CV38" i="24"/>
  <c r="CS38" i="24"/>
  <c r="CR39" i="24"/>
  <c r="G96" i="25"/>
  <c r="C96" i="25"/>
  <c r="K96" i="25"/>
  <c r="J96" i="25"/>
  <c r="D96" i="25"/>
  <c r="F96" i="25"/>
  <c r="I96" i="25"/>
  <c r="CU37" i="24"/>
  <c r="CT37" i="24"/>
  <c r="CX37" i="24"/>
  <c r="CW37" i="24"/>
  <c r="B62" i="5"/>
  <c r="E62" i="5"/>
  <c r="A63" i="5"/>
  <c r="D61" i="5"/>
  <c r="C61" i="5"/>
  <c r="G61" i="5"/>
  <c r="H61" i="5"/>
  <c r="F61" i="5"/>
  <c r="E100" i="26"/>
  <c r="A101" i="26"/>
  <c r="B100" i="26"/>
  <c r="B80" i="14"/>
  <c r="H80" i="14"/>
  <c r="E80" i="14"/>
  <c r="A81" i="14"/>
  <c r="Q80" i="14"/>
  <c r="N80" i="14"/>
  <c r="K80" i="14"/>
  <c r="CE36" i="24"/>
  <c r="CD36" i="24"/>
  <c r="CB36" i="24"/>
  <c r="CA36" i="24"/>
  <c r="N68" i="10"/>
  <c r="L68" i="10"/>
  <c r="J68" i="10"/>
  <c r="F68" i="10"/>
  <c r="D68" i="10"/>
  <c r="M68" i="10"/>
  <c r="I68" i="10"/>
  <c r="C68" i="10"/>
  <c r="G68" i="10"/>
  <c r="G89" i="19"/>
  <c r="F89" i="19"/>
  <c r="D89" i="19"/>
  <c r="C89" i="19"/>
  <c r="G64" i="8"/>
  <c r="M64" i="8"/>
  <c r="L64" i="8"/>
  <c r="I64" i="8"/>
  <c r="J64" i="8"/>
  <c r="D64" i="8"/>
  <c r="F64" i="8"/>
  <c r="C64" i="8"/>
  <c r="A95" i="34"/>
  <c r="E94" i="34"/>
  <c r="B94" i="34"/>
  <c r="A66" i="8"/>
  <c r="H65" i="8"/>
  <c r="E65" i="8"/>
  <c r="K65" i="8"/>
  <c r="B65" i="8"/>
  <c r="K37" i="24"/>
  <c r="E37" i="24"/>
  <c r="H37" i="24"/>
  <c r="B37" i="24"/>
  <c r="A38" i="24"/>
  <c r="B64" i="40"/>
  <c r="E64" i="40"/>
  <c r="Q36" i="24"/>
  <c r="J36" i="24"/>
  <c r="L36" i="24"/>
  <c r="M36" i="24"/>
  <c r="I36" i="24"/>
  <c r="G36" i="24"/>
  <c r="F36" i="24"/>
  <c r="D36" i="24"/>
  <c r="C36" i="24"/>
  <c r="BZ37" i="24"/>
  <c r="CC37" i="24"/>
  <c r="BY38" i="24"/>
  <c r="D93" i="34"/>
  <c r="G93" i="34"/>
  <c r="F93" i="34"/>
  <c r="C93" i="34"/>
  <c r="E59" i="3"/>
  <c r="B59" i="3"/>
  <c r="A60" i="3"/>
  <c r="G58" i="3"/>
  <c r="F58" i="3"/>
  <c r="B74" i="12"/>
  <c r="H74" i="12"/>
  <c r="K74" i="12"/>
  <c r="Q74" i="12"/>
  <c r="N74" i="12"/>
  <c r="E74" i="12"/>
  <c r="A75" i="12"/>
  <c r="H108" i="36"/>
  <c r="D108" i="36"/>
  <c r="C108" i="36"/>
  <c r="F110" i="38"/>
  <c r="H110" i="38"/>
  <c r="G110" i="38"/>
  <c r="F53" i="32"/>
  <c r="B53" i="32"/>
  <c r="A54" i="32"/>
  <c r="H105" i="31"/>
  <c r="F105" i="31"/>
  <c r="D105" i="31"/>
  <c r="C105" i="31"/>
  <c r="G105" i="31"/>
  <c r="G52" i="32"/>
  <c r="H52" i="32"/>
  <c r="H54" i="2"/>
  <c r="E54" i="2"/>
  <c r="B54" i="2"/>
  <c r="A55" i="2"/>
  <c r="D67" i="9"/>
  <c r="C67" i="9"/>
  <c r="B106" i="31"/>
  <c r="A107" i="31"/>
  <c r="E106" i="31"/>
  <c r="H106" i="35"/>
  <c r="D106" i="35"/>
  <c r="C106" i="35"/>
  <c r="E82" i="43"/>
  <c r="B82" i="43"/>
  <c r="R73" i="12"/>
  <c r="P73" i="12"/>
  <c r="L73" i="12"/>
  <c r="J73" i="12"/>
  <c r="F73" i="12"/>
  <c r="S73" i="12"/>
  <c r="O73" i="12"/>
  <c r="M73" i="12"/>
  <c r="C73" i="12"/>
  <c r="I73" i="12"/>
  <c r="G73" i="12"/>
  <c r="D73" i="12"/>
  <c r="C52" i="32"/>
  <c r="D52" i="32" s="1"/>
  <c r="E52" i="32"/>
  <c r="D58" i="3"/>
  <c r="C58" i="3"/>
  <c r="G67" i="9"/>
  <c r="H67" i="9"/>
  <c r="F67" i="9"/>
  <c r="G106" i="35"/>
  <c r="F106" i="35"/>
  <c r="R79" i="14"/>
  <c r="P79" i="14"/>
  <c r="L79" i="14"/>
  <c r="J79" i="14"/>
  <c r="S79" i="14"/>
  <c r="T79" i="14"/>
  <c r="M79" i="14"/>
  <c r="O79" i="14"/>
  <c r="I79" i="14"/>
  <c r="G79" i="14"/>
  <c r="F79" i="14"/>
  <c r="D79" i="14"/>
  <c r="C79" i="14"/>
  <c r="H69" i="10"/>
  <c r="B69" i="10"/>
  <c r="A70" i="10"/>
  <c r="E69" i="10"/>
  <c r="K69" i="10"/>
  <c r="D53" i="2"/>
  <c r="C53" i="2"/>
  <c r="J53" i="2"/>
  <c r="F53" i="2"/>
  <c r="I53" i="2"/>
  <c r="G53" i="2"/>
  <c r="B68" i="9"/>
  <c r="A69" i="9"/>
  <c r="E68" i="9"/>
  <c r="B107" i="35"/>
  <c r="A108" i="35"/>
  <c r="E107" i="35"/>
  <c r="C17" i="29" a="1"/>
  <c r="I52" i="32" l="1"/>
  <c r="T73" i="12"/>
  <c r="N64" i="8"/>
  <c r="H58" i="3"/>
  <c r="K53" i="2"/>
  <c r="BA37" i="24"/>
  <c r="BE37" i="24" s="1"/>
  <c r="N36" i="24"/>
  <c r="R36" i="24" s="1"/>
  <c r="CY37" i="24"/>
  <c r="CF36" i="24"/>
  <c r="B81" i="44"/>
  <c r="E81" i="44"/>
  <c r="D83" i="45"/>
  <c r="B83" i="45"/>
  <c r="C17" i="29"/>
  <c r="F90" i="19"/>
  <c r="D90" i="19"/>
  <c r="C90" i="19"/>
  <c r="G90" i="19"/>
  <c r="F107" i="35"/>
  <c r="G107" i="35"/>
  <c r="J54" i="2"/>
  <c r="I54" i="2"/>
  <c r="G54" i="2"/>
  <c r="F54" i="2"/>
  <c r="D54" i="2"/>
  <c r="C54" i="2"/>
  <c r="H98" i="25"/>
  <c r="E98" i="25"/>
  <c r="A99" i="25"/>
  <c r="B98" i="25"/>
  <c r="CC38" i="24"/>
  <c r="BZ38" i="24"/>
  <c r="BY39" i="24"/>
  <c r="N75" i="12"/>
  <c r="H75" i="12"/>
  <c r="B75" i="12"/>
  <c r="Q75" i="12"/>
  <c r="E75" i="12"/>
  <c r="K75" i="12"/>
  <c r="A76" i="12"/>
  <c r="D74" i="12"/>
  <c r="P74" i="12"/>
  <c r="R74" i="12"/>
  <c r="M74" i="12"/>
  <c r="O74" i="12"/>
  <c r="L74" i="12"/>
  <c r="J74" i="12"/>
  <c r="I74" i="12"/>
  <c r="S74" i="12"/>
  <c r="C74" i="12"/>
  <c r="G74" i="12"/>
  <c r="F74" i="12"/>
  <c r="E63" i="5"/>
  <c r="B63" i="5"/>
  <c r="A64" i="5"/>
  <c r="A92" i="19"/>
  <c r="B91" i="19"/>
  <c r="E91" i="19"/>
  <c r="J97" i="25"/>
  <c r="F97" i="25"/>
  <c r="D97" i="25"/>
  <c r="C97" i="25"/>
  <c r="K97" i="25"/>
  <c r="I97" i="25"/>
  <c r="G97" i="25"/>
  <c r="F111" i="38"/>
  <c r="H111" i="38"/>
  <c r="G111" i="38"/>
  <c r="D111" i="38"/>
  <c r="C111" i="38"/>
  <c r="G94" i="34"/>
  <c r="F94" i="34"/>
  <c r="D94" i="34"/>
  <c r="C94" i="34"/>
  <c r="H66" i="8"/>
  <c r="A67" i="8"/>
  <c r="K66" i="8"/>
  <c r="E66" i="8"/>
  <c r="B66" i="8"/>
  <c r="CE37" i="24"/>
  <c r="CD37" i="24"/>
  <c r="CB37" i="24"/>
  <c r="CA37" i="24"/>
  <c r="E95" i="34"/>
  <c r="A96" i="34"/>
  <c r="B95" i="34"/>
  <c r="D68" i="9"/>
  <c r="C68" i="9"/>
  <c r="G59" i="3"/>
  <c r="F59" i="3"/>
  <c r="G82" i="43"/>
  <c r="F82" i="43"/>
  <c r="D82" i="43"/>
  <c r="C82" i="43"/>
  <c r="A83" i="43" s="1"/>
  <c r="D64" i="40"/>
  <c r="C64" i="40"/>
  <c r="A65" i="40" s="1"/>
  <c r="B81" i="14"/>
  <c r="N81" i="14"/>
  <c r="A82" i="14"/>
  <c r="Q81" i="14"/>
  <c r="K81" i="14"/>
  <c r="E81" i="14"/>
  <c r="H81" i="14"/>
  <c r="H107" i="35"/>
  <c r="D107" i="35"/>
  <c r="C107" i="35"/>
  <c r="H55" i="2"/>
  <c r="E55" i="2"/>
  <c r="B55" i="2"/>
  <c r="A56" i="2"/>
  <c r="E69" i="9"/>
  <c r="A70" i="9"/>
  <c r="B69" i="9"/>
  <c r="CV39" i="24"/>
  <c r="CS39" i="24"/>
  <c r="CR40" i="24"/>
  <c r="H100" i="26"/>
  <c r="G100" i="26"/>
  <c r="F100" i="26"/>
  <c r="D100" i="26"/>
  <c r="C100" i="26"/>
  <c r="A102" i="26"/>
  <c r="E101" i="26"/>
  <c r="B101" i="26"/>
  <c r="B112" i="38"/>
  <c r="A113" i="38"/>
  <c r="E112" i="38"/>
  <c r="D62" i="5"/>
  <c r="C62" i="5"/>
  <c r="E60" i="3"/>
  <c r="B60" i="3"/>
  <c r="A61" i="3"/>
  <c r="L37" i="24"/>
  <c r="D37" i="24"/>
  <c r="Q37" i="24"/>
  <c r="M37" i="24"/>
  <c r="J37" i="24"/>
  <c r="I37" i="24"/>
  <c r="G37" i="24"/>
  <c r="F37" i="24"/>
  <c r="C37" i="24"/>
  <c r="H103" i="28"/>
  <c r="F103" i="28"/>
  <c r="G103" i="28"/>
  <c r="D103" i="28"/>
  <c r="C103" i="28"/>
  <c r="E108" i="35"/>
  <c r="B108" i="35"/>
  <c r="A109" i="35"/>
  <c r="H62" i="5"/>
  <c r="F62" i="5"/>
  <c r="G62" i="5"/>
  <c r="A111" i="36"/>
  <c r="E110" i="36"/>
  <c r="B110" i="36"/>
  <c r="H70" i="10"/>
  <c r="E70" i="10"/>
  <c r="B70" i="10"/>
  <c r="K70" i="10"/>
  <c r="A71" i="10"/>
  <c r="F54" i="32"/>
  <c r="B54" i="32"/>
  <c r="A55" i="32"/>
  <c r="A105" i="28"/>
  <c r="E104" i="28"/>
  <c r="B104" i="28"/>
  <c r="H64" i="40"/>
  <c r="F64" i="40"/>
  <c r="G64" i="40"/>
  <c r="N69" i="10"/>
  <c r="L69" i="10"/>
  <c r="J69" i="10"/>
  <c r="I69" i="10"/>
  <c r="F69" i="10"/>
  <c r="D69" i="10"/>
  <c r="C69" i="10"/>
  <c r="G69" i="10"/>
  <c r="M69" i="10"/>
  <c r="E53" i="32"/>
  <c r="C53" i="32"/>
  <c r="D53" i="32" s="1"/>
  <c r="H65" i="41"/>
  <c r="C65" i="41"/>
  <c r="A66" i="41" s="1"/>
  <c r="D65" i="41"/>
  <c r="B107" i="31"/>
  <c r="A108" i="31"/>
  <c r="E107" i="31"/>
  <c r="H68" i="9"/>
  <c r="G68" i="9"/>
  <c r="F68" i="9"/>
  <c r="D59" i="3"/>
  <c r="C59" i="3"/>
  <c r="K38" i="24"/>
  <c r="H38" i="24"/>
  <c r="E38" i="24"/>
  <c r="B38" i="24"/>
  <c r="A39" i="24"/>
  <c r="H53" i="32"/>
  <c r="G53" i="32"/>
  <c r="CU38" i="24"/>
  <c r="CT38" i="24"/>
  <c r="CX38" i="24"/>
  <c r="CW38" i="24"/>
  <c r="T80" i="14"/>
  <c r="L80" i="14"/>
  <c r="J80" i="14"/>
  <c r="F80" i="14"/>
  <c r="D80" i="14"/>
  <c r="G80" i="14"/>
  <c r="C80" i="14"/>
  <c r="R80" i="14"/>
  <c r="I80" i="14"/>
  <c r="S80" i="14"/>
  <c r="P80" i="14"/>
  <c r="O80" i="14"/>
  <c r="M80" i="14"/>
  <c r="H106" i="31"/>
  <c r="F106" i="31"/>
  <c r="D106" i="31"/>
  <c r="C106" i="31"/>
  <c r="G106" i="31"/>
  <c r="D109" i="36"/>
  <c r="C109" i="36"/>
  <c r="H109" i="36"/>
  <c r="AX39" i="24"/>
  <c r="AI39" i="24"/>
  <c r="AU39" i="24"/>
  <c r="AR39" i="24"/>
  <c r="AO39" i="24"/>
  <c r="AL39" i="24"/>
  <c r="AH40" i="24"/>
  <c r="F65" i="41"/>
  <c r="G65" i="41"/>
  <c r="F109" i="36"/>
  <c r="G109" i="36"/>
  <c r="J65" i="8"/>
  <c r="I65" i="8"/>
  <c r="G65" i="8"/>
  <c r="F65" i="8"/>
  <c r="D65" i="8"/>
  <c r="M65" i="8"/>
  <c r="L65" i="8"/>
  <c r="C65" i="8"/>
  <c r="AM38" i="24"/>
  <c r="AZ38" i="24"/>
  <c r="AN38" i="24"/>
  <c r="AK38" i="24"/>
  <c r="BD38" i="24"/>
  <c r="AW38" i="24"/>
  <c r="AY38" i="24"/>
  <c r="AV38" i="24"/>
  <c r="AT38" i="24"/>
  <c r="AS38" i="24"/>
  <c r="AQ38" i="24"/>
  <c r="AP38" i="24"/>
  <c r="AJ38" i="24"/>
  <c r="I53" i="32" l="1"/>
  <c r="K54" i="2"/>
  <c r="N65" i="8"/>
  <c r="T74" i="12"/>
  <c r="H59" i="3"/>
  <c r="CY38" i="24"/>
  <c r="CF37" i="24"/>
  <c r="BA38" i="24"/>
  <c r="BE38" i="24" s="1"/>
  <c r="N37" i="24"/>
  <c r="R37" i="24" s="1"/>
  <c r="F83" i="45"/>
  <c r="E83" i="45"/>
  <c r="C83" i="45"/>
  <c r="A84" i="45" s="1"/>
  <c r="D81" i="44"/>
  <c r="G81" i="44"/>
  <c r="F81" i="44"/>
  <c r="C81" i="44"/>
  <c r="A82" i="44" s="1"/>
  <c r="N76" i="12"/>
  <c r="H76" i="12"/>
  <c r="K76" i="12"/>
  <c r="Q76" i="12"/>
  <c r="B76" i="12"/>
  <c r="E76" i="12"/>
  <c r="A77" i="12"/>
  <c r="H104" i="28"/>
  <c r="D104" i="28"/>
  <c r="F104" i="28"/>
  <c r="C104" i="28"/>
  <c r="G104" i="28"/>
  <c r="J55" i="2"/>
  <c r="I55" i="2"/>
  <c r="G55" i="2"/>
  <c r="C55" i="2"/>
  <c r="D55" i="2"/>
  <c r="F55" i="2"/>
  <c r="B55" i="32"/>
  <c r="F55" i="32"/>
  <c r="A56" i="32"/>
  <c r="G95" i="34"/>
  <c r="D95" i="34"/>
  <c r="C95" i="34"/>
  <c r="F95" i="34"/>
  <c r="C69" i="9"/>
  <c r="D69" i="9"/>
  <c r="C54" i="32"/>
  <c r="D54" i="32" s="1"/>
  <c r="E54" i="32"/>
  <c r="B96" i="34"/>
  <c r="A97" i="34"/>
  <c r="E96" i="34"/>
  <c r="D91" i="19"/>
  <c r="C91" i="19"/>
  <c r="G91" i="19"/>
  <c r="F91" i="19"/>
  <c r="G108" i="35"/>
  <c r="F108" i="35"/>
  <c r="B92" i="19"/>
  <c r="A93" i="19"/>
  <c r="E92" i="19"/>
  <c r="C63" i="5"/>
  <c r="D63" i="5"/>
  <c r="A110" i="35"/>
  <c r="B109" i="35"/>
  <c r="E109" i="35"/>
  <c r="A71" i="9"/>
  <c r="E70" i="9"/>
  <c r="B70" i="9"/>
  <c r="H63" i="5"/>
  <c r="G63" i="5"/>
  <c r="F63" i="5"/>
  <c r="B105" i="28"/>
  <c r="A106" i="28"/>
  <c r="E105" i="28"/>
  <c r="CE38" i="24"/>
  <c r="CD38" i="24"/>
  <c r="CB38" i="24"/>
  <c r="CA38" i="24"/>
  <c r="AY39" i="24"/>
  <c r="AJ39" i="24"/>
  <c r="BD39" i="24"/>
  <c r="AZ39" i="24"/>
  <c r="AV39" i="24"/>
  <c r="AT39" i="24"/>
  <c r="AW39" i="24"/>
  <c r="AS39" i="24"/>
  <c r="AN39" i="24"/>
  <c r="AQ39" i="24"/>
  <c r="AP39" i="24"/>
  <c r="AM39" i="24"/>
  <c r="AK39" i="24"/>
  <c r="C101" i="26"/>
  <c r="G101" i="26"/>
  <c r="F101" i="26"/>
  <c r="H101" i="26"/>
  <c r="D101" i="26"/>
  <c r="H54" i="32"/>
  <c r="G54" i="32"/>
  <c r="CV40" i="24"/>
  <c r="CS40" i="24"/>
  <c r="CR41" i="24"/>
  <c r="L75" i="12"/>
  <c r="J75" i="12"/>
  <c r="F75" i="12"/>
  <c r="D75" i="12"/>
  <c r="R75" i="12"/>
  <c r="S75" i="12"/>
  <c r="G75" i="12"/>
  <c r="I75" i="12"/>
  <c r="P75" i="12"/>
  <c r="O75" i="12"/>
  <c r="M75" i="12"/>
  <c r="C75" i="12"/>
  <c r="N70" i="10"/>
  <c r="L70" i="10"/>
  <c r="J70" i="10"/>
  <c r="F70" i="10"/>
  <c r="D70" i="10"/>
  <c r="I70" i="10"/>
  <c r="M70" i="10"/>
  <c r="G70" i="10"/>
  <c r="C70" i="10"/>
  <c r="G60" i="3"/>
  <c r="F60" i="3"/>
  <c r="E102" i="26"/>
  <c r="B102" i="26"/>
  <c r="A103" i="26"/>
  <c r="AO40" i="24"/>
  <c r="AL40" i="24"/>
  <c r="AU40" i="24"/>
  <c r="AR40" i="24"/>
  <c r="AI40" i="24"/>
  <c r="AX40" i="24"/>
  <c r="AH41" i="24"/>
  <c r="F69" i="9"/>
  <c r="H69" i="9"/>
  <c r="G69" i="9"/>
  <c r="C38" i="24"/>
  <c r="Q38" i="24"/>
  <c r="M38" i="24"/>
  <c r="L38" i="24"/>
  <c r="J38" i="24"/>
  <c r="I38" i="24"/>
  <c r="G38" i="24"/>
  <c r="F38" i="24"/>
  <c r="D38" i="24"/>
  <c r="B64" i="5"/>
  <c r="E64" i="5"/>
  <c r="A65" i="5"/>
  <c r="B61" i="3"/>
  <c r="E61" i="3"/>
  <c r="A62" i="3"/>
  <c r="E83" i="43"/>
  <c r="B83" i="43"/>
  <c r="H39" i="24"/>
  <c r="E39" i="24"/>
  <c r="B39" i="24"/>
  <c r="K39" i="24"/>
  <c r="A40" i="24"/>
  <c r="A100" i="25"/>
  <c r="H99" i="25"/>
  <c r="E99" i="25"/>
  <c r="B99" i="25"/>
  <c r="G66" i="8"/>
  <c r="D66" i="8"/>
  <c r="C66" i="8"/>
  <c r="M66" i="8"/>
  <c r="L66" i="8"/>
  <c r="I66" i="8"/>
  <c r="J66" i="8"/>
  <c r="F66" i="8"/>
  <c r="B108" i="31"/>
  <c r="A109" i="31"/>
  <c r="E108" i="31"/>
  <c r="N82" i="14"/>
  <c r="H82" i="14"/>
  <c r="E82" i="14"/>
  <c r="K82" i="14"/>
  <c r="B82" i="14"/>
  <c r="A83" i="14"/>
  <c r="Q82" i="14"/>
  <c r="F110" i="36"/>
  <c r="G110" i="36"/>
  <c r="CT39" i="24"/>
  <c r="CX39" i="24"/>
  <c r="CW39" i="24"/>
  <c r="CU39" i="24"/>
  <c r="CC39" i="24"/>
  <c r="BZ39" i="24"/>
  <c r="BY40" i="24"/>
  <c r="C60" i="3"/>
  <c r="D60" i="3"/>
  <c r="C107" i="31"/>
  <c r="F107" i="31"/>
  <c r="H107" i="31"/>
  <c r="G107" i="31"/>
  <c r="D107" i="31"/>
  <c r="A68" i="8"/>
  <c r="H67" i="8"/>
  <c r="E67" i="8"/>
  <c r="K67" i="8"/>
  <c r="B67" i="8"/>
  <c r="A112" i="36"/>
  <c r="B111" i="36"/>
  <c r="E111" i="36"/>
  <c r="H112" i="38"/>
  <c r="G112" i="38"/>
  <c r="F112" i="38"/>
  <c r="D108" i="35"/>
  <c r="C108" i="35"/>
  <c r="H108" i="35"/>
  <c r="K98" i="25"/>
  <c r="I98" i="25"/>
  <c r="C98" i="25"/>
  <c r="G98" i="25"/>
  <c r="F98" i="25"/>
  <c r="D98" i="25"/>
  <c r="J98" i="25"/>
  <c r="H56" i="2"/>
  <c r="B56" i="2"/>
  <c r="E56" i="2"/>
  <c r="A57" i="2"/>
  <c r="H71" i="10"/>
  <c r="B71" i="10"/>
  <c r="E71" i="10"/>
  <c r="A72" i="10"/>
  <c r="K71" i="10"/>
  <c r="F81" i="14"/>
  <c r="D81" i="14"/>
  <c r="T81" i="14"/>
  <c r="P81" i="14"/>
  <c r="L81" i="14"/>
  <c r="S81" i="14"/>
  <c r="R81" i="14"/>
  <c r="O81" i="14"/>
  <c r="M81" i="14"/>
  <c r="J81" i="14"/>
  <c r="I81" i="14"/>
  <c r="G81" i="14"/>
  <c r="C81" i="14"/>
  <c r="B66" i="41"/>
  <c r="E66" i="41"/>
  <c r="A114" i="38"/>
  <c r="E113" i="38"/>
  <c r="B113" i="38"/>
  <c r="H110" i="36"/>
  <c r="D110" i="36"/>
  <c r="C110" i="36"/>
  <c r="D112" i="38"/>
  <c r="C112" i="38"/>
  <c r="E65" i="40"/>
  <c r="B65" i="40"/>
  <c r="C16" i="29" a="1"/>
  <c r="K55" i="2" l="1"/>
  <c r="I54" i="32"/>
  <c r="T75" i="12"/>
  <c r="N66" i="8"/>
  <c r="H60" i="3"/>
  <c r="CY39" i="24"/>
  <c r="CF38" i="24"/>
  <c r="N38" i="24"/>
  <c r="R38" i="24" s="1"/>
  <c r="BA39" i="24"/>
  <c r="BE39" i="24" s="1"/>
  <c r="B82" i="44"/>
  <c r="E82" i="44"/>
  <c r="D84" i="45"/>
  <c r="B84" i="45"/>
  <c r="C16" i="29"/>
  <c r="CE39" i="24"/>
  <c r="CD39" i="24"/>
  <c r="CB39" i="24"/>
  <c r="CA39" i="24"/>
  <c r="CV41" i="24"/>
  <c r="CS41" i="24"/>
  <c r="CR42" i="24"/>
  <c r="D105" i="28"/>
  <c r="C105" i="28"/>
  <c r="H105" i="28"/>
  <c r="G105" i="28"/>
  <c r="F105" i="28"/>
  <c r="A107" i="28"/>
  <c r="E106" i="28"/>
  <c r="B106" i="28"/>
  <c r="B65" i="5"/>
  <c r="E65" i="5"/>
  <c r="A66" i="5"/>
  <c r="H70" i="9"/>
  <c r="G70" i="9"/>
  <c r="F70" i="9"/>
  <c r="E71" i="9"/>
  <c r="B71" i="9"/>
  <c r="A72" i="9"/>
  <c r="G111" i="36"/>
  <c r="F111" i="36"/>
  <c r="B62" i="3"/>
  <c r="E62" i="3"/>
  <c r="A63" i="3"/>
  <c r="H83" i="14"/>
  <c r="B83" i="14"/>
  <c r="A84" i="14"/>
  <c r="Q83" i="14"/>
  <c r="N83" i="14"/>
  <c r="K83" i="14"/>
  <c r="E83" i="14"/>
  <c r="G109" i="35"/>
  <c r="F109" i="35"/>
  <c r="H64" i="5"/>
  <c r="G64" i="5"/>
  <c r="F64" i="5"/>
  <c r="BD40" i="24"/>
  <c r="AP40" i="24"/>
  <c r="AM40" i="24"/>
  <c r="AK40" i="24"/>
  <c r="AJ40" i="24"/>
  <c r="AV40" i="24"/>
  <c r="AN40" i="24"/>
  <c r="AT40" i="24"/>
  <c r="AS40" i="24"/>
  <c r="AQ40" i="24"/>
  <c r="AZ40" i="24"/>
  <c r="AY40" i="24"/>
  <c r="AW40" i="24"/>
  <c r="D102" i="26"/>
  <c r="C102" i="26"/>
  <c r="F102" i="26"/>
  <c r="H102" i="26"/>
  <c r="G102" i="26"/>
  <c r="J67" i="8"/>
  <c r="I67" i="8"/>
  <c r="G67" i="8"/>
  <c r="F67" i="8"/>
  <c r="D67" i="8"/>
  <c r="N67" i="8"/>
  <c r="M67" i="8"/>
  <c r="L67" i="8"/>
  <c r="C67" i="8"/>
  <c r="H109" i="35"/>
  <c r="D109" i="35"/>
  <c r="C109" i="35"/>
  <c r="D65" i="40"/>
  <c r="C65" i="40"/>
  <c r="A66" i="40" s="1"/>
  <c r="H72" i="10"/>
  <c r="E72" i="10"/>
  <c r="B72" i="10"/>
  <c r="A73" i="10"/>
  <c r="K72" i="10"/>
  <c r="B110" i="35"/>
  <c r="A111" i="35"/>
  <c r="E110" i="35"/>
  <c r="B109" i="31"/>
  <c r="A110" i="31"/>
  <c r="E109" i="31"/>
  <c r="H55" i="32"/>
  <c r="G55" i="32"/>
  <c r="N71" i="10"/>
  <c r="L71" i="10"/>
  <c r="J71" i="10"/>
  <c r="I71" i="10"/>
  <c r="F71" i="10"/>
  <c r="D71" i="10"/>
  <c r="C71" i="10"/>
  <c r="M71" i="10"/>
  <c r="G71" i="10"/>
  <c r="C108" i="31"/>
  <c r="H108" i="31"/>
  <c r="G108" i="31"/>
  <c r="F108" i="31"/>
  <c r="D108" i="31"/>
  <c r="A101" i="25"/>
  <c r="E100" i="25"/>
  <c r="H100" i="25"/>
  <c r="B100" i="25"/>
  <c r="D39" i="24"/>
  <c r="C39" i="24"/>
  <c r="I39" i="24"/>
  <c r="Q39" i="24"/>
  <c r="M39" i="24"/>
  <c r="L39" i="24"/>
  <c r="J39" i="24"/>
  <c r="G39" i="24"/>
  <c r="F39" i="24"/>
  <c r="A104" i="26"/>
  <c r="E103" i="26"/>
  <c r="B103" i="26"/>
  <c r="A94" i="19"/>
  <c r="E93" i="19"/>
  <c r="B93" i="19"/>
  <c r="D92" i="19"/>
  <c r="C92" i="19"/>
  <c r="G92" i="19"/>
  <c r="F92" i="19"/>
  <c r="P82" i="14"/>
  <c r="L82" i="14"/>
  <c r="J82" i="14"/>
  <c r="I82" i="14"/>
  <c r="G82" i="14"/>
  <c r="F82" i="14"/>
  <c r="D82" i="14"/>
  <c r="C82" i="14"/>
  <c r="T82" i="14"/>
  <c r="S82" i="14"/>
  <c r="R82" i="14"/>
  <c r="M82" i="14"/>
  <c r="O82" i="14"/>
  <c r="H65" i="40"/>
  <c r="F65" i="40"/>
  <c r="G65" i="40"/>
  <c r="B77" i="12"/>
  <c r="N77" i="12"/>
  <c r="K77" i="12"/>
  <c r="E77" i="12"/>
  <c r="Q77" i="12"/>
  <c r="H77" i="12"/>
  <c r="A78" i="12"/>
  <c r="D113" i="38"/>
  <c r="C113" i="38"/>
  <c r="H113" i="38"/>
  <c r="G113" i="38"/>
  <c r="F113" i="38"/>
  <c r="R76" i="12"/>
  <c r="P76" i="12"/>
  <c r="L76" i="12"/>
  <c r="J76" i="12"/>
  <c r="D76" i="12"/>
  <c r="S76" i="12"/>
  <c r="O76" i="12"/>
  <c r="M76" i="12"/>
  <c r="F76" i="12"/>
  <c r="C76" i="12"/>
  <c r="I76" i="12"/>
  <c r="G76" i="12"/>
  <c r="D61" i="3"/>
  <c r="C61" i="3"/>
  <c r="G83" i="43"/>
  <c r="F83" i="43"/>
  <c r="D83" i="43"/>
  <c r="C83" i="43"/>
  <c r="A84" i="43" s="1"/>
  <c r="F56" i="32"/>
  <c r="B56" i="32"/>
  <c r="A57" i="32"/>
  <c r="D70" i="9"/>
  <c r="C70" i="9"/>
  <c r="H57" i="2"/>
  <c r="E57" i="2"/>
  <c r="B57" i="2"/>
  <c r="A58" i="2"/>
  <c r="G66" i="41"/>
  <c r="F66" i="41"/>
  <c r="G61" i="3"/>
  <c r="F61" i="3"/>
  <c r="H68" i="8"/>
  <c r="A69" i="8"/>
  <c r="K68" i="8"/>
  <c r="E68" i="8"/>
  <c r="B68" i="8"/>
  <c r="H66" i="41"/>
  <c r="C66" i="41"/>
  <c r="A67" i="41" s="1"/>
  <c r="D66" i="41"/>
  <c r="J99" i="25"/>
  <c r="I99" i="25"/>
  <c r="F99" i="25"/>
  <c r="D99" i="25"/>
  <c r="G99" i="25"/>
  <c r="K99" i="25"/>
  <c r="C99" i="25"/>
  <c r="AL41" i="24"/>
  <c r="AX41" i="24"/>
  <c r="AU41" i="24"/>
  <c r="AR41" i="24"/>
  <c r="AO41" i="24"/>
  <c r="AI41" i="24"/>
  <c r="AH42" i="24"/>
  <c r="CW40" i="24"/>
  <c r="CU40" i="24"/>
  <c r="CT40" i="24"/>
  <c r="CX40" i="24"/>
  <c r="E55" i="32"/>
  <c r="C55" i="32"/>
  <c r="D55" i="32" s="1"/>
  <c r="D64" i="5"/>
  <c r="C64" i="5"/>
  <c r="J56" i="2"/>
  <c r="I56" i="2"/>
  <c r="G56" i="2"/>
  <c r="F56" i="2"/>
  <c r="D56" i="2"/>
  <c r="C56" i="2"/>
  <c r="E114" i="38"/>
  <c r="A115" i="38"/>
  <c r="B114" i="38"/>
  <c r="A98" i="34"/>
  <c r="E97" i="34"/>
  <c r="B97" i="34"/>
  <c r="CC40" i="24"/>
  <c r="BZ40" i="24"/>
  <c r="BY41" i="24"/>
  <c r="E40" i="24"/>
  <c r="K40" i="24"/>
  <c r="H40" i="24"/>
  <c r="B40" i="24"/>
  <c r="A41" i="24"/>
  <c r="H111" i="36"/>
  <c r="D111" i="36"/>
  <c r="C111" i="36"/>
  <c r="B112" i="36"/>
  <c r="E112" i="36"/>
  <c r="A113" i="36"/>
  <c r="G96" i="34"/>
  <c r="C96" i="34"/>
  <c r="F96" i="34"/>
  <c r="D96" i="34"/>
  <c r="H61" i="3" l="1"/>
  <c r="K56" i="2"/>
  <c r="I55" i="32"/>
  <c r="T76" i="12"/>
  <c r="CY40" i="24"/>
  <c r="BA40" i="24"/>
  <c r="BE40" i="24" s="1"/>
  <c r="N39" i="24"/>
  <c r="R39" i="24" s="1"/>
  <c r="CF39" i="24"/>
  <c r="C84" i="45"/>
  <c r="A85" i="45" s="1"/>
  <c r="F84" i="45"/>
  <c r="E84" i="45"/>
  <c r="F82" i="44"/>
  <c r="C82" i="44"/>
  <c r="A83" i="44" s="1"/>
  <c r="D82" i="44"/>
  <c r="G82" i="44"/>
  <c r="H56" i="32"/>
  <c r="G56" i="32"/>
  <c r="B115" i="38"/>
  <c r="A116" i="38"/>
  <c r="E115" i="38"/>
  <c r="G68" i="8"/>
  <c r="L68" i="8"/>
  <c r="J68" i="8"/>
  <c r="I68" i="8"/>
  <c r="C68" i="8"/>
  <c r="D68" i="8"/>
  <c r="N68" i="8"/>
  <c r="M68" i="8"/>
  <c r="F68" i="8"/>
  <c r="B101" i="25"/>
  <c r="A102" i="25"/>
  <c r="H101" i="25"/>
  <c r="E101" i="25"/>
  <c r="D114" i="38"/>
  <c r="C114" i="38"/>
  <c r="E84" i="43"/>
  <c r="B84" i="43"/>
  <c r="A99" i="34"/>
  <c r="E98" i="34"/>
  <c r="B98" i="34"/>
  <c r="A105" i="26"/>
  <c r="E104" i="26"/>
  <c r="B104" i="26"/>
  <c r="B67" i="41"/>
  <c r="E67" i="41"/>
  <c r="F57" i="32"/>
  <c r="B57" i="32"/>
  <c r="A58" i="32"/>
  <c r="H112" i="36"/>
  <c r="C112" i="36"/>
  <c r="D112" i="36"/>
  <c r="A70" i="8"/>
  <c r="H69" i="8"/>
  <c r="E69" i="8"/>
  <c r="B69" i="8"/>
  <c r="K69" i="8"/>
  <c r="H78" i="12"/>
  <c r="B78" i="12"/>
  <c r="N78" i="12"/>
  <c r="K78" i="12"/>
  <c r="E78" i="12"/>
  <c r="Q78" i="12"/>
  <c r="A79" i="12"/>
  <c r="B110" i="31"/>
  <c r="E110" i="31"/>
  <c r="A111" i="31"/>
  <c r="H65" i="5"/>
  <c r="F65" i="5"/>
  <c r="G65" i="5"/>
  <c r="E56" i="32"/>
  <c r="C56" i="32"/>
  <c r="D56" i="32" s="1"/>
  <c r="H109" i="31"/>
  <c r="F109" i="31"/>
  <c r="D109" i="31"/>
  <c r="C109" i="31"/>
  <c r="G109" i="31"/>
  <c r="A108" i="28"/>
  <c r="E107" i="28"/>
  <c r="B107" i="28"/>
  <c r="F110" i="35"/>
  <c r="G110" i="35"/>
  <c r="E111" i="35"/>
  <c r="B111" i="35"/>
  <c r="A112" i="35"/>
  <c r="A114" i="36"/>
  <c r="E113" i="36"/>
  <c r="B113" i="36"/>
  <c r="Q40" i="24"/>
  <c r="M40" i="24"/>
  <c r="L40" i="24"/>
  <c r="J40" i="24"/>
  <c r="I40" i="24"/>
  <c r="G40" i="24"/>
  <c r="F40" i="24"/>
  <c r="D40" i="24"/>
  <c r="C40" i="24"/>
  <c r="G71" i="9"/>
  <c r="H71" i="9"/>
  <c r="F71" i="9"/>
  <c r="G112" i="36"/>
  <c r="F112" i="36"/>
  <c r="K41" i="24"/>
  <c r="H41" i="24"/>
  <c r="E41" i="24"/>
  <c r="B41" i="24"/>
  <c r="A42" i="24"/>
  <c r="B84" i="14"/>
  <c r="N84" i="14"/>
  <c r="K84" i="14"/>
  <c r="E84" i="14"/>
  <c r="H84" i="14"/>
  <c r="A85" i="14"/>
  <c r="Q84" i="14"/>
  <c r="CV42" i="24"/>
  <c r="CS42" i="24"/>
  <c r="CR43" i="24"/>
  <c r="E66" i="5"/>
  <c r="B66" i="5"/>
  <c r="A67" i="5"/>
  <c r="H73" i="10"/>
  <c r="B73" i="10"/>
  <c r="A74" i="10"/>
  <c r="E73" i="10"/>
  <c r="K73" i="10"/>
  <c r="H106" i="28"/>
  <c r="G106" i="28"/>
  <c r="F106" i="28"/>
  <c r="C106" i="28"/>
  <c r="D106" i="28"/>
  <c r="B58" i="2"/>
  <c r="H58" i="2"/>
  <c r="E58" i="2"/>
  <c r="A59" i="2"/>
  <c r="T83" i="14"/>
  <c r="R83" i="14"/>
  <c r="J83" i="14"/>
  <c r="D83" i="14"/>
  <c r="S83" i="14"/>
  <c r="P83" i="14"/>
  <c r="O83" i="14"/>
  <c r="M83" i="14"/>
  <c r="L83" i="14"/>
  <c r="G83" i="14"/>
  <c r="I83" i="14"/>
  <c r="F83" i="14"/>
  <c r="C83" i="14"/>
  <c r="CX41" i="24"/>
  <c r="CW41" i="24"/>
  <c r="CU41" i="24"/>
  <c r="CT41" i="24"/>
  <c r="R77" i="12"/>
  <c r="F77" i="12"/>
  <c r="D77" i="12"/>
  <c r="C77" i="12"/>
  <c r="S77" i="12"/>
  <c r="P77" i="12"/>
  <c r="O77" i="12"/>
  <c r="M77" i="12"/>
  <c r="L77" i="12"/>
  <c r="J77" i="12"/>
  <c r="I77" i="12"/>
  <c r="G77" i="12"/>
  <c r="J57" i="2"/>
  <c r="F57" i="2"/>
  <c r="I57" i="2"/>
  <c r="G57" i="2"/>
  <c r="D57" i="2"/>
  <c r="C57" i="2"/>
  <c r="N72" i="10"/>
  <c r="L72" i="10"/>
  <c r="J72" i="10"/>
  <c r="F72" i="10"/>
  <c r="D72" i="10"/>
  <c r="I72" i="10"/>
  <c r="M72" i="10"/>
  <c r="C72" i="10"/>
  <c r="G72" i="10"/>
  <c r="E63" i="3"/>
  <c r="B63" i="3"/>
  <c r="A64" i="3"/>
  <c r="H110" i="35"/>
  <c r="D110" i="35"/>
  <c r="C110" i="35"/>
  <c r="G93" i="19"/>
  <c r="F93" i="19"/>
  <c r="D93" i="19"/>
  <c r="C93" i="19"/>
  <c r="G62" i="3"/>
  <c r="F62" i="3"/>
  <c r="D65" i="5"/>
  <c r="C65" i="5"/>
  <c r="B66" i="40"/>
  <c r="E66" i="40"/>
  <c r="CD40" i="24"/>
  <c r="CB40" i="24"/>
  <c r="CE40" i="24"/>
  <c r="CA40" i="24"/>
  <c r="D62" i="3"/>
  <c r="C62" i="3"/>
  <c r="D71" i="9"/>
  <c r="C71" i="9"/>
  <c r="I100" i="25"/>
  <c r="J100" i="25"/>
  <c r="K100" i="25"/>
  <c r="G100" i="25"/>
  <c r="F100" i="25"/>
  <c r="C100" i="25"/>
  <c r="D100" i="25"/>
  <c r="B94" i="19"/>
  <c r="A95" i="19"/>
  <c r="E94" i="19"/>
  <c r="H114" i="38"/>
  <c r="G114" i="38"/>
  <c r="F114" i="38"/>
  <c r="BZ41" i="24"/>
  <c r="CC41" i="24"/>
  <c r="BY42" i="24"/>
  <c r="F97" i="34"/>
  <c r="G97" i="34"/>
  <c r="D97" i="34"/>
  <c r="C97" i="34"/>
  <c r="AR42" i="24"/>
  <c r="AO42" i="24"/>
  <c r="AL42" i="24"/>
  <c r="AI42" i="24"/>
  <c r="AX42" i="24"/>
  <c r="AU42" i="24"/>
  <c r="AH43" i="24"/>
  <c r="G103" i="26"/>
  <c r="C103" i="26"/>
  <c r="H103" i="26"/>
  <c r="F103" i="26"/>
  <c r="D103" i="26"/>
  <c r="AQ41" i="24"/>
  <c r="AP41" i="24"/>
  <c r="BD41" i="24"/>
  <c r="AZ41" i="24"/>
  <c r="AY41" i="24"/>
  <c r="AW41" i="24"/>
  <c r="AV41" i="24"/>
  <c r="AT41" i="24"/>
  <c r="AS41" i="24"/>
  <c r="AN41" i="24"/>
  <c r="AM41" i="24"/>
  <c r="AK41" i="24"/>
  <c r="AJ41" i="24"/>
  <c r="E72" i="9"/>
  <c r="A73" i="9"/>
  <c r="B72" i="9"/>
  <c r="C15" i="29" a="1"/>
  <c r="I56" i="32" l="1"/>
  <c r="T77" i="12"/>
  <c r="CF40" i="24"/>
  <c r="K57" i="2"/>
  <c r="H62" i="3"/>
  <c r="CY41" i="24"/>
  <c r="N40" i="24"/>
  <c r="R40" i="24" s="1"/>
  <c r="BA41" i="24"/>
  <c r="BE41" i="24" s="1"/>
  <c r="E83" i="44"/>
  <c r="B83" i="44"/>
  <c r="D85" i="45"/>
  <c r="B85" i="45"/>
  <c r="C15" i="29"/>
  <c r="D84" i="43"/>
  <c r="G84" i="43"/>
  <c r="F84" i="43"/>
  <c r="C84" i="43"/>
  <c r="A85" i="43" s="1"/>
  <c r="E64" i="3"/>
  <c r="B64" i="3"/>
  <c r="A65" i="3"/>
  <c r="CV43" i="24"/>
  <c r="CS43" i="24"/>
  <c r="CR44" i="24"/>
  <c r="H113" i="36"/>
  <c r="C113" i="36"/>
  <c r="D113" i="36"/>
  <c r="L78" i="12"/>
  <c r="J78" i="12"/>
  <c r="F78" i="12"/>
  <c r="D78" i="12"/>
  <c r="P78" i="12"/>
  <c r="R78" i="12"/>
  <c r="S78" i="12"/>
  <c r="I78" i="12"/>
  <c r="G78" i="12"/>
  <c r="C78" i="12"/>
  <c r="M78" i="12"/>
  <c r="O78" i="12"/>
  <c r="N73" i="10"/>
  <c r="L73" i="10"/>
  <c r="J73" i="10"/>
  <c r="I73" i="10"/>
  <c r="F73" i="10"/>
  <c r="D73" i="10"/>
  <c r="M73" i="10"/>
  <c r="G73" i="10"/>
  <c r="C73" i="10"/>
  <c r="A68" i="5"/>
  <c r="B67" i="5"/>
  <c r="E67" i="5"/>
  <c r="E102" i="25"/>
  <c r="B102" i="25"/>
  <c r="A103" i="25"/>
  <c r="H102" i="25"/>
  <c r="F101" i="25"/>
  <c r="D101" i="25"/>
  <c r="J101" i="25"/>
  <c r="I101" i="25"/>
  <c r="G101" i="25"/>
  <c r="C101" i="25"/>
  <c r="K101" i="25"/>
  <c r="D63" i="3"/>
  <c r="C63" i="3"/>
  <c r="H74" i="10"/>
  <c r="E74" i="10"/>
  <c r="B74" i="10"/>
  <c r="A75" i="10"/>
  <c r="K74" i="10"/>
  <c r="H66" i="40"/>
  <c r="G66" i="40"/>
  <c r="F66" i="40"/>
  <c r="J69" i="8"/>
  <c r="I69" i="8"/>
  <c r="G69" i="8"/>
  <c r="F69" i="8"/>
  <c r="D69" i="8"/>
  <c r="N69" i="8"/>
  <c r="M69" i="8"/>
  <c r="L69" i="8"/>
  <c r="C69" i="8"/>
  <c r="G63" i="3"/>
  <c r="F63" i="3"/>
  <c r="G113" i="36"/>
  <c r="F113" i="36"/>
  <c r="D66" i="40"/>
  <c r="C66" i="40"/>
  <c r="A67" i="40" s="1"/>
  <c r="G111" i="35"/>
  <c r="F111" i="35"/>
  <c r="N79" i="12"/>
  <c r="H79" i="12"/>
  <c r="B79" i="12"/>
  <c r="E79" i="12"/>
  <c r="Q79" i="12"/>
  <c r="A80" i="12"/>
  <c r="K79" i="12"/>
  <c r="AI43" i="24"/>
  <c r="AO43" i="24"/>
  <c r="AL43" i="24"/>
  <c r="AX43" i="24"/>
  <c r="AU43" i="24"/>
  <c r="AR43" i="24"/>
  <c r="AH44" i="24"/>
  <c r="H70" i="8"/>
  <c r="K70" i="8"/>
  <c r="E70" i="8"/>
  <c r="B70" i="8"/>
  <c r="A71" i="8"/>
  <c r="C72" i="9"/>
  <c r="D72" i="9"/>
  <c r="E99" i="34"/>
  <c r="A100" i="34"/>
  <c r="B99" i="34"/>
  <c r="H72" i="9"/>
  <c r="G72" i="9"/>
  <c r="F72" i="9"/>
  <c r="C104" i="26"/>
  <c r="G104" i="26"/>
  <c r="H104" i="26"/>
  <c r="F104" i="26"/>
  <c r="D104" i="26"/>
  <c r="BD42" i="24"/>
  <c r="AQ42" i="24"/>
  <c r="AN42" i="24"/>
  <c r="AM42" i="24"/>
  <c r="AJ42" i="24"/>
  <c r="AZ42" i="24"/>
  <c r="AY42" i="24"/>
  <c r="AW42" i="24"/>
  <c r="AV42" i="24"/>
  <c r="AT42" i="24"/>
  <c r="AS42" i="24"/>
  <c r="AP42" i="24"/>
  <c r="AK42" i="24"/>
  <c r="D111" i="35"/>
  <c r="C111" i="35"/>
  <c r="H111" i="35"/>
  <c r="C67" i="41"/>
  <c r="A68" i="41" s="1"/>
  <c r="D67" i="41"/>
  <c r="H67" i="41"/>
  <c r="C110" i="31"/>
  <c r="H110" i="31"/>
  <c r="F110" i="31"/>
  <c r="G110" i="31"/>
  <c r="D110" i="31"/>
  <c r="E114" i="36"/>
  <c r="B114" i="36"/>
  <c r="A115" i="36"/>
  <c r="E108" i="28"/>
  <c r="B108" i="28"/>
  <c r="A109" i="28"/>
  <c r="H115" i="38"/>
  <c r="G115" i="38"/>
  <c r="F115" i="38"/>
  <c r="B116" i="38"/>
  <c r="E116" i="38"/>
  <c r="CC42" i="24"/>
  <c r="BZ42" i="24"/>
  <c r="BY43" i="24"/>
  <c r="H42" i="24"/>
  <c r="K42" i="24"/>
  <c r="E42" i="24"/>
  <c r="B42" i="24"/>
  <c r="A43" i="24"/>
  <c r="CA41" i="24"/>
  <c r="CD41" i="24"/>
  <c r="CB41" i="24"/>
  <c r="CE41" i="24"/>
  <c r="F58" i="32"/>
  <c r="B58" i="32"/>
  <c r="A59" i="32"/>
  <c r="D115" i="38"/>
  <c r="C115" i="38"/>
  <c r="C66" i="5"/>
  <c r="D66" i="5"/>
  <c r="CX42" i="24"/>
  <c r="CW42" i="24"/>
  <c r="CT42" i="24"/>
  <c r="CU42" i="24"/>
  <c r="N85" i="14"/>
  <c r="H85" i="14"/>
  <c r="A86" i="14"/>
  <c r="B85" i="14"/>
  <c r="Q85" i="14"/>
  <c r="K85" i="14"/>
  <c r="E85" i="14"/>
  <c r="E57" i="32"/>
  <c r="C57" i="32"/>
  <c r="D57" i="32" s="1"/>
  <c r="B105" i="26"/>
  <c r="E105" i="26"/>
  <c r="A106" i="26"/>
  <c r="E111" i="31"/>
  <c r="B111" i="31"/>
  <c r="A112" i="31"/>
  <c r="H66" i="5"/>
  <c r="G66" i="5"/>
  <c r="F66" i="5"/>
  <c r="A74" i="9"/>
  <c r="E73" i="9"/>
  <c r="B73" i="9"/>
  <c r="F107" i="28"/>
  <c r="H107" i="28"/>
  <c r="D107" i="28"/>
  <c r="G107" i="28"/>
  <c r="C107" i="28"/>
  <c r="H59" i="2"/>
  <c r="E59" i="2"/>
  <c r="B59" i="2"/>
  <c r="A60" i="2"/>
  <c r="H57" i="32"/>
  <c r="G57" i="32"/>
  <c r="J41" i="24"/>
  <c r="G41" i="24"/>
  <c r="F41" i="24"/>
  <c r="C41" i="24"/>
  <c r="Q41" i="24"/>
  <c r="M41" i="24"/>
  <c r="L41" i="24"/>
  <c r="I41" i="24"/>
  <c r="D41" i="24"/>
  <c r="E95" i="19"/>
  <c r="A96" i="19"/>
  <c r="B95" i="19"/>
  <c r="D58" i="2"/>
  <c r="C58" i="2"/>
  <c r="J58" i="2"/>
  <c r="I58" i="2"/>
  <c r="G58" i="2"/>
  <c r="F58" i="2"/>
  <c r="F98" i="34"/>
  <c r="D98" i="34"/>
  <c r="C98" i="34"/>
  <c r="G98" i="34"/>
  <c r="A113" i="35"/>
  <c r="B112" i="35"/>
  <c r="E112" i="35"/>
  <c r="D84" i="14"/>
  <c r="T84" i="14"/>
  <c r="R84" i="14"/>
  <c r="P84" i="14"/>
  <c r="L84" i="14"/>
  <c r="J84" i="14"/>
  <c r="M84" i="14"/>
  <c r="G84" i="14"/>
  <c r="F84" i="14"/>
  <c r="I84" i="14"/>
  <c r="C84" i="14"/>
  <c r="O84" i="14"/>
  <c r="S84" i="14"/>
  <c r="G94" i="19"/>
  <c r="F94" i="19"/>
  <c r="D94" i="19"/>
  <c r="C94" i="19"/>
  <c r="G67" i="41"/>
  <c r="F67" i="41"/>
  <c r="H63" i="3" l="1"/>
  <c r="I57" i="32"/>
  <c r="K58" i="2"/>
  <c r="T78" i="12"/>
  <c r="BA42" i="24"/>
  <c r="BE42" i="24" s="1"/>
  <c r="CY42" i="24"/>
  <c r="N41" i="24"/>
  <c r="R41" i="24" s="1"/>
  <c r="CF41" i="24"/>
  <c r="F85" i="45"/>
  <c r="E85" i="45"/>
  <c r="C85" i="45"/>
  <c r="A86" i="45" s="1"/>
  <c r="F83" i="44"/>
  <c r="D83" i="44"/>
  <c r="C83" i="44"/>
  <c r="A84" i="44" s="1"/>
  <c r="G83" i="44"/>
  <c r="G95" i="19"/>
  <c r="F95" i="19"/>
  <c r="D95" i="19"/>
  <c r="C95" i="19"/>
  <c r="CE42" i="24"/>
  <c r="CD42" i="24"/>
  <c r="CB42" i="24"/>
  <c r="CA42" i="24"/>
  <c r="L85" i="14"/>
  <c r="J85" i="14"/>
  <c r="F85" i="14"/>
  <c r="T85" i="14"/>
  <c r="S85" i="14"/>
  <c r="R85" i="14"/>
  <c r="C85" i="14"/>
  <c r="P85" i="14"/>
  <c r="G85" i="14"/>
  <c r="O85" i="14"/>
  <c r="M85" i="14"/>
  <c r="I85" i="14"/>
  <c r="D85" i="14"/>
  <c r="H86" i="14"/>
  <c r="B86" i="14"/>
  <c r="Q86" i="14"/>
  <c r="N86" i="14"/>
  <c r="K86" i="14"/>
  <c r="E86" i="14"/>
  <c r="A87" i="14"/>
  <c r="H73" i="9"/>
  <c r="G73" i="9"/>
  <c r="F73" i="9"/>
  <c r="F114" i="36"/>
  <c r="G114" i="36"/>
  <c r="A75" i="9"/>
  <c r="E74" i="9"/>
  <c r="B74" i="9"/>
  <c r="E67" i="40"/>
  <c r="B67" i="40"/>
  <c r="F116" i="38"/>
  <c r="H116" i="38"/>
  <c r="G116" i="38"/>
  <c r="N74" i="10"/>
  <c r="L74" i="10"/>
  <c r="J74" i="10"/>
  <c r="F74" i="10"/>
  <c r="D74" i="10"/>
  <c r="G74" i="10"/>
  <c r="I74" i="10"/>
  <c r="C74" i="10"/>
  <c r="M74" i="10"/>
  <c r="A97" i="19"/>
  <c r="E96" i="19"/>
  <c r="B96" i="19"/>
  <c r="C73" i="9"/>
  <c r="D73" i="9"/>
  <c r="F59" i="32"/>
  <c r="B59" i="32"/>
  <c r="A60" i="32"/>
  <c r="A116" i="36"/>
  <c r="E115" i="36"/>
  <c r="B115" i="36"/>
  <c r="E58" i="32"/>
  <c r="C58" i="32"/>
  <c r="D58" i="32" s="1"/>
  <c r="CV44" i="24"/>
  <c r="CS44" i="24"/>
  <c r="CR45" i="24"/>
  <c r="CC43" i="24"/>
  <c r="BZ43" i="24"/>
  <c r="BY44" i="24"/>
  <c r="CX43" i="24"/>
  <c r="CW43" i="24"/>
  <c r="CU43" i="24"/>
  <c r="CT43" i="24"/>
  <c r="I59" i="2"/>
  <c r="G59" i="2"/>
  <c r="F59" i="2"/>
  <c r="D59" i="2"/>
  <c r="C59" i="2"/>
  <c r="J59" i="2"/>
  <c r="K102" i="25"/>
  <c r="I102" i="25"/>
  <c r="G102" i="25"/>
  <c r="C102" i="25"/>
  <c r="F102" i="25"/>
  <c r="D102" i="25"/>
  <c r="J102" i="25"/>
  <c r="AU44" i="24"/>
  <c r="AO44" i="24"/>
  <c r="AL44" i="24"/>
  <c r="AI44" i="24"/>
  <c r="AX44" i="24"/>
  <c r="AR44" i="24"/>
  <c r="AH45" i="24"/>
  <c r="E65" i="3"/>
  <c r="B65" i="3"/>
  <c r="A66" i="3"/>
  <c r="D116" i="38"/>
  <c r="C116" i="38"/>
  <c r="A81" i="12"/>
  <c r="K80" i="12"/>
  <c r="H80" i="12"/>
  <c r="Q80" i="12"/>
  <c r="N80" i="12"/>
  <c r="E80" i="12"/>
  <c r="B80" i="12"/>
  <c r="AP43" i="24"/>
  <c r="BD43" i="24"/>
  <c r="AZ43" i="24"/>
  <c r="AN43" i="24"/>
  <c r="AK43" i="24"/>
  <c r="AM43" i="24"/>
  <c r="AJ43" i="24"/>
  <c r="AY43" i="24"/>
  <c r="AW43" i="24"/>
  <c r="AV43" i="24"/>
  <c r="AT43" i="24"/>
  <c r="AQ43" i="24"/>
  <c r="AS43" i="24"/>
  <c r="G58" i="32"/>
  <c r="H58" i="32"/>
  <c r="E60" i="2"/>
  <c r="H60" i="2"/>
  <c r="B60" i="2"/>
  <c r="A61" i="2"/>
  <c r="H114" i="36"/>
  <c r="D114" i="36"/>
  <c r="C114" i="36"/>
  <c r="B68" i="41"/>
  <c r="E68" i="41"/>
  <c r="F64" i="3"/>
  <c r="G64" i="3"/>
  <c r="E68" i="5"/>
  <c r="B68" i="5"/>
  <c r="A69" i="5"/>
  <c r="E85" i="43"/>
  <c r="B85" i="43"/>
  <c r="R79" i="12"/>
  <c r="P79" i="12"/>
  <c r="L79" i="12"/>
  <c r="J79" i="12"/>
  <c r="F79" i="12"/>
  <c r="D79" i="12"/>
  <c r="C79" i="12"/>
  <c r="G79" i="12"/>
  <c r="O79" i="12"/>
  <c r="I79" i="12"/>
  <c r="S79" i="12"/>
  <c r="M79" i="12"/>
  <c r="E112" i="31"/>
  <c r="B112" i="31"/>
  <c r="A113" i="31"/>
  <c r="G105" i="26"/>
  <c r="F105" i="26"/>
  <c r="D105" i="26"/>
  <c r="C105" i="26"/>
  <c r="H105" i="26"/>
  <c r="D67" i="5"/>
  <c r="C67" i="5"/>
  <c r="G42" i="24"/>
  <c r="I42" i="24"/>
  <c r="J42" i="24"/>
  <c r="D42" i="24"/>
  <c r="F42" i="24"/>
  <c r="C42" i="24"/>
  <c r="Q42" i="24"/>
  <c r="M42" i="24"/>
  <c r="L42" i="24"/>
  <c r="C64" i="3"/>
  <c r="D64" i="3"/>
  <c r="F112" i="35"/>
  <c r="G112" i="35"/>
  <c r="H75" i="10"/>
  <c r="B75" i="10"/>
  <c r="K75" i="10"/>
  <c r="E75" i="10"/>
  <c r="A76" i="10"/>
  <c r="F108" i="28"/>
  <c r="D108" i="28"/>
  <c r="C108" i="28"/>
  <c r="G108" i="28"/>
  <c r="H108" i="28"/>
  <c r="G99" i="34"/>
  <c r="C99" i="34"/>
  <c r="D99" i="34"/>
  <c r="F99" i="34"/>
  <c r="D111" i="31"/>
  <c r="H111" i="31"/>
  <c r="G111" i="31"/>
  <c r="F111" i="31"/>
  <c r="C111" i="31"/>
  <c r="H103" i="25"/>
  <c r="B103" i="25"/>
  <c r="E103" i="25"/>
  <c r="A104" i="25"/>
  <c r="A72" i="8"/>
  <c r="H71" i="8"/>
  <c r="E71" i="8"/>
  <c r="K71" i="8"/>
  <c r="B71" i="8"/>
  <c r="H112" i="35"/>
  <c r="D112" i="35"/>
  <c r="C112" i="35"/>
  <c r="E109" i="28"/>
  <c r="B109" i="28"/>
  <c r="A110" i="28"/>
  <c r="A101" i="34"/>
  <c r="E100" i="34"/>
  <c r="B100" i="34"/>
  <c r="A107" i="26"/>
  <c r="E106" i="26"/>
  <c r="B106" i="26"/>
  <c r="H67" i="5"/>
  <c r="G67" i="5"/>
  <c r="F67" i="5"/>
  <c r="H43" i="24"/>
  <c r="E43" i="24"/>
  <c r="K43" i="24"/>
  <c r="B43" i="24"/>
  <c r="A44" i="24"/>
  <c r="G70" i="8"/>
  <c r="N70" i="8"/>
  <c r="M70" i="8"/>
  <c r="L70" i="8"/>
  <c r="J70" i="8"/>
  <c r="F70" i="8"/>
  <c r="I70" i="8"/>
  <c r="C70" i="8"/>
  <c r="D70" i="8"/>
  <c r="E113" i="35"/>
  <c r="B113" i="35"/>
  <c r="A114" i="35"/>
  <c r="E21" i="29" a="1"/>
  <c r="C14" i="29" a="1"/>
  <c r="T79" i="12" l="1"/>
  <c r="H64" i="3"/>
  <c r="I58" i="32"/>
  <c r="K59" i="2"/>
  <c r="N42" i="24"/>
  <c r="R42" i="24" s="1"/>
  <c r="CF42" i="24"/>
  <c r="CY43" i="24"/>
  <c r="BA43" i="24"/>
  <c r="BE43" i="24" s="1"/>
  <c r="E84" i="44"/>
  <c r="B84" i="44"/>
  <c r="B86" i="45"/>
  <c r="D86" i="45"/>
  <c r="C14" i="29"/>
  <c r="E21" i="29"/>
  <c r="E97" i="19"/>
  <c r="B97" i="19"/>
  <c r="A98" i="19"/>
  <c r="G96" i="19"/>
  <c r="F96" i="19"/>
  <c r="D96" i="19"/>
  <c r="C96" i="19"/>
  <c r="A70" i="5"/>
  <c r="E69" i="5"/>
  <c r="B69" i="5"/>
  <c r="H106" i="26"/>
  <c r="G106" i="26"/>
  <c r="F106" i="26"/>
  <c r="D106" i="26"/>
  <c r="C106" i="26"/>
  <c r="A108" i="26"/>
  <c r="E107" i="26"/>
  <c r="B107" i="26"/>
  <c r="G68" i="41"/>
  <c r="F68" i="41"/>
  <c r="R80" i="12"/>
  <c r="P80" i="12"/>
  <c r="L80" i="12"/>
  <c r="D80" i="12"/>
  <c r="O80" i="12"/>
  <c r="M80" i="12"/>
  <c r="G80" i="12"/>
  <c r="J80" i="12"/>
  <c r="I80" i="12"/>
  <c r="F80" i="12"/>
  <c r="S80" i="12"/>
  <c r="C80" i="12"/>
  <c r="G100" i="34"/>
  <c r="F100" i="34"/>
  <c r="D100" i="34"/>
  <c r="C100" i="34"/>
  <c r="T86" i="14"/>
  <c r="R86" i="14"/>
  <c r="P86" i="14"/>
  <c r="J86" i="14"/>
  <c r="F86" i="14"/>
  <c r="D86" i="14"/>
  <c r="S86" i="14"/>
  <c r="O86" i="14"/>
  <c r="M86" i="14"/>
  <c r="L86" i="14"/>
  <c r="I86" i="14"/>
  <c r="G86" i="14"/>
  <c r="C86" i="14"/>
  <c r="B114" i="35"/>
  <c r="A115" i="35"/>
  <c r="E114" i="35"/>
  <c r="J60" i="2"/>
  <c r="I60" i="2"/>
  <c r="G60" i="2"/>
  <c r="F60" i="2"/>
  <c r="C60" i="2"/>
  <c r="D60" i="2"/>
  <c r="CB43" i="24"/>
  <c r="CE43" i="24"/>
  <c r="CD43" i="24"/>
  <c r="CA43" i="24"/>
  <c r="B66" i="3"/>
  <c r="E66" i="3"/>
  <c r="A67" i="3"/>
  <c r="D65" i="3"/>
  <c r="C65" i="3"/>
  <c r="CV45" i="24"/>
  <c r="CS45" i="24"/>
  <c r="CR46" i="24"/>
  <c r="D109" i="28"/>
  <c r="C109" i="28"/>
  <c r="G109" i="28"/>
  <c r="H109" i="28"/>
  <c r="F109" i="28"/>
  <c r="F65" i="3"/>
  <c r="G65" i="3"/>
  <c r="CX44" i="24"/>
  <c r="CU44" i="24"/>
  <c r="CT44" i="24"/>
  <c r="CW44" i="24"/>
  <c r="D67" i="40"/>
  <c r="C67" i="40"/>
  <c r="A68" i="40" s="1"/>
  <c r="J103" i="25"/>
  <c r="G103" i="25"/>
  <c r="F103" i="25"/>
  <c r="C103" i="25"/>
  <c r="D103" i="25"/>
  <c r="I103" i="25"/>
  <c r="K103" i="25"/>
  <c r="A102" i="34"/>
  <c r="B101" i="34"/>
  <c r="E101" i="34"/>
  <c r="B110" i="28"/>
  <c r="A111" i="28"/>
  <c r="E110" i="28"/>
  <c r="N75" i="10"/>
  <c r="L75" i="10"/>
  <c r="J75" i="10"/>
  <c r="I75" i="10"/>
  <c r="F75" i="10"/>
  <c r="D75" i="10"/>
  <c r="M75" i="10"/>
  <c r="C75" i="10"/>
  <c r="G75" i="10"/>
  <c r="F67" i="40"/>
  <c r="H67" i="40"/>
  <c r="G67" i="40"/>
  <c r="H81" i="12"/>
  <c r="B81" i="12"/>
  <c r="N81" i="12"/>
  <c r="K81" i="12"/>
  <c r="E81" i="12"/>
  <c r="A82" i="12"/>
  <c r="Q81" i="12"/>
  <c r="B113" i="31"/>
  <c r="A114" i="31"/>
  <c r="E113" i="31"/>
  <c r="AR45" i="24"/>
  <c r="AX45" i="24"/>
  <c r="AU45" i="24"/>
  <c r="AO45" i="24"/>
  <c r="AL45" i="24"/>
  <c r="AI45" i="24"/>
  <c r="AH46" i="24"/>
  <c r="D74" i="9"/>
  <c r="C74" i="9"/>
  <c r="H61" i="2"/>
  <c r="E61" i="2"/>
  <c r="B61" i="2"/>
  <c r="A62" i="2"/>
  <c r="H74" i="9"/>
  <c r="G74" i="9"/>
  <c r="F74" i="9"/>
  <c r="G85" i="43"/>
  <c r="F85" i="43"/>
  <c r="D85" i="43"/>
  <c r="C85" i="43"/>
  <c r="A86" i="43" s="1"/>
  <c r="H115" i="36"/>
  <c r="C115" i="36"/>
  <c r="D115" i="36"/>
  <c r="B75" i="9"/>
  <c r="E75" i="9"/>
  <c r="A76" i="9"/>
  <c r="H68" i="5"/>
  <c r="F68" i="5"/>
  <c r="G68" i="5"/>
  <c r="H113" i="35"/>
  <c r="D113" i="35"/>
  <c r="C113" i="35"/>
  <c r="H112" i="31"/>
  <c r="F112" i="31"/>
  <c r="D112" i="31"/>
  <c r="C112" i="31"/>
  <c r="G112" i="31"/>
  <c r="F115" i="36"/>
  <c r="G115" i="36"/>
  <c r="H68" i="41"/>
  <c r="D68" i="41"/>
  <c r="C68" i="41"/>
  <c r="A69" i="41" s="1"/>
  <c r="B116" i="36"/>
  <c r="A117" i="36"/>
  <c r="E116" i="36"/>
  <c r="F60" i="32"/>
  <c r="B60" i="32"/>
  <c r="A61" i="32"/>
  <c r="K44" i="24"/>
  <c r="H44" i="24"/>
  <c r="B44" i="24"/>
  <c r="E44" i="24"/>
  <c r="A45" i="24"/>
  <c r="H72" i="8"/>
  <c r="E72" i="8"/>
  <c r="A73" i="8"/>
  <c r="B72" i="8"/>
  <c r="K72" i="8"/>
  <c r="E59" i="32"/>
  <c r="C59" i="32"/>
  <c r="D59" i="32" s="1"/>
  <c r="F113" i="35"/>
  <c r="G113" i="35"/>
  <c r="M43" i="24"/>
  <c r="L43" i="24"/>
  <c r="J43" i="24"/>
  <c r="I43" i="24"/>
  <c r="G43" i="24"/>
  <c r="D43" i="24"/>
  <c r="C43" i="24"/>
  <c r="Q43" i="24"/>
  <c r="F43" i="24"/>
  <c r="H104" i="25"/>
  <c r="E104" i="25"/>
  <c r="A105" i="25"/>
  <c r="B104" i="25"/>
  <c r="H59" i="32"/>
  <c r="G59" i="32"/>
  <c r="D68" i="5"/>
  <c r="C68" i="5"/>
  <c r="H76" i="10"/>
  <c r="E76" i="10"/>
  <c r="B76" i="10"/>
  <c r="K76" i="10"/>
  <c r="A77" i="10"/>
  <c r="CC44" i="24"/>
  <c r="BZ44" i="24"/>
  <c r="BY45" i="24"/>
  <c r="J71" i="8"/>
  <c r="I71" i="8"/>
  <c r="G71" i="8"/>
  <c r="F71" i="8"/>
  <c r="D71" i="8"/>
  <c r="N71" i="8"/>
  <c r="M71" i="8"/>
  <c r="C71" i="8"/>
  <c r="L71" i="8"/>
  <c r="AT44" i="24"/>
  <c r="AV44" i="24"/>
  <c r="AS44" i="24"/>
  <c r="AQ44" i="24"/>
  <c r="AP44" i="24"/>
  <c r="AN44" i="24"/>
  <c r="AK44" i="24"/>
  <c r="AJ44" i="24"/>
  <c r="BD44" i="24"/>
  <c r="AZ44" i="24"/>
  <c r="AY44" i="24"/>
  <c r="AW44" i="24"/>
  <c r="AM44" i="24"/>
  <c r="B87" i="14"/>
  <c r="N87" i="14"/>
  <c r="H87" i="14"/>
  <c r="K87" i="14"/>
  <c r="A88" i="14"/>
  <c r="Q87" i="14"/>
  <c r="E87" i="14"/>
  <c r="I59" i="32" l="1"/>
  <c r="K60" i="2"/>
  <c r="H65" i="3"/>
  <c r="T80" i="12"/>
  <c r="N43" i="24"/>
  <c r="R43" i="24" s="1"/>
  <c r="CF43" i="24"/>
  <c r="BA44" i="24"/>
  <c r="BE44" i="24" s="1"/>
  <c r="CY44" i="24"/>
  <c r="E86" i="45"/>
  <c r="C86" i="45"/>
  <c r="A87" i="45" s="1"/>
  <c r="F86" i="45"/>
  <c r="G84" i="44"/>
  <c r="D84" i="44"/>
  <c r="F84" i="44"/>
  <c r="C84" i="44"/>
  <c r="A85" i="44" s="1"/>
  <c r="B86" i="43"/>
  <c r="E86" i="43"/>
  <c r="T87" i="14"/>
  <c r="R87" i="14"/>
  <c r="P87" i="14"/>
  <c r="L87" i="14"/>
  <c r="J87" i="14"/>
  <c r="I87" i="14"/>
  <c r="G87" i="14"/>
  <c r="O87" i="14"/>
  <c r="S87" i="14"/>
  <c r="M87" i="14"/>
  <c r="F87" i="14"/>
  <c r="D87" i="14"/>
  <c r="C87" i="14"/>
  <c r="A106" i="25"/>
  <c r="H105" i="25"/>
  <c r="E105" i="25"/>
  <c r="B105" i="25"/>
  <c r="CV46" i="24"/>
  <c r="CS46" i="24"/>
  <c r="CR47" i="24"/>
  <c r="CW45" i="24"/>
  <c r="CX45" i="24"/>
  <c r="CU45" i="24"/>
  <c r="CT45" i="24"/>
  <c r="A116" i="35"/>
  <c r="B115" i="35"/>
  <c r="E115" i="35"/>
  <c r="G116" i="36"/>
  <c r="F116" i="36"/>
  <c r="H114" i="35"/>
  <c r="D114" i="35"/>
  <c r="C114" i="35"/>
  <c r="K104" i="25"/>
  <c r="I104" i="25"/>
  <c r="G104" i="25"/>
  <c r="C104" i="25"/>
  <c r="J104" i="25"/>
  <c r="F104" i="25"/>
  <c r="D104" i="25"/>
  <c r="E117" i="36"/>
  <c r="B117" i="36"/>
  <c r="A118" i="36"/>
  <c r="E62" i="2"/>
  <c r="H62" i="2"/>
  <c r="B62" i="2"/>
  <c r="A63" i="2"/>
  <c r="G107" i="26"/>
  <c r="H107" i="26"/>
  <c r="F107" i="26"/>
  <c r="D107" i="26"/>
  <c r="C107" i="26"/>
  <c r="B69" i="41"/>
  <c r="E69" i="41"/>
  <c r="F61" i="32"/>
  <c r="B61" i="32"/>
  <c r="A62" i="32"/>
  <c r="G114" i="35"/>
  <c r="F114" i="35"/>
  <c r="B108" i="26"/>
  <c r="E108" i="26"/>
  <c r="A109" i="26"/>
  <c r="G61" i="2"/>
  <c r="D61" i="2"/>
  <c r="J61" i="2"/>
  <c r="I61" i="2"/>
  <c r="F61" i="2"/>
  <c r="C61" i="2"/>
  <c r="E111" i="28"/>
  <c r="B111" i="28"/>
  <c r="A112" i="28"/>
  <c r="G60" i="32"/>
  <c r="H60" i="32"/>
  <c r="H110" i="28"/>
  <c r="C110" i="28"/>
  <c r="D110" i="28"/>
  <c r="F110" i="28"/>
  <c r="G110" i="28"/>
  <c r="C60" i="32"/>
  <c r="D60" i="32" s="1"/>
  <c r="E60" i="32"/>
  <c r="AL46" i="24"/>
  <c r="AX46" i="24"/>
  <c r="AU46" i="24"/>
  <c r="AR46" i="24"/>
  <c r="AO46" i="24"/>
  <c r="AI46" i="24"/>
  <c r="AH47" i="24"/>
  <c r="C116" i="36"/>
  <c r="H116" i="36"/>
  <c r="D116" i="36"/>
  <c r="BZ45" i="24"/>
  <c r="CC45" i="24"/>
  <c r="BY46" i="24"/>
  <c r="BD45" i="24"/>
  <c r="AZ45" i="24"/>
  <c r="AY45" i="24"/>
  <c r="AW45" i="24"/>
  <c r="AV45" i="24"/>
  <c r="AS45" i="24"/>
  <c r="AT45" i="24"/>
  <c r="AQ45" i="24"/>
  <c r="AP45" i="24"/>
  <c r="AJ45" i="24"/>
  <c r="AN45" i="24"/>
  <c r="AM45" i="24"/>
  <c r="AK45" i="24"/>
  <c r="G101" i="34"/>
  <c r="F101" i="34"/>
  <c r="D101" i="34"/>
  <c r="C101" i="34"/>
  <c r="A103" i="34"/>
  <c r="E102" i="34"/>
  <c r="B102" i="34"/>
  <c r="CA44" i="24"/>
  <c r="CD44" i="24"/>
  <c r="CE44" i="24"/>
  <c r="CB44" i="24"/>
  <c r="D69" i="5"/>
  <c r="C69" i="5"/>
  <c r="J81" i="12"/>
  <c r="F81" i="12"/>
  <c r="D81" i="12"/>
  <c r="M81" i="12"/>
  <c r="G81" i="12"/>
  <c r="L81" i="12"/>
  <c r="I81" i="12"/>
  <c r="C81" i="12"/>
  <c r="T81" i="12"/>
  <c r="O81" i="12"/>
  <c r="R81" i="12"/>
  <c r="S81" i="12"/>
  <c r="P81" i="12"/>
  <c r="H88" i="14"/>
  <c r="N88" i="14"/>
  <c r="A89" i="14"/>
  <c r="Q88" i="14"/>
  <c r="K88" i="14"/>
  <c r="E88" i="14"/>
  <c r="B88" i="14"/>
  <c r="H77" i="10"/>
  <c r="B77" i="10"/>
  <c r="A78" i="10"/>
  <c r="K77" i="10"/>
  <c r="E77" i="10"/>
  <c r="G69" i="5"/>
  <c r="H69" i="5"/>
  <c r="F69" i="5"/>
  <c r="B67" i="3"/>
  <c r="E67" i="3"/>
  <c r="A68" i="3"/>
  <c r="B70" i="5"/>
  <c r="A71" i="5"/>
  <c r="E70" i="5"/>
  <c r="F66" i="3"/>
  <c r="G66" i="3"/>
  <c r="A74" i="8"/>
  <c r="H73" i="8"/>
  <c r="E73" i="8"/>
  <c r="B73" i="8"/>
  <c r="K73" i="8"/>
  <c r="D66" i="3"/>
  <c r="C66" i="3"/>
  <c r="G72" i="8"/>
  <c r="D72" i="8"/>
  <c r="N72" i="8"/>
  <c r="C72" i="8"/>
  <c r="F72" i="8"/>
  <c r="M72" i="8"/>
  <c r="J72" i="8"/>
  <c r="L72" i="8"/>
  <c r="I72" i="8"/>
  <c r="A115" i="31"/>
  <c r="E114" i="31"/>
  <c r="B114" i="31"/>
  <c r="A77" i="9"/>
  <c r="E76" i="9"/>
  <c r="B76" i="9"/>
  <c r="D113" i="31"/>
  <c r="C113" i="31"/>
  <c r="H113" i="31"/>
  <c r="G113" i="31"/>
  <c r="F113" i="31"/>
  <c r="K45" i="24"/>
  <c r="E45" i="24"/>
  <c r="H45" i="24"/>
  <c r="B45" i="24"/>
  <c r="A46" i="24"/>
  <c r="F75" i="9"/>
  <c r="G75" i="9"/>
  <c r="H75" i="9"/>
  <c r="B68" i="40"/>
  <c r="E68" i="40"/>
  <c r="A99" i="19"/>
  <c r="E98" i="19"/>
  <c r="B98" i="19"/>
  <c r="N76" i="10"/>
  <c r="L76" i="10"/>
  <c r="J76" i="10"/>
  <c r="F76" i="10"/>
  <c r="D76" i="10"/>
  <c r="G76" i="10"/>
  <c r="C76" i="10"/>
  <c r="I76" i="10"/>
  <c r="M76" i="10"/>
  <c r="N82" i="12"/>
  <c r="H82" i="12"/>
  <c r="A83" i="12"/>
  <c r="Q82" i="12"/>
  <c r="K82" i="12"/>
  <c r="E82" i="12"/>
  <c r="B82" i="12"/>
  <c r="G97" i="19"/>
  <c r="F97" i="19"/>
  <c r="D97" i="19"/>
  <c r="C97" i="19"/>
  <c r="D75" i="9"/>
  <c r="C75" i="9"/>
  <c r="Q44" i="24"/>
  <c r="M44" i="24"/>
  <c r="L44" i="24"/>
  <c r="J44" i="24"/>
  <c r="I44" i="24"/>
  <c r="G44" i="24"/>
  <c r="F44" i="24"/>
  <c r="D44" i="24"/>
  <c r="C44" i="24"/>
  <c r="C13" i="29" a="1"/>
  <c r="H66" i="3" l="1"/>
  <c r="K61" i="2"/>
  <c r="I60" i="32"/>
  <c r="CF44" i="24"/>
  <c r="N44" i="24"/>
  <c r="R44" i="24" s="1"/>
  <c r="BA45" i="24"/>
  <c r="BE45" i="24" s="1"/>
  <c r="CY45" i="24"/>
  <c r="B85" i="44"/>
  <c r="E85" i="44"/>
  <c r="B87" i="45"/>
  <c r="D87" i="45"/>
  <c r="C13" i="29"/>
  <c r="T82" i="12"/>
  <c r="R82" i="12"/>
  <c r="P82" i="12"/>
  <c r="L82" i="12"/>
  <c r="J82" i="12"/>
  <c r="F82" i="12"/>
  <c r="D82" i="12"/>
  <c r="S82" i="12"/>
  <c r="O82" i="12"/>
  <c r="M82" i="12"/>
  <c r="I82" i="12"/>
  <c r="G82" i="12"/>
  <c r="C82" i="12"/>
  <c r="B63" i="2"/>
  <c r="H63" i="2"/>
  <c r="E63" i="2"/>
  <c r="A64" i="2"/>
  <c r="I105" i="25"/>
  <c r="K105" i="25"/>
  <c r="J105" i="25"/>
  <c r="F105" i="25"/>
  <c r="D105" i="25"/>
  <c r="G105" i="25"/>
  <c r="C105" i="25"/>
  <c r="H117" i="36"/>
  <c r="D117" i="36"/>
  <c r="C117" i="36"/>
  <c r="CC46" i="24"/>
  <c r="BZ46" i="24"/>
  <c r="BY47" i="24"/>
  <c r="E77" i="9"/>
  <c r="B77" i="9"/>
  <c r="A78" i="9"/>
  <c r="D70" i="5"/>
  <c r="C70" i="5"/>
  <c r="E68" i="3"/>
  <c r="B68" i="3"/>
  <c r="A69" i="3"/>
  <c r="H61" i="32"/>
  <c r="G61" i="32"/>
  <c r="CD45" i="24"/>
  <c r="CB45" i="24"/>
  <c r="CA45" i="24"/>
  <c r="CE45" i="24"/>
  <c r="J73" i="8"/>
  <c r="I73" i="8"/>
  <c r="G73" i="8"/>
  <c r="F73" i="8"/>
  <c r="D73" i="8"/>
  <c r="N73" i="8"/>
  <c r="L73" i="8"/>
  <c r="M73" i="8"/>
  <c r="C73" i="8"/>
  <c r="C67" i="3"/>
  <c r="D67" i="3"/>
  <c r="D69" i="41"/>
  <c r="H69" i="41"/>
  <c r="C69" i="41"/>
  <c r="A70" i="41" s="1"/>
  <c r="G76" i="9"/>
  <c r="H76" i="9"/>
  <c r="F76" i="9"/>
  <c r="CV47" i="24"/>
  <c r="CS47" i="24"/>
  <c r="CR48" i="24"/>
  <c r="J62" i="2"/>
  <c r="G62" i="2"/>
  <c r="F62" i="2"/>
  <c r="D62" i="2"/>
  <c r="I62" i="2"/>
  <c r="C62" i="2"/>
  <c r="G67" i="3"/>
  <c r="F67" i="3"/>
  <c r="H74" i="8"/>
  <c r="A75" i="8"/>
  <c r="K74" i="8"/>
  <c r="B74" i="8"/>
  <c r="E74" i="8"/>
  <c r="B118" i="36"/>
  <c r="A119" i="36"/>
  <c r="E118" i="36"/>
  <c r="E61" i="32"/>
  <c r="C61" i="32"/>
  <c r="D61" i="32" s="1"/>
  <c r="C98" i="19"/>
  <c r="G98" i="19"/>
  <c r="F98" i="19"/>
  <c r="D98" i="19"/>
  <c r="F102" i="34"/>
  <c r="D102" i="34"/>
  <c r="G102" i="34"/>
  <c r="C102" i="34"/>
  <c r="AX47" i="24"/>
  <c r="AU47" i="24"/>
  <c r="AR47" i="24"/>
  <c r="AI47" i="24"/>
  <c r="AO47" i="24"/>
  <c r="AL47" i="24"/>
  <c r="AH48" i="24"/>
  <c r="A110" i="26"/>
  <c r="E109" i="26"/>
  <c r="B109" i="26"/>
  <c r="G69" i="41"/>
  <c r="F69" i="41"/>
  <c r="K46" i="24"/>
  <c r="H46" i="24"/>
  <c r="E46" i="24"/>
  <c r="B46" i="24"/>
  <c r="A47" i="24"/>
  <c r="L45" i="24"/>
  <c r="M45" i="24"/>
  <c r="J45" i="24"/>
  <c r="I45" i="24"/>
  <c r="G45" i="24"/>
  <c r="F45" i="24"/>
  <c r="D45" i="24"/>
  <c r="Q45" i="24"/>
  <c r="C45" i="24"/>
  <c r="D76" i="9"/>
  <c r="C76" i="9"/>
  <c r="AM46" i="24"/>
  <c r="AW46" i="24"/>
  <c r="AT46" i="24"/>
  <c r="AS46" i="24"/>
  <c r="AQ46" i="24"/>
  <c r="AP46" i="24"/>
  <c r="AN46" i="24"/>
  <c r="AK46" i="24"/>
  <c r="BD46" i="24"/>
  <c r="AZ46" i="24"/>
  <c r="AY46" i="24"/>
  <c r="AV46" i="24"/>
  <c r="AJ46" i="24"/>
  <c r="H111" i="28"/>
  <c r="G111" i="28"/>
  <c r="F111" i="28"/>
  <c r="D111" i="28"/>
  <c r="C111" i="28"/>
  <c r="G114" i="31"/>
  <c r="F114" i="31"/>
  <c r="H114" i="31"/>
  <c r="C114" i="31"/>
  <c r="D114" i="31"/>
  <c r="B99" i="19"/>
  <c r="A100" i="19"/>
  <c r="E99" i="19"/>
  <c r="H78" i="10"/>
  <c r="E78" i="10"/>
  <c r="B78" i="10"/>
  <c r="A79" i="10"/>
  <c r="K78" i="10"/>
  <c r="B103" i="34"/>
  <c r="A104" i="34"/>
  <c r="E103" i="34"/>
  <c r="H108" i="26"/>
  <c r="G108" i="26"/>
  <c r="F108" i="26"/>
  <c r="C108" i="26"/>
  <c r="D108" i="26"/>
  <c r="CU46" i="24"/>
  <c r="CT46" i="24"/>
  <c r="CX46" i="24"/>
  <c r="CW46" i="24"/>
  <c r="A113" i="28"/>
  <c r="B112" i="28"/>
  <c r="E112" i="28"/>
  <c r="G117" i="36"/>
  <c r="F117" i="36"/>
  <c r="E71" i="5"/>
  <c r="B71" i="5"/>
  <c r="A72" i="5"/>
  <c r="B115" i="31"/>
  <c r="A116" i="31"/>
  <c r="E115" i="31"/>
  <c r="N77" i="10"/>
  <c r="L77" i="10"/>
  <c r="J77" i="10"/>
  <c r="I77" i="10"/>
  <c r="F77" i="10"/>
  <c r="D77" i="10"/>
  <c r="G77" i="10"/>
  <c r="M77" i="10"/>
  <c r="C77" i="10"/>
  <c r="F115" i="35"/>
  <c r="G115" i="35"/>
  <c r="N89" i="14"/>
  <c r="H89" i="14"/>
  <c r="B89" i="14"/>
  <c r="E89" i="14"/>
  <c r="Q89" i="14"/>
  <c r="A90" i="14"/>
  <c r="K89" i="14"/>
  <c r="E106" i="25"/>
  <c r="A107" i="25"/>
  <c r="H106" i="25"/>
  <c r="B106" i="25"/>
  <c r="F70" i="5"/>
  <c r="G70" i="5"/>
  <c r="H70" i="5"/>
  <c r="H68" i="40"/>
  <c r="F68" i="40"/>
  <c r="G68" i="40"/>
  <c r="H115" i="35"/>
  <c r="D115" i="35"/>
  <c r="C115" i="35"/>
  <c r="N83" i="12"/>
  <c r="B83" i="12"/>
  <c r="E83" i="12"/>
  <c r="K83" i="12"/>
  <c r="H83" i="12"/>
  <c r="Q83" i="12"/>
  <c r="A84" i="12"/>
  <c r="D68" i="40"/>
  <c r="C68" i="40"/>
  <c r="A69" i="40" s="1"/>
  <c r="L88" i="14"/>
  <c r="J88" i="14"/>
  <c r="F88" i="14"/>
  <c r="D88" i="14"/>
  <c r="T88" i="14"/>
  <c r="R88" i="14"/>
  <c r="S88" i="14"/>
  <c r="P88" i="14"/>
  <c r="O88" i="14"/>
  <c r="M88" i="14"/>
  <c r="I88" i="14"/>
  <c r="G88" i="14"/>
  <c r="C88" i="14"/>
  <c r="F62" i="32"/>
  <c r="B62" i="32"/>
  <c r="A63" i="32"/>
  <c r="E116" i="35"/>
  <c r="B116" i="35"/>
  <c r="A117" i="35"/>
  <c r="D86" i="43"/>
  <c r="C86" i="43"/>
  <c r="A87" i="43" s="1"/>
  <c r="F86" i="43"/>
  <c r="G86" i="43"/>
  <c r="E12" i="29" a="1"/>
  <c r="H67" i="3" l="1"/>
  <c r="I61" i="32"/>
  <c r="K62" i="2"/>
  <c r="CY46" i="24"/>
  <c r="N45" i="24"/>
  <c r="R45" i="24" s="1"/>
  <c r="BA46" i="24"/>
  <c r="BE46" i="24" s="1"/>
  <c r="CF45" i="24"/>
  <c r="E87" i="45"/>
  <c r="C87" i="45"/>
  <c r="A88" i="45" s="1"/>
  <c r="F87" i="45"/>
  <c r="G85" i="44"/>
  <c r="F85" i="44"/>
  <c r="C85" i="44"/>
  <c r="A86" i="44" s="1"/>
  <c r="D85" i="44"/>
  <c r="E12" i="29"/>
  <c r="C103" i="34"/>
  <c r="D103" i="34"/>
  <c r="G103" i="34"/>
  <c r="F103" i="34"/>
  <c r="H77" i="9"/>
  <c r="G77" i="9"/>
  <c r="F77" i="9"/>
  <c r="A105" i="34"/>
  <c r="E104" i="34"/>
  <c r="B104" i="34"/>
  <c r="H84" i="12"/>
  <c r="B84" i="12"/>
  <c r="Q84" i="12"/>
  <c r="E84" i="12"/>
  <c r="N84" i="12"/>
  <c r="A85" i="12"/>
  <c r="K84" i="12"/>
  <c r="A111" i="26"/>
  <c r="E110" i="26"/>
  <c r="B110" i="26"/>
  <c r="K47" i="24"/>
  <c r="H47" i="24"/>
  <c r="B47" i="24"/>
  <c r="E47" i="24"/>
  <c r="A48" i="24"/>
  <c r="C63" i="2"/>
  <c r="I63" i="2"/>
  <c r="J63" i="2"/>
  <c r="G63" i="2"/>
  <c r="F63" i="2"/>
  <c r="D63" i="2"/>
  <c r="G74" i="8"/>
  <c r="M74" i="8"/>
  <c r="L74" i="8"/>
  <c r="J74" i="8"/>
  <c r="I74" i="8"/>
  <c r="D74" i="8"/>
  <c r="F74" i="8"/>
  <c r="C74" i="8"/>
  <c r="N74" i="8"/>
  <c r="B116" i="31"/>
  <c r="E116" i="31"/>
  <c r="A117" i="31"/>
  <c r="A101" i="19"/>
  <c r="B100" i="19"/>
  <c r="E100" i="19"/>
  <c r="AU48" i="24"/>
  <c r="AR48" i="24"/>
  <c r="AO48" i="24"/>
  <c r="AX48" i="24"/>
  <c r="AL48" i="24"/>
  <c r="AI48" i="24"/>
  <c r="AH49" i="24"/>
  <c r="T89" i="14"/>
  <c r="R89" i="14"/>
  <c r="P89" i="14"/>
  <c r="F89" i="14"/>
  <c r="D89" i="14"/>
  <c r="C89" i="14"/>
  <c r="S89" i="14"/>
  <c r="O89" i="14"/>
  <c r="M89" i="14"/>
  <c r="L89" i="14"/>
  <c r="G89" i="14"/>
  <c r="J89" i="14"/>
  <c r="I89" i="14"/>
  <c r="G118" i="36"/>
  <c r="F118" i="36"/>
  <c r="B87" i="43"/>
  <c r="E87" i="43"/>
  <c r="CV48" i="24"/>
  <c r="CS48" i="24"/>
  <c r="CR49" i="24"/>
  <c r="B119" i="36"/>
  <c r="E119" i="36"/>
  <c r="A120" i="36"/>
  <c r="C99" i="19"/>
  <c r="F99" i="19"/>
  <c r="G99" i="19"/>
  <c r="D99" i="19"/>
  <c r="M46" i="24"/>
  <c r="Q46" i="24"/>
  <c r="L46" i="24"/>
  <c r="J46" i="24"/>
  <c r="I46" i="24"/>
  <c r="G46" i="24"/>
  <c r="F46" i="24"/>
  <c r="D46" i="24"/>
  <c r="C46" i="24"/>
  <c r="E69" i="40"/>
  <c r="B69" i="40"/>
  <c r="G109" i="26"/>
  <c r="H109" i="26"/>
  <c r="F109" i="26"/>
  <c r="D109" i="26"/>
  <c r="C109" i="26"/>
  <c r="H116" i="35"/>
  <c r="D116" i="35"/>
  <c r="C116" i="35"/>
  <c r="CE46" i="24"/>
  <c r="CD46" i="24"/>
  <c r="CB46" i="24"/>
  <c r="CA46" i="24"/>
  <c r="G116" i="35"/>
  <c r="F116" i="35"/>
  <c r="E69" i="3"/>
  <c r="B69" i="3"/>
  <c r="A70" i="3"/>
  <c r="H118" i="36"/>
  <c r="D118" i="36"/>
  <c r="C118" i="36"/>
  <c r="C71" i="5"/>
  <c r="D71" i="5"/>
  <c r="H71" i="5"/>
  <c r="G71" i="5"/>
  <c r="F71" i="5"/>
  <c r="F68" i="3"/>
  <c r="G68" i="3"/>
  <c r="E62" i="32"/>
  <c r="C62" i="32"/>
  <c r="D62" i="32" s="1"/>
  <c r="G62" i="32"/>
  <c r="H62" i="32"/>
  <c r="C106" i="25"/>
  <c r="K106" i="25"/>
  <c r="I106" i="25"/>
  <c r="F106" i="25"/>
  <c r="J106" i="25"/>
  <c r="G106" i="25"/>
  <c r="D106" i="25"/>
  <c r="E113" i="28"/>
  <c r="B113" i="28"/>
  <c r="A114" i="28"/>
  <c r="N90" i="14"/>
  <c r="H90" i="14"/>
  <c r="A91" i="14"/>
  <c r="Q90" i="14"/>
  <c r="K90" i="14"/>
  <c r="E90" i="14"/>
  <c r="B90" i="14"/>
  <c r="CC47" i="24"/>
  <c r="BZ47" i="24"/>
  <c r="BY48" i="24"/>
  <c r="H64" i="2"/>
  <c r="E64" i="2"/>
  <c r="B64" i="2"/>
  <c r="A65" i="2"/>
  <c r="CX47" i="24"/>
  <c r="CW47" i="24"/>
  <c r="CU47" i="24"/>
  <c r="CT47" i="24"/>
  <c r="F63" i="32"/>
  <c r="B63" i="32"/>
  <c r="A64" i="32"/>
  <c r="A76" i="8"/>
  <c r="H75" i="8"/>
  <c r="E75" i="8"/>
  <c r="B75" i="8"/>
  <c r="K75" i="8"/>
  <c r="H79" i="10"/>
  <c r="B79" i="10"/>
  <c r="A80" i="10"/>
  <c r="K79" i="10"/>
  <c r="E79" i="10"/>
  <c r="T83" i="12"/>
  <c r="R83" i="12"/>
  <c r="P83" i="12"/>
  <c r="J83" i="12"/>
  <c r="O83" i="12"/>
  <c r="M83" i="12"/>
  <c r="L83" i="12"/>
  <c r="G83" i="12"/>
  <c r="I83" i="12"/>
  <c r="F83" i="12"/>
  <c r="S83" i="12"/>
  <c r="D83" i="12"/>
  <c r="C83" i="12"/>
  <c r="H115" i="31"/>
  <c r="G115" i="31"/>
  <c r="F115" i="31"/>
  <c r="D115" i="31"/>
  <c r="C115" i="31"/>
  <c r="A73" i="5"/>
  <c r="B72" i="5"/>
  <c r="E72" i="5"/>
  <c r="AY47" i="24"/>
  <c r="AT47" i="24"/>
  <c r="BD47" i="24"/>
  <c r="AZ47" i="24"/>
  <c r="AW47" i="24"/>
  <c r="AV47" i="24"/>
  <c r="AS47" i="24"/>
  <c r="AQ47" i="24"/>
  <c r="AP47" i="24"/>
  <c r="AN47" i="24"/>
  <c r="AM47" i="24"/>
  <c r="AK47" i="24"/>
  <c r="AJ47" i="24"/>
  <c r="G112" i="28"/>
  <c r="H112" i="28"/>
  <c r="D112" i="28"/>
  <c r="F112" i="28"/>
  <c r="C112" i="28"/>
  <c r="A108" i="25"/>
  <c r="H107" i="25"/>
  <c r="B107" i="25"/>
  <c r="E107" i="25"/>
  <c r="B78" i="9"/>
  <c r="A79" i="9"/>
  <c r="E78" i="9"/>
  <c r="N78" i="10"/>
  <c r="L78" i="10"/>
  <c r="J78" i="10"/>
  <c r="F78" i="10"/>
  <c r="D78" i="10"/>
  <c r="M78" i="10"/>
  <c r="I78" i="10"/>
  <c r="G78" i="10"/>
  <c r="C78" i="10"/>
  <c r="A118" i="35"/>
  <c r="B117" i="35"/>
  <c r="E117" i="35"/>
  <c r="D68" i="3"/>
  <c r="C68" i="3"/>
  <c r="B70" i="41"/>
  <c r="E70" i="41"/>
  <c r="D77" i="9"/>
  <c r="C77" i="9"/>
  <c r="C12" i="29" a="1"/>
  <c r="H68" i="3" l="1"/>
  <c r="I62" i="32"/>
  <c r="CF46" i="24"/>
  <c r="K63" i="2"/>
  <c r="CY47" i="24"/>
  <c r="N46" i="24"/>
  <c r="R46" i="24" s="1"/>
  <c r="BA47" i="24"/>
  <c r="BE47" i="24" s="1"/>
  <c r="B86" i="44"/>
  <c r="E86" i="44"/>
  <c r="D88" i="45"/>
  <c r="B88" i="45"/>
  <c r="C12" i="29"/>
  <c r="E114" i="28"/>
  <c r="A115" i="28"/>
  <c r="B114" i="28"/>
  <c r="CV49" i="24"/>
  <c r="CS49" i="24"/>
  <c r="CR50" i="24"/>
  <c r="H78" i="9"/>
  <c r="G78" i="9"/>
  <c r="F78" i="9"/>
  <c r="B73" i="5"/>
  <c r="E73" i="5"/>
  <c r="A74" i="5"/>
  <c r="N85" i="12"/>
  <c r="H85" i="12"/>
  <c r="B85" i="12"/>
  <c r="A86" i="12"/>
  <c r="Q85" i="12"/>
  <c r="K85" i="12"/>
  <c r="E85" i="12"/>
  <c r="K107" i="25"/>
  <c r="J107" i="25"/>
  <c r="F107" i="25"/>
  <c r="D107" i="25"/>
  <c r="I107" i="25"/>
  <c r="G107" i="25"/>
  <c r="C107" i="25"/>
  <c r="F116" i="31"/>
  <c r="D116" i="31"/>
  <c r="H116" i="31"/>
  <c r="G116" i="31"/>
  <c r="C116" i="31"/>
  <c r="B48" i="24"/>
  <c r="K48" i="24"/>
  <c r="H48" i="24"/>
  <c r="E48" i="24"/>
  <c r="A49" i="24"/>
  <c r="J75" i="8"/>
  <c r="I75" i="8"/>
  <c r="G75" i="8"/>
  <c r="F75" i="8"/>
  <c r="D75" i="8"/>
  <c r="N75" i="8"/>
  <c r="M75" i="8"/>
  <c r="L75" i="8"/>
  <c r="C75" i="8"/>
  <c r="G72" i="5"/>
  <c r="H72" i="5"/>
  <c r="F72" i="5"/>
  <c r="F84" i="12"/>
  <c r="D84" i="12"/>
  <c r="T84" i="12"/>
  <c r="L84" i="12"/>
  <c r="S84" i="12"/>
  <c r="R84" i="12"/>
  <c r="P84" i="12"/>
  <c r="O84" i="12"/>
  <c r="I84" i="12"/>
  <c r="M84" i="12"/>
  <c r="J84" i="12"/>
  <c r="C84" i="12"/>
  <c r="G84" i="12"/>
  <c r="D47" i="24"/>
  <c r="C47" i="24"/>
  <c r="Q47" i="24"/>
  <c r="M47" i="24"/>
  <c r="L47" i="24"/>
  <c r="J47" i="24"/>
  <c r="I47" i="24"/>
  <c r="F47" i="24"/>
  <c r="G47" i="24"/>
  <c r="H63" i="32"/>
  <c r="G63" i="32"/>
  <c r="B101" i="19"/>
  <c r="A102" i="19"/>
  <c r="E101" i="19"/>
  <c r="D87" i="43"/>
  <c r="C87" i="43"/>
  <c r="A88" i="43" s="1"/>
  <c r="F87" i="43"/>
  <c r="G87" i="43"/>
  <c r="C63" i="32"/>
  <c r="D63" i="32" s="1"/>
  <c r="E63" i="32"/>
  <c r="G104" i="34"/>
  <c r="F104" i="34"/>
  <c r="D104" i="34"/>
  <c r="C104" i="34"/>
  <c r="B108" i="25"/>
  <c r="E108" i="25"/>
  <c r="H108" i="25"/>
  <c r="A109" i="25"/>
  <c r="CX48" i="24"/>
  <c r="CW48" i="24"/>
  <c r="CU48" i="24"/>
  <c r="CT48" i="24"/>
  <c r="H76" i="8"/>
  <c r="A77" i="8"/>
  <c r="K76" i="8"/>
  <c r="B76" i="8"/>
  <c r="E76" i="8"/>
  <c r="D70" i="41"/>
  <c r="C70" i="41"/>
  <c r="A71" i="41" s="1"/>
  <c r="H70" i="41"/>
  <c r="CE47" i="24"/>
  <c r="CD47" i="24"/>
  <c r="CB47" i="24"/>
  <c r="CA47" i="24"/>
  <c r="A106" i="34"/>
  <c r="E105" i="34"/>
  <c r="B105" i="34"/>
  <c r="AZ48" i="24"/>
  <c r="AY48" i="24"/>
  <c r="AW48" i="24"/>
  <c r="AV48" i="24"/>
  <c r="AT48" i="24"/>
  <c r="AS48" i="24"/>
  <c r="AQ48" i="24"/>
  <c r="AP48" i="24"/>
  <c r="AM48" i="24"/>
  <c r="BD48" i="24"/>
  <c r="AN48" i="24"/>
  <c r="AK48" i="24"/>
  <c r="AJ48" i="24"/>
  <c r="R90" i="14"/>
  <c r="P90" i="14"/>
  <c r="L90" i="14"/>
  <c r="J90" i="14"/>
  <c r="F90" i="14"/>
  <c r="T90" i="14"/>
  <c r="S90" i="14"/>
  <c r="O90" i="14"/>
  <c r="M90" i="14"/>
  <c r="I90" i="14"/>
  <c r="G90" i="14"/>
  <c r="D90" i="14"/>
  <c r="C90" i="14"/>
  <c r="H69" i="40"/>
  <c r="G69" i="40"/>
  <c r="F69" i="40"/>
  <c r="G100" i="19"/>
  <c r="F100" i="19"/>
  <c r="D100" i="19"/>
  <c r="C100" i="19"/>
  <c r="H65" i="2"/>
  <c r="B65" i="2"/>
  <c r="E65" i="2"/>
  <c r="A66" i="2"/>
  <c r="CC48" i="24"/>
  <c r="BZ48" i="24"/>
  <c r="BY49" i="24"/>
  <c r="C69" i="3"/>
  <c r="D69" i="3"/>
  <c r="D113" i="28"/>
  <c r="G113" i="28"/>
  <c r="H113" i="28"/>
  <c r="F113" i="28"/>
  <c r="C113" i="28"/>
  <c r="AR49" i="24"/>
  <c r="AL49" i="24"/>
  <c r="AI49" i="24"/>
  <c r="AX49" i="24"/>
  <c r="AU49" i="24"/>
  <c r="AO49" i="24"/>
  <c r="AH50" i="24"/>
  <c r="D72" i="5"/>
  <c r="C72" i="5"/>
  <c r="B64" i="32"/>
  <c r="F64" i="32"/>
  <c r="A65" i="32"/>
  <c r="F110" i="26"/>
  <c r="G110" i="26"/>
  <c r="C110" i="26"/>
  <c r="H110" i="26"/>
  <c r="D110" i="26"/>
  <c r="B70" i="3"/>
  <c r="E70" i="3"/>
  <c r="A71" i="3"/>
  <c r="G69" i="3"/>
  <c r="F69" i="3"/>
  <c r="A80" i="9"/>
  <c r="B79" i="9"/>
  <c r="E79" i="9"/>
  <c r="D69" i="40"/>
  <c r="C69" i="40"/>
  <c r="A70" i="40" s="1"/>
  <c r="J64" i="2"/>
  <c r="I64" i="2"/>
  <c r="G64" i="2"/>
  <c r="F64" i="2"/>
  <c r="C64" i="2"/>
  <c r="D64" i="2"/>
  <c r="H117" i="35"/>
  <c r="D117" i="35"/>
  <c r="C117" i="35"/>
  <c r="H91" i="14"/>
  <c r="B91" i="14"/>
  <c r="K91" i="14"/>
  <c r="E91" i="14"/>
  <c r="A92" i="14"/>
  <c r="Q91" i="14"/>
  <c r="N91" i="14"/>
  <c r="D119" i="36"/>
  <c r="C119" i="36"/>
  <c r="H119" i="36"/>
  <c r="D78" i="9"/>
  <c r="C78" i="9"/>
  <c r="F117" i="35"/>
  <c r="G117" i="35"/>
  <c r="E118" i="35"/>
  <c r="B118" i="35"/>
  <c r="A119" i="35"/>
  <c r="H80" i="10"/>
  <c r="E80" i="10"/>
  <c r="B80" i="10"/>
  <c r="A81" i="10"/>
  <c r="K80" i="10"/>
  <c r="A121" i="36"/>
  <c r="B120" i="36"/>
  <c r="E120" i="36"/>
  <c r="A112" i="26"/>
  <c r="B111" i="26"/>
  <c r="E111" i="26"/>
  <c r="A118" i="31"/>
  <c r="E117" i="31"/>
  <c r="B117" i="31"/>
  <c r="G70" i="41"/>
  <c r="F70" i="41"/>
  <c r="N79" i="10"/>
  <c r="L79" i="10"/>
  <c r="J79" i="10"/>
  <c r="I79" i="10"/>
  <c r="F79" i="10"/>
  <c r="D79" i="10"/>
  <c r="M79" i="10"/>
  <c r="C79" i="10"/>
  <c r="G79" i="10"/>
  <c r="G119" i="36"/>
  <c r="F119" i="36"/>
  <c r="CY48" i="24" l="1"/>
  <c r="K64" i="2"/>
  <c r="I63" i="32"/>
  <c r="H69" i="3"/>
  <c r="CF47" i="24"/>
  <c r="N47" i="24"/>
  <c r="R47" i="24" s="1"/>
  <c r="BA48" i="24"/>
  <c r="BE48" i="24" s="1"/>
  <c r="F88" i="45"/>
  <c r="E88" i="45"/>
  <c r="C88" i="45"/>
  <c r="A89" i="45" s="1"/>
  <c r="D86" i="44"/>
  <c r="F86" i="44"/>
  <c r="C86" i="44"/>
  <c r="A87" i="44" s="1"/>
  <c r="G86" i="44"/>
  <c r="A119" i="31"/>
  <c r="B118" i="31"/>
  <c r="E118" i="31"/>
  <c r="B106" i="34"/>
  <c r="E106" i="34"/>
  <c r="A107" i="34"/>
  <c r="A122" i="36"/>
  <c r="E121" i="36"/>
  <c r="B121" i="36"/>
  <c r="H120" i="36"/>
  <c r="C120" i="36"/>
  <c r="D120" i="36"/>
  <c r="D111" i="26"/>
  <c r="H111" i="26"/>
  <c r="F111" i="26"/>
  <c r="C111" i="26"/>
  <c r="G111" i="26"/>
  <c r="E88" i="43"/>
  <c r="B88" i="43"/>
  <c r="H81" i="10"/>
  <c r="B81" i="10"/>
  <c r="K81" i="10"/>
  <c r="A82" i="10"/>
  <c r="E81" i="10"/>
  <c r="H118" i="35"/>
  <c r="D118" i="35"/>
  <c r="C118" i="35"/>
  <c r="A103" i="19"/>
  <c r="E102" i="19"/>
  <c r="B102" i="19"/>
  <c r="B112" i="26"/>
  <c r="A113" i="26"/>
  <c r="E112" i="26"/>
  <c r="N86" i="12"/>
  <c r="H86" i="12"/>
  <c r="A87" i="12"/>
  <c r="B86" i="12"/>
  <c r="E86" i="12"/>
  <c r="Q86" i="12"/>
  <c r="K86" i="12"/>
  <c r="H79" i="9"/>
  <c r="G79" i="9"/>
  <c r="F79" i="9"/>
  <c r="R85" i="12"/>
  <c r="P85" i="12"/>
  <c r="L85" i="12"/>
  <c r="J85" i="12"/>
  <c r="F85" i="12"/>
  <c r="D85" i="12"/>
  <c r="T85" i="12"/>
  <c r="M85" i="12"/>
  <c r="S85" i="12"/>
  <c r="O85" i="12"/>
  <c r="I85" i="12"/>
  <c r="C85" i="12"/>
  <c r="G85" i="12"/>
  <c r="G105" i="34"/>
  <c r="D105" i="34"/>
  <c r="F105" i="34"/>
  <c r="C105" i="34"/>
  <c r="F118" i="35"/>
  <c r="G118" i="35"/>
  <c r="E74" i="5"/>
  <c r="B74" i="5"/>
  <c r="A75" i="5"/>
  <c r="A78" i="8"/>
  <c r="H77" i="8"/>
  <c r="E77" i="8"/>
  <c r="K77" i="8"/>
  <c r="B77" i="8"/>
  <c r="H73" i="5"/>
  <c r="F73" i="5"/>
  <c r="G73" i="5"/>
  <c r="AT49" i="24"/>
  <c r="AS49" i="24"/>
  <c r="AK49" i="24"/>
  <c r="AN49" i="24"/>
  <c r="BD49" i="24"/>
  <c r="AZ49" i="24"/>
  <c r="AY49" i="24"/>
  <c r="AW49" i="24"/>
  <c r="AV49" i="24"/>
  <c r="AQ49" i="24"/>
  <c r="AP49" i="24"/>
  <c r="AM49" i="24"/>
  <c r="AJ49" i="24"/>
  <c r="E119" i="35"/>
  <c r="B119" i="35"/>
  <c r="A120" i="35"/>
  <c r="A72" i="3"/>
  <c r="E71" i="3"/>
  <c r="B71" i="3"/>
  <c r="D73" i="5"/>
  <c r="C73" i="5"/>
  <c r="E71" i="41"/>
  <c r="B71" i="41"/>
  <c r="CE48" i="24"/>
  <c r="CD48" i="24"/>
  <c r="CB48" i="24"/>
  <c r="CA48" i="24"/>
  <c r="G76" i="8"/>
  <c r="N76" i="8"/>
  <c r="M76" i="8"/>
  <c r="L76" i="8"/>
  <c r="I76" i="8"/>
  <c r="F76" i="8"/>
  <c r="C76" i="8"/>
  <c r="D76" i="8"/>
  <c r="J76" i="8"/>
  <c r="A110" i="25"/>
  <c r="H109" i="25"/>
  <c r="B109" i="25"/>
  <c r="E109" i="25"/>
  <c r="N92" i="14"/>
  <c r="B92" i="14"/>
  <c r="A93" i="14"/>
  <c r="Q92" i="14"/>
  <c r="H92" i="14"/>
  <c r="K92" i="14"/>
  <c r="E92" i="14"/>
  <c r="CV50" i="24"/>
  <c r="CS50" i="24"/>
  <c r="CR51" i="24"/>
  <c r="CW49" i="24"/>
  <c r="CT49" i="24"/>
  <c r="CX49" i="24"/>
  <c r="CU49" i="24"/>
  <c r="CC49" i="24"/>
  <c r="BZ49" i="24"/>
  <c r="BY50" i="24"/>
  <c r="G70" i="3"/>
  <c r="F70" i="3"/>
  <c r="J91" i="14"/>
  <c r="F91" i="14"/>
  <c r="D91" i="14"/>
  <c r="T91" i="14"/>
  <c r="R91" i="14"/>
  <c r="P91" i="14"/>
  <c r="L91" i="14"/>
  <c r="I91" i="14"/>
  <c r="G91" i="14"/>
  <c r="C91" i="14"/>
  <c r="M91" i="14"/>
  <c r="S91" i="14"/>
  <c r="O91" i="14"/>
  <c r="H66" i="2"/>
  <c r="E66" i="2"/>
  <c r="B66" i="2"/>
  <c r="A67" i="2"/>
  <c r="Q48" i="24"/>
  <c r="C48" i="24"/>
  <c r="M48" i="24"/>
  <c r="L48" i="24"/>
  <c r="J48" i="24"/>
  <c r="I48" i="24"/>
  <c r="G48" i="24"/>
  <c r="F48" i="24"/>
  <c r="D48" i="24"/>
  <c r="H114" i="28"/>
  <c r="G114" i="28"/>
  <c r="F114" i="28"/>
  <c r="D114" i="28"/>
  <c r="C114" i="28"/>
  <c r="N80" i="10"/>
  <c r="L80" i="10"/>
  <c r="J80" i="10"/>
  <c r="F80" i="10"/>
  <c r="D80" i="10"/>
  <c r="G80" i="10"/>
  <c r="I80" i="10"/>
  <c r="M80" i="10"/>
  <c r="C80" i="10"/>
  <c r="A116" i="28"/>
  <c r="E115" i="28"/>
  <c r="B115" i="28"/>
  <c r="AX50" i="24"/>
  <c r="AU50" i="24"/>
  <c r="AR50" i="24"/>
  <c r="AO50" i="24"/>
  <c r="AL50" i="24"/>
  <c r="AI50" i="24"/>
  <c r="AH51" i="24"/>
  <c r="E70" i="40"/>
  <c r="B70" i="40"/>
  <c r="A81" i="9"/>
  <c r="E80" i="9"/>
  <c r="B80" i="9"/>
  <c r="D70" i="3"/>
  <c r="C70" i="3"/>
  <c r="H49" i="24"/>
  <c r="E49" i="24"/>
  <c r="B49" i="24"/>
  <c r="K49" i="24"/>
  <c r="A50" i="24"/>
  <c r="I65" i="2"/>
  <c r="G65" i="2"/>
  <c r="F65" i="2"/>
  <c r="D65" i="2"/>
  <c r="C65" i="2"/>
  <c r="J65" i="2"/>
  <c r="G120" i="36"/>
  <c r="F120" i="36"/>
  <c r="C101" i="19"/>
  <c r="D101" i="19"/>
  <c r="G101" i="19"/>
  <c r="F101" i="19"/>
  <c r="K108" i="25"/>
  <c r="I108" i="25"/>
  <c r="G108" i="25"/>
  <c r="F108" i="25"/>
  <c r="D108" i="25"/>
  <c r="C108" i="25"/>
  <c r="J108" i="25"/>
  <c r="D79" i="9"/>
  <c r="C79" i="9"/>
  <c r="F65" i="32"/>
  <c r="B65" i="32"/>
  <c r="A66" i="32"/>
  <c r="H117" i="31"/>
  <c r="F117" i="31"/>
  <c r="G117" i="31"/>
  <c r="C117" i="31"/>
  <c r="D117" i="31"/>
  <c r="H64" i="32"/>
  <c r="G64" i="32"/>
  <c r="E64" i="32"/>
  <c r="C64" i="32"/>
  <c r="D64" i="32" s="1"/>
  <c r="C11" i="29" a="1"/>
  <c r="I64" i="32" l="1"/>
  <c r="H70" i="3"/>
  <c r="K65" i="2"/>
  <c r="CY49" i="24"/>
  <c r="N48" i="24"/>
  <c r="R48" i="24" s="1"/>
  <c r="CF48" i="24"/>
  <c r="BA49" i="24"/>
  <c r="BE49" i="24" s="1"/>
  <c r="E87" i="44"/>
  <c r="B87" i="44"/>
  <c r="B89" i="45"/>
  <c r="D89" i="45"/>
  <c r="C11" i="29"/>
  <c r="H80" i="9"/>
  <c r="G80" i="9"/>
  <c r="F80" i="9"/>
  <c r="H65" i="32"/>
  <c r="G65" i="32"/>
  <c r="H82" i="10"/>
  <c r="E82" i="10"/>
  <c r="B82" i="10"/>
  <c r="A83" i="10"/>
  <c r="K82" i="10"/>
  <c r="D88" i="43"/>
  <c r="C88" i="43"/>
  <c r="A89" i="43" s="1"/>
  <c r="F88" i="43"/>
  <c r="G88" i="43"/>
  <c r="CC50" i="24"/>
  <c r="BZ50" i="24"/>
  <c r="BY51" i="24"/>
  <c r="N81" i="10"/>
  <c r="L81" i="10"/>
  <c r="J81" i="10"/>
  <c r="I81" i="10"/>
  <c r="F81" i="10"/>
  <c r="D81" i="10"/>
  <c r="C81" i="10"/>
  <c r="M81" i="10"/>
  <c r="G81" i="10"/>
  <c r="AU51" i="24"/>
  <c r="AR51" i="24"/>
  <c r="AO51" i="24"/>
  <c r="AL51" i="24"/>
  <c r="AI51" i="24"/>
  <c r="AX51" i="24"/>
  <c r="AH52" i="24"/>
  <c r="A104" i="19"/>
  <c r="E103" i="19"/>
  <c r="B103" i="19"/>
  <c r="AM50" i="24"/>
  <c r="BD50" i="24"/>
  <c r="AZ50" i="24"/>
  <c r="AY50" i="24"/>
  <c r="AW50" i="24"/>
  <c r="AV50" i="24"/>
  <c r="AT50" i="24"/>
  <c r="AS50" i="24"/>
  <c r="AQ50" i="24"/>
  <c r="AP50" i="24"/>
  <c r="AN50" i="24"/>
  <c r="AK50" i="24"/>
  <c r="AJ50" i="24"/>
  <c r="CE49" i="24"/>
  <c r="CD49" i="24"/>
  <c r="CA49" i="24"/>
  <c r="CB49" i="24"/>
  <c r="H110" i="25"/>
  <c r="E110" i="25"/>
  <c r="A111" i="25"/>
  <c r="B110" i="25"/>
  <c r="H70" i="40"/>
  <c r="F70" i="40"/>
  <c r="G70" i="40"/>
  <c r="J109" i="25"/>
  <c r="G109" i="25"/>
  <c r="F109" i="25"/>
  <c r="D109" i="25"/>
  <c r="K109" i="25"/>
  <c r="C109" i="25"/>
  <c r="I109" i="25"/>
  <c r="D80" i="9"/>
  <c r="C80" i="9"/>
  <c r="D70" i="40"/>
  <c r="C70" i="40"/>
  <c r="A71" i="40" s="1"/>
  <c r="E81" i="9"/>
  <c r="B81" i="9"/>
  <c r="A82" i="9"/>
  <c r="D115" i="28"/>
  <c r="G115" i="28"/>
  <c r="H115" i="28"/>
  <c r="F115" i="28"/>
  <c r="C115" i="28"/>
  <c r="B67" i="2"/>
  <c r="E67" i="2"/>
  <c r="H67" i="2"/>
  <c r="A68" i="2"/>
  <c r="D121" i="36"/>
  <c r="H121" i="36"/>
  <c r="C121" i="36"/>
  <c r="CV51" i="24"/>
  <c r="CS51" i="24"/>
  <c r="CR52" i="24"/>
  <c r="G121" i="36"/>
  <c r="F121" i="36"/>
  <c r="CX50" i="24"/>
  <c r="CU50" i="24"/>
  <c r="CW50" i="24"/>
  <c r="CT50" i="24"/>
  <c r="J77" i="8"/>
  <c r="I77" i="8"/>
  <c r="G77" i="8"/>
  <c r="F77" i="8"/>
  <c r="D77" i="8"/>
  <c r="N77" i="8"/>
  <c r="L77" i="8"/>
  <c r="M77" i="8"/>
  <c r="C77" i="8"/>
  <c r="A123" i="36"/>
  <c r="E122" i="36"/>
  <c r="B122" i="36"/>
  <c r="I66" i="2"/>
  <c r="J66" i="2"/>
  <c r="C66" i="2"/>
  <c r="G66" i="2"/>
  <c r="D66" i="2"/>
  <c r="F66" i="2"/>
  <c r="H71" i="41"/>
  <c r="D71" i="41"/>
  <c r="C71" i="41"/>
  <c r="A72" i="41" s="1"/>
  <c r="F71" i="41"/>
  <c r="G71" i="41"/>
  <c r="T86" i="12"/>
  <c r="R86" i="12"/>
  <c r="P86" i="12"/>
  <c r="L86" i="12"/>
  <c r="S86" i="12"/>
  <c r="G86" i="12"/>
  <c r="O86" i="12"/>
  <c r="F86" i="12"/>
  <c r="C86" i="12"/>
  <c r="M86" i="12"/>
  <c r="I86" i="12"/>
  <c r="J86" i="12"/>
  <c r="D86" i="12"/>
  <c r="A108" i="34"/>
  <c r="E107" i="34"/>
  <c r="B107" i="34"/>
  <c r="E65" i="32"/>
  <c r="C65" i="32"/>
  <c r="D65" i="32" s="1"/>
  <c r="B87" i="12"/>
  <c r="A88" i="12"/>
  <c r="N87" i="12"/>
  <c r="Q87" i="12"/>
  <c r="K87" i="12"/>
  <c r="H87" i="12"/>
  <c r="E87" i="12"/>
  <c r="F106" i="34"/>
  <c r="D106" i="34"/>
  <c r="C106" i="34"/>
  <c r="G106" i="34"/>
  <c r="H78" i="8"/>
  <c r="E78" i="8"/>
  <c r="A79" i="8"/>
  <c r="K78" i="8"/>
  <c r="B78" i="8"/>
  <c r="G71" i="3"/>
  <c r="F71" i="3"/>
  <c r="A76" i="5"/>
  <c r="B75" i="5"/>
  <c r="E75" i="5"/>
  <c r="B72" i="3"/>
  <c r="E72" i="3"/>
  <c r="A73" i="3"/>
  <c r="A114" i="26"/>
  <c r="E113" i="26"/>
  <c r="B113" i="26"/>
  <c r="A117" i="28"/>
  <c r="E116" i="28"/>
  <c r="B116" i="28"/>
  <c r="C49" i="24"/>
  <c r="Q49" i="24"/>
  <c r="M49" i="24"/>
  <c r="L49" i="24"/>
  <c r="J49" i="24"/>
  <c r="I49" i="24"/>
  <c r="G49" i="24"/>
  <c r="F49" i="24"/>
  <c r="D49" i="24"/>
  <c r="N93" i="14"/>
  <c r="H93" i="14"/>
  <c r="Q93" i="14"/>
  <c r="K93" i="14"/>
  <c r="E93" i="14"/>
  <c r="B93" i="14"/>
  <c r="A94" i="14"/>
  <c r="D74" i="5"/>
  <c r="C74" i="5"/>
  <c r="T92" i="14"/>
  <c r="R92" i="14"/>
  <c r="P92" i="14"/>
  <c r="L92" i="14"/>
  <c r="F92" i="14"/>
  <c r="D92" i="14"/>
  <c r="S92" i="14"/>
  <c r="O92" i="14"/>
  <c r="M92" i="14"/>
  <c r="J92" i="14"/>
  <c r="I92" i="14"/>
  <c r="G92" i="14"/>
  <c r="C92" i="14"/>
  <c r="A121" i="35"/>
  <c r="B120" i="35"/>
  <c r="E120" i="35"/>
  <c r="H74" i="5"/>
  <c r="F74" i="5"/>
  <c r="G74" i="5"/>
  <c r="H112" i="26"/>
  <c r="G112" i="26"/>
  <c r="D112" i="26"/>
  <c r="C112" i="26"/>
  <c r="F112" i="26"/>
  <c r="H50" i="24"/>
  <c r="E50" i="24"/>
  <c r="B50" i="24"/>
  <c r="K50" i="24"/>
  <c r="A51" i="24"/>
  <c r="H119" i="35"/>
  <c r="D119" i="35"/>
  <c r="C119" i="35"/>
  <c r="G102" i="19"/>
  <c r="F102" i="19"/>
  <c r="D102" i="19"/>
  <c r="C102" i="19"/>
  <c r="H118" i="31"/>
  <c r="F118" i="31"/>
  <c r="D118" i="31"/>
  <c r="G118" i="31"/>
  <c r="C118" i="31"/>
  <c r="D71" i="3"/>
  <c r="C71" i="3"/>
  <c r="F66" i="32"/>
  <c r="B66" i="32"/>
  <c r="A67" i="32"/>
  <c r="G119" i="35"/>
  <c r="F119" i="35"/>
  <c r="B119" i="31"/>
  <c r="E119" i="31"/>
  <c r="A120" i="31"/>
  <c r="N49" i="24" l="1"/>
  <c r="R49" i="24" s="1"/>
  <c r="I65" i="32"/>
  <c r="H71" i="3"/>
  <c r="K66" i="2"/>
  <c r="CY50" i="24"/>
  <c r="CF49" i="24"/>
  <c r="BA50" i="24"/>
  <c r="BE50" i="24" s="1"/>
  <c r="F89" i="45"/>
  <c r="E89" i="45"/>
  <c r="C89" i="45"/>
  <c r="A90" i="45" s="1"/>
  <c r="C87" i="44"/>
  <c r="A88" i="44" s="1"/>
  <c r="D87" i="44"/>
  <c r="F87" i="44"/>
  <c r="G87" i="44"/>
  <c r="G72" i="3"/>
  <c r="F72" i="3"/>
  <c r="G78" i="8"/>
  <c r="F78" i="8"/>
  <c r="J78" i="8"/>
  <c r="M78" i="8"/>
  <c r="N78" i="8"/>
  <c r="I78" i="8"/>
  <c r="L78" i="8"/>
  <c r="D78" i="8"/>
  <c r="C78" i="8"/>
  <c r="N82" i="10"/>
  <c r="L82" i="10"/>
  <c r="J82" i="10"/>
  <c r="F82" i="10"/>
  <c r="D82" i="10"/>
  <c r="I82" i="10"/>
  <c r="G82" i="10"/>
  <c r="M82" i="10"/>
  <c r="C82" i="10"/>
  <c r="B89" i="43"/>
  <c r="E89" i="43"/>
  <c r="CX51" i="24"/>
  <c r="CW51" i="24"/>
  <c r="CU51" i="24"/>
  <c r="CT51" i="24"/>
  <c r="E104" i="19"/>
  <c r="B104" i="19"/>
  <c r="A105" i="19"/>
  <c r="E73" i="3"/>
  <c r="B73" i="3"/>
  <c r="A74" i="3"/>
  <c r="P93" i="14"/>
  <c r="L93" i="14"/>
  <c r="J93" i="14"/>
  <c r="F93" i="14"/>
  <c r="D93" i="14"/>
  <c r="S93" i="14"/>
  <c r="R93" i="14"/>
  <c r="O93" i="14"/>
  <c r="M93" i="14"/>
  <c r="I93" i="14"/>
  <c r="G93" i="14"/>
  <c r="T93" i="14"/>
  <c r="C93" i="14"/>
  <c r="C72" i="3"/>
  <c r="D72" i="3"/>
  <c r="D75" i="5"/>
  <c r="C75" i="5"/>
  <c r="AX52" i="24"/>
  <c r="AU52" i="24"/>
  <c r="AR52" i="24"/>
  <c r="AO52" i="24"/>
  <c r="AL52" i="24"/>
  <c r="AI52" i="24"/>
  <c r="AH53" i="24"/>
  <c r="H83" i="10"/>
  <c r="B83" i="10"/>
  <c r="A84" i="10"/>
  <c r="K83" i="10"/>
  <c r="E83" i="10"/>
  <c r="CS52" i="24"/>
  <c r="CV52" i="24"/>
  <c r="CR53" i="24"/>
  <c r="H94" i="14"/>
  <c r="B94" i="14"/>
  <c r="N94" i="14"/>
  <c r="A95" i="14"/>
  <c r="K94" i="14"/>
  <c r="Q94" i="14"/>
  <c r="E94" i="14"/>
  <c r="F120" i="35"/>
  <c r="G120" i="35"/>
  <c r="AJ51" i="24"/>
  <c r="AQ51" i="24"/>
  <c r="AP51" i="24"/>
  <c r="AV51" i="24"/>
  <c r="AS51" i="24"/>
  <c r="AN51" i="24"/>
  <c r="AM51" i="24"/>
  <c r="AK51" i="24"/>
  <c r="AY51" i="24"/>
  <c r="BD51" i="24"/>
  <c r="AZ51" i="24"/>
  <c r="AW51" i="24"/>
  <c r="AT51" i="24"/>
  <c r="A80" i="8"/>
  <c r="H79" i="8"/>
  <c r="E79" i="8"/>
  <c r="K79" i="8"/>
  <c r="B79" i="8"/>
  <c r="G110" i="25"/>
  <c r="K110" i="25"/>
  <c r="J110" i="25"/>
  <c r="I110" i="25"/>
  <c r="D110" i="25"/>
  <c r="C110" i="25"/>
  <c r="F110" i="25"/>
  <c r="H75" i="5"/>
  <c r="F75" i="5"/>
  <c r="G75" i="5"/>
  <c r="E76" i="5"/>
  <c r="B76" i="5"/>
  <c r="A77" i="5"/>
  <c r="K51" i="24"/>
  <c r="H51" i="24"/>
  <c r="E51" i="24"/>
  <c r="B51" i="24"/>
  <c r="A52" i="24"/>
  <c r="B71" i="40"/>
  <c r="E71" i="40"/>
  <c r="A121" i="31"/>
  <c r="B120" i="31"/>
  <c r="E120" i="31"/>
  <c r="B111" i="25"/>
  <c r="A112" i="25"/>
  <c r="H111" i="25"/>
  <c r="E111" i="25"/>
  <c r="A109" i="34"/>
  <c r="E108" i="34"/>
  <c r="B108" i="34"/>
  <c r="H120" i="35"/>
  <c r="D120" i="35"/>
  <c r="C120" i="35"/>
  <c r="J67" i="2"/>
  <c r="D67" i="2"/>
  <c r="I67" i="2"/>
  <c r="G67" i="2"/>
  <c r="C67" i="2"/>
  <c r="F67" i="2"/>
  <c r="A83" i="9"/>
  <c r="E82" i="9"/>
  <c r="B82" i="9"/>
  <c r="CC51" i="24"/>
  <c r="BZ51" i="24"/>
  <c r="BY52" i="24"/>
  <c r="B72" i="41"/>
  <c r="E72" i="41"/>
  <c r="B67" i="32"/>
  <c r="F67" i="32"/>
  <c r="A68" i="32"/>
  <c r="B68" i="2"/>
  <c r="H68" i="2"/>
  <c r="E68" i="2"/>
  <c r="A69" i="2"/>
  <c r="F87" i="12"/>
  <c r="D87" i="12"/>
  <c r="R87" i="12"/>
  <c r="J87" i="12"/>
  <c r="S87" i="12"/>
  <c r="T87" i="12"/>
  <c r="P87" i="12"/>
  <c r="O87" i="12"/>
  <c r="G87" i="12"/>
  <c r="C87" i="12"/>
  <c r="M87" i="12"/>
  <c r="L87" i="12"/>
  <c r="I87" i="12"/>
  <c r="A124" i="36"/>
  <c r="E123" i="36"/>
  <c r="B123" i="36"/>
  <c r="D81" i="9"/>
  <c r="C81" i="9"/>
  <c r="CB50" i="24"/>
  <c r="CA50" i="24"/>
  <c r="CE50" i="24"/>
  <c r="CD50" i="24"/>
  <c r="I50" i="24"/>
  <c r="M50" i="24"/>
  <c r="L50" i="24"/>
  <c r="J50" i="24"/>
  <c r="F50" i="24"/>
  <c r="D50" i="24"/>
  <c r="C50" i="24"/>
  <c r="Q50" i="24"/>
  <c r="G50" i="24"/>
  <c r="G103" i="19"/>
  <c r="F103" i="19"/>
  <c r="D103" i="19"/>
  <c r="C103" i="19"/>
  <c r="G116" i="28"/>
  <c r="F116" i="28"/>
  <c r="H116" i="28"/>
  <c r="D116" i="28"/>
  <c r="C116" i="28"/>
  <c r="F107" i="34"/>
  <c r="G107" i="34"/>
  <c r="D107" i="34"/>
  <c r="C107" i="34"/>
  <c r="A115" i="26"/>
  <c r="E114" i="26"/>
  <c r="B114" i="26"/>
  <c r="F81" i="9"/>
  <c r="H81" i="9"/>
  <c r="G81" i="9"/>
  <c r="H119" i="31"/>
  <c r="F119" i="31"/>
  <c r="D119" i="31"/>
  <c r="C119" i="31"/>
  <c r="G119" i="31"/>
  <c r="H66" i="32"/>
  <c r="G66" i="32"/>
  <c r="B121" i="35"/>
  <c r="E121" i="35"/>
  <c r="A122" i="35"/>
  <c r="N88" i="12"/>
  <c r="H88" i="12"/>
  <c r="B88" i="12"/>
  <c r="E88" i="12"/>
  <c r="Q88" i="12"/>
  <c r="K88" i="12"/>
  <c r="A89" i="12"/>
  <c r="A118" i="28"/>
  <c r="B117" i="28"/>
  <c r="E117" i="28"/>
  <c r="F122" i="36"/>
  <c r="G122" i="36"/>
  <c r="E66" i="32"/>
  <c r="C66" i="32"/>
  <c r="D66" i="32" s="1"/>
  <c r="H113" i="26"/>
  <c r="C113" i="26"/>
  <c r="G113" i="26"/>
  <c r="F113" i="26"/>
  <c r="D113" i="26"/>
  <c r="D122" i="36"/>
  <c r="H122" i="36"/>
  <c r="C122" i="36"/>
  <c r="C10" i="29" a="1"/>
  <c r="CY51" i="24" l="1"/>
  <c r="I66" i="32"/>
  <c r="H72" i="3"/>
  <c r="K67" i="2"/>
  <c r="BA51" i="24"/>
  <c r="BE51" i="24" s="1"/>
  <c r="CF50" i="24"/>
  <c r="N50" i="24"/>
  <c r="R50" i="24" s="1"/>
  <c r="E88" i="44"/>
  <c r="B88" i="44"/>
  <c r="B90" i="45"/>
  <c r="D90" i="45"/>
  <c r="C10" i="29"/>
  <c r="H117" i="28"/>
  <c r="G117" i="28"/>
  <c r="F117" i="28"/>
  <c r="C117" i="28"/>
  <c r="D117" i="28"/>
  <c r="B118" i="28"/>
  <c r="E118" i="28"/>
  <c r="A119" i="28"/>
  <c r="A125" i="36"/>
  <c r="E124" i="36"/>
  <c r="B124" i="36"/>
  <c r="C121" i="35"/>
  <c r="H121" i="35"/>
  <c r="D121" i="35"/>
  <c r="F114" i="26"/>
  <c r="C114" i="26"/>
  <c r="H114" i="26"/>
  <c r="G114" i="26"/>
  <c r="D114" i="26"/>
  <c r="D89" i="43"/>
  <c r="G89" i="43"/>
  <c r="F89" i="43"/>
  <c r="C89" i="43"/>
  <c r="A90" i="43" s="1"/>
  <c r="N95" i="14"/>
  <c r="B95" i="14"/>
  <c r="A96" i="14"/>
  <c r="Q95" i="14"/>
  <c r="H95" i="14"/>
  <c r="K95" i="14"/>
  <c r="E95" i="14"/>
  <c r="D123" i="36"/>
  <c r="H123" i="36"/>
  <c r="C123" i="36"/>
  <c r="F76" i="5"/>
  <c r="H76" i="5"/>
  <c r="G76" i="5"/>
  <c r="A78" i="5"/>
  <c r="B77" i="5"/>
  <c r="E77" i="5"/>
  <c r="CV53" i="24"/>
  <c r="CS53" i="24"/>
  <c r="CR54" i="24"/>
  <c r="D71" i="40"/>
  <c r="C71" i="40"/>
  <c r="A72" i="40" s="1"/>
  <c r="A84" i="9"/>
  <c r="E83" i="9"/>
  <c r="B83" i="9"/>
  <c r="AV52" i="24"/>
  <c r="AT52" i="24"/>
  <c r="BD52" i="24"/>
  <c r="AZ52" i="24"/>
  <c r="AY52" i="24"/>
  <c r="AW52" i="24"/>
  <c r="AS52" i="24"/>
  <c r="AQ52" i="24"/>
  <c r="AP52" i="24"/>
  <c r="AN52" i="24"/>
  <c r="AM52" i="24"/>
  <c r="AK52" i="24"/>
  <c r="AJ52" i="24"/>
  <c r="D76" i="5"/>
  <c r="C76" i="5"/>
  <c r="B68" i="32"/>
  <c r="F68" i="32"/>
  <c r="A69" i="32"/>
  <c r="AX53" i="24"/>
  <c r="AU53" i="24"/>
  <c r="AR53" i="24"/>
  <c r="AL53" i="24"/>
  <c r="AO53" i="24"/>
  <c r="AI53" i="24"/>
  <c r="AH54" i="24"/>
  <c r="P88" i="12"/>
  <c r="L88" i="12"/>
  <c r="J88" i="12"/>
  <c r="F88" i="12"/>
  <c r="D88" i="12"/>
  <c r="T88" i="12"/>
  <c r="C88" i="12"/>
  <c r="O88" i="12"/>
  <c r="S88" i="12"/>
  <c r="R88" i="12"/>
  <c r="M88" i="12"/>
  <c r="I88" i="12"/>
  <c r="G88" i="12"/>
  <c r="I68" i="2"/>
  <c r="J68" i="2"/>
  <c r="C68" i="2"/>
  <c r="G68" i="2"/>
  <c r="F68" i="2"/>
  <c r="D68" i="2"/>
  <c r="CX52" i="24"/>
  <c r="CU52" i="24"/>
  <c r="CW52" i="24"/>
  <c r="CT52" i="24"/>
  <c r="H82" i="9"/>
  <c r="G82" i="9"/>
  <c r="F82" i="9"/>
  <c r="B115" i="26"/>
  <c r="A116" i="26"/>
  <c r="E115" i="26"/>
  <c r="G121" i="35"/>
  <c r="F121" i="35"/>
  <c r="F72" i="41"/>
  <c r="G72" i="41"/>
  <c r="K52" i="24"/>
  <c r="H52" i="24"/>
  <c r="B52" i="24"/>
  <c r="E52" i="24"/>
  <c r="A53" i="24"/>
  <c r="E69" i="2"/>
  <c r="B69" i="2"/>
  <c r="H69" i="2"/>
  <c r="A70" i="2"/>
  <c r="H84" i="10"/>
  <c r="E84" i="10"/>
  <c r="B84" i="10"/>
  <c r="A85" i="10"/>
  <c r="K84" i="10"/>
  <c r="H72" i="41"/>
  <c r="C72" i="41"/>
  <c r="A73" i="41" s="1"/>
  <c r="D72" i="41"/>
  <c r="N83" i="10"/>
  <c r="L83" i="10"/>
  <c r="J83" i="10"/>
  <c r="I83" i="10"/>
  <c r="F83" i="10"/>
  <c r="D83" i="10"/>
  <c r="M83" i="10"/>
  <c r="C83" i="10"/>
  <c r="G83" i="10"/>
  <c r="B74" i="3"/>
  <c r="E74" i="3"/>
  <c r="A75" i="3"/>
  <c r="J51" i="24"/>
  <c r="Q51" i="24"/>
  <c r="M51" i="24"/>
  <c r="L51" i="24"/>
  <c r="I51" i="24"/>
  <c r="G51" i="24"/>
  <c r="F51" i="24"/>
  <c r="D51" i="24"/>
  <c r="C51" i="24"/>
  <c r="N89" i="12"/>
  <c r="A90" i="12"/>
  <c r="H89" i="12"/>
  <c r="E89" i="12"/>
  <c r="B89" i="12"/>
  <c r="Q89" i="12"/>
  <c r="K89" i="12"/>
  <c r="G108" i="34"/>
  <c r="F108" i="34"/>
  <c r="C108" i="34"/>
  <c r="D108" i="34"/>
  <c r="E109" i="34"/>
  <c r="B109" i="34"/>
  <c r="A110" i="34"/>
  <c r="CC52" i="24"/>
  <c r="BZ52" i="24"/>
  <c r="BY53" i="24"/>
  <c r="C73" i="3"/>
  <c r="D73" i="3"/>
  <c r="H73" i="3"/>
  <c r="H67" i="32"/>
  <c r="G67" i="32"/>
  <c r="A113" i="25"/>
  <c r="E112" i="25"/>
  <c r="H112" i="25"/>
  <c r="B112" i="25"/>
  <c r="D111" i="25"/>
  <c r="J111" i="25"/>
  <c r="K111" i="25"/>
  <c r="I111" i="25"/>
  <c r="G111" i="25"/>
  <c r="F111" i="25"/>
  <c r="C111" i="25"/>
  <c r="H120" i="31"/>
  <c r="G120" i="31"/>
  <c r="C120" i="31"/>
  <c r="F120" i="31"/>
  <c r="D120" i="31"/>
  <c r="A122" i="31"/>
  <c r="E121" i="31"/>
  <c r="B121" i="31"/>
  <c r="F73" i="3"/>
  <c r="G73" i="3"/>
  <c r="G123" i="36"/>
  <c r="F123" i="36"/>
  <c r="C67" i="32"/>
  <c r="D67" i="32" s="1"/>
  <c r="E67" i="32"/>
  <c r="H80" i="8"/>
  <c r="K80" i="8"/>
  <c r="E80" i="8"/>
  <c r="B80" i="8"/>
  <c r="A81" i="8"/>
  <c r="CA51" i="24"/>
  <c r="CE51" i="24"/>
  <c r="CD51" i="24"/>
  <c r="CB51" i="24"/>
  <c r="A106" i="19"/>
  <c r="B105" i="19"/>
  <c r="E105" i="19"/>
  <c r="A123" i="35"/>
  <c r="E122" i="35"/>
  <c r="B122" i="35"/>
  <c r="F94" i="14"/>
  <c r="D94" i="14"/>
  <c r="T94" i="14"/>
  <c r="R94" i="14"/>
  <c r="P94" i="14"/>
  <c r="I94" i="14"/>
  <c r="M94" i="14"/>
  <c r="J94" i="14"/>
  <c r="S94" i="14"/>
  <c r="O94" i="14"/>
  <c r="L94" i="14"/>
  <c r="G94" i="14"/>
  <c r="C94" i="14"/>
  <c r="J79" i="8"/>
  <c r="I79" i="8"/>
  <c r="G79" i="8"/>
  <c r="F79" i="8"/>
  <c r="D79" i="8"/>
  <c r="M79" i="8"/>
  <c r="N79" i="8"/>
  <c r="C79" i="8"/>
  <c r="L79" i="8"/>
  <c r="C82" i="9"/>
  <c r="D82" i="9"/>
  <c r="H71" i="40"/>
  <c r="G71" i="40"/>
  <c r="F71" i="40"/>
  <c r="G104" i="19"/>
  <c r="F104" i="19"/>
  <c r="D104" i="19"/>
  <c r="C104" i="19"/>
  <c r="I67" i="32" l="1"/>
  <c r="K68" i="2"/>
  <c r="CY52" i="24"/>
  <c r="CF51" i="24"/>
  <c r="N51" i="24"/>
  <c r="R51" i="24" s="1"/>
  <c r="BA52" i="24"/>
  <c r="BE52" i="24" s="1"/>
  <c r="F90" i="45"/>
  <c r="E90" i="45"/>
  <c r="C90" i="45"/>
  <c r="A91" i="45" s="1"/>
  <c r="D88" i="44"/>
  <c r="G88" i="44"/>
  <c r="F88" i="44"/>
  <c r="C88" i="44"/>
  <c r="A89" i="44" s="1"/>
  <c r="J52" i="24"/>
  <c r="I52" i="24"/>
  <c r="Q52" i="24"/>
  <c r="M52" i="24"/>
  <c r="L52" i="24"/>
  <c r="G52" i="24"/>
  <c r="F52" i="24"/>
  <c r="D52" i="24"/>
  <c r="C52" i="24"/>
  <c r="C74" i="3"/>
  <c r="D74" i="3"/>
  <c r="H74" i="3"/>
  <c r="E90" i="43"/>
  <c r="B90" i="43"/>
  <c r="D83" i="9"/>
  <c r="C83" i="9"/>
  <c r="CV54" i="24"/>
  <c r="CS54" i="24"/>
  <c r="CR55" i="24"/>
  <c r="E73" i="41"/>
  <c r="B73" i="41"/>
  <c r="D77" i="5"/>
  <c r="C77" i="5"/>
  <c r="H85" i="10"/>
  <c r="B85" i="10"/>
  <c r="A86" i="10"/>
  <c r="K85" i="10"/>
  <c r="E85" i="10"/>
  <c r="G122" i="35"/>
  <c r="F122" i="35"/>
  <c r="N84" i="10"/>
  <c r="L84" i="10"/>
  <c r="J84" i="10"/>
  <c r="F84" i="10"/>
  <c r="D84" i="10"/>
  <c r="G84" i="10"/>
  <c r="C84" i="10"/>
  <c r="M84" i="10"/>
  <c r="I84" i="10"/>
  <c r="E75" i="3"/>
  <c r="B75" i="3"/>
  <c r="A76" i="3"/>
  <c r="BZ53" i="24"/>
  <c r="CC53" i="24"/>
  <c r="BY54" i="24"/>
  <c r="G109" i="34"/>
  <c r="F109" i="34"/>
  <c r="C109" i="34"/>
  <c r="D109" i="34"/>
  <c r="F69" i="32"/>
  <c r="B69" i="32"/>
  <c r="A70" i="32"/>
  <c r="A79" i="5"/>
  <c r="B78" i="5"/>
  <c r="E78" i="5"/>
  <c r="B123" i="35"/>
  <c r="A124" i="35"/>
  <c r="E123" i="35"/>
  <c r="B90" i="12"/>
  <c r="H90" i="12"/>
  <c r="E90" i="12"/>
  <c r="Q90" i="12"/>
  <c r="K90" i="12"/>
  <c r="A91" i="12"/>
  <c r="N90" i="12"/>
  <c r="G68" i="32"/>
  <c r="H68" i="32"/>
  <c r="AN53" i="24"/>
  <c r="AM53" i="24"/>
  <c r="BD53" i="24"/>
  <c r="AZ53" i="24"/>
  <c r="AY53" i="24"/>
  <c r="AW53" i="24"/>
  <c r="AV53" i="24"/>
  <c r="AT53" i="24"/>
  <c r="AS53" i="24"/>
  <c r="AP53" i="24"/>
  <c r="AQ53" i="24"/>
  <c r="AK53" i="24"/>
  <c r="AJ53" i="24"/>
  <c r="H124" i="36"/>
  <c r="D124" i="36"/>
  <c r="C124" i="36"/>
  <c r="CW53" i="24"/>
  <c r="CX53" i="24"/>
  <c r="CU53" i="24"/>
  <c r="CT53" i="24"/>
  <c r="F124" i="36"/>
  <c r="G124" i="36"/>
  <c r="H122" i="35"/>
  <c r="D122" i="35"/>
  <c r="C122" i="35"/>
  <c r="A126" i="36"/>
  <c r="E125" i="36"/>
  <c r="B125" i="36"/>
  <c r="B110" i="34"/>
  <c r="A111" i="34"/>
  <c r="E110" i="34"/>
  <c r="AO54" i="24"/>
  <c r="AL54" i="24"/>
  <c r="AI54" i="24"/>
  <c r="AX54" i="24"/>
  <c r="AU54" i="24"/>
  <c r="AR54" i="24"/>
  <c r="AH55" i="24"/>
  <c r="A120" i="28"/>
  <c r="E119" i="28"/>
  <c r="B119" i="28"/>
  <c r="F74" i="3"/>
  <c r="G74" i="3"/>
  <c r="H83" i="9"/>
  <c r="G83" i="9"/>
  <c r="F83" i="9"/>
  <c r="E84" i="9"/>
  <c r="B84" i="9"/>
  <c r="A85" i="9"/>
  <c r="G80" i="8"/>
  <c r="N80" i="8"/>
  <c r="J80" i="8"/>
  <c r="M80" i="8"/>
  <c r="L80" i="8"/>
  <c r="C80" i="8"/>
  <c r="F80" i="8"/>
  <c r="D80" i="8"/>
  <c r="I80" i="8"/>
  <c r="C115" i="26"/>
  <c r="H115" i="26"/>
  <c r="G115" i="26"/>
  <c r="F115" i="26"/>
  <c r="D115" i="26"/>
  <c r="CE52" i="24"/>
  <c r="CD52" i="24"/>
  <c r="CB52" i="24"/>
  <c r="CA52" i="24"/>
  <c r="B106" i="19"/>
  <c r="A107" i="19"/>
  <c r="E106" i="19"/>
  <c r="N96" i="14"/>
  <c r="H96" i="14"/>
  <c r="B96" i="14"/>
  <c r="E96" i="14"/>
  <c r="Q96" i="14"/>
  <c r="A97" i="14"/>
  <c r="K96" i="14"/>
  <c r="B122" i="31"/>
  <c r="A123" i="31"/>
  <c r="E122" i="31"/>
  <c r="R95" i="14"/>
  <c r="P95" i="14"/>
  <c r="L95" i="14"/>
  <c r="J95" i="14"/>
  <c r="D95" i="14"/>
  <c r="T95" i="14"/>
  <c r="O95" i="14"/>
  <c r="S95" i="14"/>
  <c r="M95" i="14"/>
  <c r="I95" i="14"/>
  <c r="G95" i="14"/>
  <c r="F95" i="14"/>
  <c r="C95" i="14"/>
  <c r="A117" i="26"/>
  <c r="E116" i="26"/>
  <c r="B116" i="26"/>
  <c r="G77" i="5"/>
  <c r="H77" i="5"/>
  <c r="F77" i="5"/>
  <c r="D105" i="19"/>
  <c r="G105" i="19"/>
  <c r="F105" i="19"/>
  <c r="C105" i="19"/>
  <c r="I69" i="2"/>
  <c r="G69" i="2"/>
  <c r="F69" i="2"/>
  <c r="D69" i="2"/>
  <c r="C69" i="2"/>
  <c r="J69" i="2"/>
  <c r="H113" i="25"/>
  <c r="E113" i="25"/>
  <c r="B113" i="25"/>
  <c r="A114" i="25"/>
  <c r="B72" i="40"/>
  <c r="E72" i="40"/>
  <c r="H121" i="31"/>
  <c r="F121" i="31"/>
  <c r="D121" i="31"/>
  <c r="C121" i="31"/>
  <c r="G121" i="31"/>
  <c r="T89" i="12"/>
  <c r="R89" i="12"/>
  <c r="P89" i="12"/>
  <c r="L89" i="12"/>
  <c r="J89" i="12"/>
  <c r="F89" i="12"/>
  <c r="S89" i="12"/>
  <c r="M89" i="12"/>
  <c r="I89" i="12"/>
  <c r="G89" i="12"/>
  <c r="D89" i="12"/>
  <c r="C89" i="12"/>
  <c r="O89" i="12"/>
  <c r="E68" i="32"/>
  <c r="C68" i="32"/>
  <c r="D68" i="32" s="1"/>
  <c r="H70" i="2"/>
  <c r="E70" i="2"/>
  <c r="B70" i="2"/>
  <c r="A71" i="2"/>
  <c r="C118" i="28"/>
  <c r="H118" i="28"/>
  <c r="G118" i="28"/>
  <c r="D118" i="28"/>
  <c r="F118" i="28"/>
  <c r="K112" i="25"/>
  <c r="J112" i="25"/>
  <c r="I112" i="25"/>
  <c r="G112" i="25"/>
  <c r="C112" i="25"/>
  <c r="F112" i="25"/>
  <c r="D112" i="25"/>
  <c r="A82" i="8"/>
  <c r="H81" i="8"/>
  <c r="E81" i="8"/>
  <c r="B81" i="8"/>
  <c r="K81" i="8"/>
  <c r="E53" i="24"/>
  <c r="B53" i="24"/>
  <c r="K53" i="24"/>
  <c r="H53" i="24"/>
  <c r="A54" i="24"/>
  <c r="C9" i="29" a="1"/>
  <c r="K69" i="2" l="1"/>
  <c r="I68" i="32"/>
  <c r="BA53" i="24"/>
  <c r="BE53" i="24" s="1"/>
  <c r="N52" i="24"/>
  <c r="R52" i="24" s="1"/>
  <c r="CF52" i="24"/>
  <c r="CY53" i="24"/>
  <c r="B89" i="44"/>
  <c r="E89" i="44"/>
  <c r="B91" i="45"/>
  <c r="D91" i="45"/>
  <c r="C9" i="29"/>
  <c r="H78" i="5"/>
  <c r="F78" i="5"/>
  <c r="G78" i="5"/>
  <c r="H123" i="35"/>
  <c r="D123" i="35"/>
  <c r="C123" i="35"/>
  <c r="D78" i="5"/>
  <c r="C78" i="5"/>
  <c r="E69" i="32"/>
  <c r="C69" i="32"/>
  <c r="D69" i="32" s="1"/>
  <c r="T96" i="14"/>
  <c r="L96" i="14"/>
  <c r="J96" i="14"/>
  <c r="F96" i="14"/>
  <c r="D96" i="14"/>
  <c r="C96" i="14"/>
  <c r="P96" i="14"/>
  <c r="S96" i="14"/>
  <c r="R96" i="14"/>
  <c r="O96" i="14"/>
  <c r="M96" i="14"/>
  <c r="I96" i="14"/>
  <c r="G96" i="14"/>
  <c r="CX54" i="24"/>
  <c r="CW54" i="24"/>
  <c r="CU54" i="24"/>
  <c r="CT54" i="24"/>
  <c r="A121" i="28"/>
  <c r="E120" i="28"/>
  <c r="B120" i="28"/>
  <c r="D106" i="19"/>
  <c r="C106" i="19"/>
  <c r="G106" i="19"/>
  <c r="F106" i="19"/>
  <c r="F72" i="40"/>
  <c r="H72" i="40"/>
  <c r="G72" i="40"/>
  <c r="AX55" i="24"/>
  <c r="AU55" i="24"/>
  <c r="AR55" i="24"/>
  <c r="AO55" i="24"/>
  <c r="AL55" i="24"/>
  <c r="AI55" i="24"/>
  <c r="AH56" i="24"/>
  <c r="A108" i="19"/>
  <c r="E107" i="19"/>
  <c r="B107" i="19"/>
  <c r="D72" i="40"/>
  <c r="C72" i="40"/>
  <c r="A73" i="40" s="1"/>
  <c r="H69" i="32"/>
  <c r="G69" i="32"/>
  <c r="CC54" i="24"/>
  <c r="BZ54" i="24"/>
  <c r="BY55" i="24"/>
  <c r="E114" i="25"/>
  <c r="H114" i="25"/>
  <c r="B114" i="25"/>
  <c r="A115" i="25"/>
  <c r="CA53" i="24"/>
  <c r="CE53" i="24"/>
  <c r="CD53" i="24"/>
  <c r="CB53" i="24"/>
  <c r="J113" i="25"/>
  <c r="F113" i="25"/>
  <c r="D113" i="25"/>
  <c r="C113" i="25"/>
  <c r="K113" i="25"/>
  <c r="I113" i="25"/>
  <c r="G113" i="25"/>
  <c r="B76" i="3"/>
  <c r="E76" i="3"/>
  <c r="A77" i="3"/>
  <c r="H75" i="3"/>
  <c r="D75" i="3"/>
  <c r="C75" i="3"/>
  <c r="G90" i="43"/>
  <c r="C90" i="43"/>
  <c r="A91" i="43" s="1"/>
  <c r="F90" i="43"/>
  <c r="D90" i="43"/>
  <c r="G75" i="3"/>
  <c r="F75" i="3"/>
  <c r="A118" i="26"/>
  <c r="E117" i="26"/>
  <c r="B117" i="26"/>
  <c r="H119" i="28"/>
  <c r="F119" i="28"/>
  <c r="G119" i="28"/>
  <c r="D119" i="28"/>
  <c r="C119" i="28"/>
  <c r="B111" i="34"/>
  <c r="A112" i="34"/>
  <c r="E111" i="34"/>
  <c r="B97" i="14"/>
  <c r="N97" i="14"/>
  <c r="A98" i="14"/>
  <c r="Q97" i="14"/>
  <c r="K97" i="14"/>
  <c r="H97" i="14"/>
  <c r="E97" i="14"/>
  <c r="G70" i="2"/>
  <c r="F70" i="2"/>
  <c r="C70" i="2"/>
  <c r="D70" i="2"/>
  <c r="J70" i="2"/>
  <c r="I70" i="2"/>
  <c r="H125" i="36"/>
  <c r="D125" i="36"/>
  <c r="C125" i="36"/>
  <c r="H73" i="41"/>
  <c r="D73" i="41"/>
  <c r="C73" i="41"/>
  <c r="A74" i="41" s="1"/>
  <c r="D110" i="34"/>
  <c r="C110" i="34"/>
  <c r="G110" i="34"/>
  <c r="F110" i="34"/>
  <c r="F125" i="36"/>
  <c r="G125" i="36"/>
  <c r="E126" i="36"/>
  <c r="B126" i="36"/>
  <c r="A127" i="36"/>
  <c r="B70" i="32"/>
  <c r="F70" i="32"/>
  <c r="A71" i="32"/>
  <c r="N91" i="12"/>
  <c r="H91" i="12"/>
  <c r="B91" i="12"/>
  <c r="A92" i="12"/>
  <c r="Q91" i="12"/>
  <c r="K91" i="12"/>
  <c r="E91" i="12"/>
  <c r="CS55" i="24"/>
  <c r="CV55" i="24"/>
  <c r="CR56" i="24"/>
  <c r="B71" i="2"/>
  <c r="H71" i="2"/>
  <c r="E71" i="2"/>
  <c r="A72" i="2"/>
  <c r="H54" i="24"/>
  <c r="E54" i="24"/>
  <c r="B54" i="24"/>
  <c r="K54" i="24"/>
  <c r="A55" i="24"/>
  <c r="G73" i="41"/>
  <c r="F73" i="41"/>
  <c r="AN54" i="24"/>
  <c r="BD54" i="24"/>
  <c r="AP54" i="24"/>
  <c r="AK54" i="24"/>
  <c r="AJ54" i="24"/>
  <c r="AZ54" i="24"/>
  <c r="AY54" i="24"/>
  <c r="AW54" i="24"/>
  <c r="AV54" i="24"/>
  <c r="AT54" i="24"/>
  <c r="AS54" i="24"/>
  <c r="AQ54" i="24"/>
  <c r="AM54" i="24"/>
  <c r="M53" i="24"/>
  <c r="D53" i="24"/>
  <c r="Q53" i="24"/>
  <c r="L53" i="24"/>
  <c r="J53" i="24"/>
  <c r="I53" i="24"/>
  <c r="G53" i="24"/>
  <c r="F53" i="24"/>
  <c r="C53" i="24"/>
  <c r="H82" i="8"/>
  <c r="A83" i="8"/>
  <c r="K82" i="8"/>
  <c r="E82" i="8"/>
  <c r="B82" i="8"/>
  <c r="E79" i="5"/>
  <c r="B79" i="5"/>
  <c r="A80" i="5"/>
  <c r="J81" i="8"/>
  <c r="I81" i="8"/>
  <c r="G81" i="8"/>
  <c r="F81" i="8"/>
  <c r="D81" i="8"/>
  <c r="C81" i="8"/>
  <c r="M81" i="8"/>
  <c r="N81" i="8"/>
  <c r="L81" i="8"/>
  <c r="B85" i="9"/>
  <c r="A86" i="9"/>
  <c r="E85" i="9"/>
  <c r="D90" i="12"/>
  <c r="T90" i="12"/>
  <c r="P90" i="12"/>
  <c r="J90" i="12"/>
  <c r="I90" i="12"/>
  <c r="G90" i="12"/>
  <c r="C90" i="12"/>
  <c r="F90" i="12"/>
  <c r="S90" i="12"/>
  <c r="R90" i="12"/>
  <c r="O90" i="12"/>
  <c r="M90" i="12"/>
  <c r="L90" i="12"/>
  <c r="A124" i="31"/>
  <c r="E123" i="31"/>
  <c r="B123" i="31"/>
  <c r="D84" i="9"/>
  <c r="C84" i="9"/>
  <c r="F123" i="35"/>
  <c r="G123" i="35"/>
  <c r="H86" i="10"/>
  <c r="E86" i="10"/>
  <c r="B86" i="10"/>
  <c r="A87" i="10"/>
  <c r="K86" i="10"/>
  <c r="H116" i="26"/>
  <c r="G116" i="26"/>
  <c r="F116" i="26"/>
  <c r="D116" i="26"/>
  <c r="C116" i="26"/>
  <c r="H122" i="31"/>
  <c r="F122" i="31"/>
  <c r="D122" i="31"/>
  <c r="C122" i="31"/>
  <c r="G122" i="31"/>
  <c r="H84" i="9"/>
  <c r="G84" i="9"/>
  <c r="F84" i="9"/>
  <c r="E124" i="35"/>
  <c r="B124" i="35"/>
  <c r="A125" i="35"/>
  <c r="N85" i="10"/>
  <c r="L85" i="10"/>
  <c r="J85" i="10"/>
  <c r="I85" i="10"/>
  <c r="F85" i="10"/>
  <c r="D85" i="10"/>
  <c r="G85" i="10"/>
  <c r="C85" i="10"/>
  <c r="M85" i="10"/>
  <c r="I69" i="32" l="1"/>
  <c r="K70" i="2"/>
  <c r="CF53" i="24"/>
  <c r="N53" i="24"/>
  <c r="R53" i="24" s="1"/>
  <c r="BA54" i="24"/>
  <c r="BE54" i="24" s="1"/>
  <c r="CY54" i="24"/>
  <c r="C91" i="45"/>
  <c r="A92" i="45" s="1"/>
  <c r="F91" i="45"/>
  <c r="E91" i="45"/>
  <c r="G89" i="44"/>
  <c r="C89" i="44"/>
  <c r="A90" i="44" s="1"/>
  <c r="D89" i="44"/>
  <c r="F89" i="44"/>
  <c r="CV56" i="24"/>
  <c r="CS56" i="24"/>
  <c r="CR57" i="24"/>
  <c r="N92" i="12"/>
  <c r="H92" i="12"/>
  <c r="E92" i="12"/>
  <c r="K92" i="12"/>
  <c r="B92" i="12"/>
  <c r="A93" i="12"/>
  <c r="Q92" i="12"/>
  <c r="H87" i="10"/>
  <c r="B87" i="10"/>
  <c r="A88" i="10"/>
  <c r="K87" i="10"/>
  <c r="E87" i="10"/>
  <c r="A87" i="9"/>
  <c r="E86" i="9"/>
  <c r="B86" i="9"/>
  <c r="E73" i="40"/>
  <c r="B73" i="40"/>
  <c r="C70" i="32"/>
  <c r="D70" i="32" s="1"/>
  <c r="E70" i="32"/>
  <c r="C85" i="9"/>
  <c r="D85" i="9"/>
  <c r="N98" i="14"/>
  <c r="H98" i="14"/>
  <c r="B98" i="14"/>
  <c r="K98" i="14"/>
  <c r="E98" i="14"/>
  <c r="A99" i="14"/>
  <c r="Q98" i="14"/>
  <c r="G82" i="8"/>
  <c r="N82" i="8"/>
  <c r="L82" i="8"/>
  <c r="M82" i="8"/>
  <c r="J82" i="8"/>
  <c r="I82" i="8"/>
  <c r="D82" i="8"/>
  <c r="C82" i="8"/>
  <c r="F82" i="8"/>
  <c r="G70" i="32"/>
  <c r="H70" i="32"/>
  <c r="F85" i="9"/>
  <c r="H85" i="9"/>
  <c r="G85" i="9"/>
  <c r="E91" i="43"/>
  <c r="B91" i="43"/>
  <c r="B108" i="19"/>
  <c r="E108" i="19"/>
  <c r="A109" i="19"/>
  <c r="A78" i="3"/>
  <c r="B77" i="3"/>
  <c r="E77" i="3"/>
  <c r="G111" i="34"/>
  <c r="F111" i="34"/>
  <c r="D111" i="34"/>
  <c r="C111" i="34"/>
  <c r="F71" i="32"/>
  <c r="B71" i="32"/>
  <c r="A72" i="32"/>
  <c r="D126" i="36"/>
  <c r="C126" i="36"/>
  <c r="H126" i="36"/>
  <c r="H123" i="31"/>
  <c r="G123" i="31"/>
  <c r="F123" i="31"/>
  <c r="D123" i="31"/>
  <c r="C123" i="31"/>
  <c r="A84" i="8"/>
  <c r="H83" i="8"/>
  <c r="E83" i="8"/>
  <c r="B83" i="8"/>
  <c r="K83" i="8"/>
  <c r="G54" i="24"/>
  <c r="F54" i="24"/>
  <c r="D54" i="24"/>
  <c r="Q54" i="24"/>
  <c r="M54" i="24"/>
  <c r="C54" i="24"/>
  <c r="L54" i="24"/>
  <c r="J54" i="24"/>
  <c r="I54" i="24"/>
  <c r="H117" i="26"/>
  <c r="G117" i="26"/>
  <c r="F117" i="26"/>
  <c r="C117" i="26"/>
  <c r="D117" i="26"/>
  <c r="B121" i="28"/>
  <c r="E121" i="28"/>
  <c r="A122" i="28"/>
  <c r="CT55" i="24"/>
  <c r="CX55" i="24"/>
  <c r="CW55" i="24"/>
  <c r="CU55" i="24"/>
  <c r="H76" i="3"/>
  <c r="C76" i="3"/>
  <c r="D76" i="3"/>
  <c r="F126" i="36"/>
  <c r="G126" i="36"/>
  <c r="A126" i="35"/>
  <c r="B125" i="35"/>
  <c r="E125" i="35"/>
  <c r="J71" i="2"/>
  <c r="I71" i="2"/>
  <c r="G71" i="2"/>
  <c r="F71" i="2"/>
  <c r="D71" i="2"/>
  <c r="C71" i="2"/>
  <c r="N86" i="10"/>
  <c r="L86" i="10"/>
  <c r="J86" i="10"/>
  <c r="F86" i="10"/>
  <c r="D86" i="10"/>
  <c r="C86" i="10"/>
  <c r="M86" i="10"/>
  <c r="G86" i="10"/>
  <c r="I86" i="10"/>
  <c r="A128" i="36"/>
  <c r="E127" i="36"/>
  <c r="B127" i="36"/>
  <c r="A81" i="5"/>
  <c r="B80" i="5"/>
  <c r="E80" i="5"/>
  <c r="H79" i="5"/>
  <c r="G79" i="5"/>
  <c r="F79" i="5"/>
  <c r="D124" i="35"/>
  <c r="C124" i="35"/>
  <c r="H124" i="35"/>
  <c r="E118" i="26"/>
  <c r="B118" i="26"/>
  <c r="A119" i="26"/>
  <c r="A116" i="25"/>
  <c r="H115" i="25"/>
  <c r="B115" i="25"/>
  <c r="E115" i="25"/>
  <c r="L91" i="12"/>
  <c r="J91" i="12"/>
  <c r="F91" i="12"/>
  <c r="D91" i="12"/>
  <c r="R91" i="12"/>
  <c r="T91" i="12"/>
  <c r="P91" i="12"/>
  <c r="O91" i="12"/>
  <c r="M91" i="12"/>
  <c r="I91" i="12"/>
  <c r="G91" i="12"/>
  <c r="S91" i="12"/>
  <c r="C91" i="12"/>
  <c r="F97" i="14"/>
  <c r="D97" i="14"/>
  <c r="T97" i="14"/>
  <c r="R97" i="14"/>
  <c r="P97" i="14"/>
  <c r="L97" i="14"/>
  <c r="O97" i="14"/>
  <c r="S97" i="14"/>
  <c r="M97" i="14"/>
  <c r="J97" i="14"/>
  <c r="I97" i="14"/>
  <c r="G97" i="14"/>
  <c r="C97" i="14"/>
  <c r="AR56" i="24"/>
  <c r="AO56" i="24"/>
  <c r="AL56" i="24"/>
  <c r="AX56" i="24"/>
  <c r="AU56" i="24"/>
  <c r="AI56" i="24"/>
  <c r="AH57" i="24"/>
  <c r="A113" i="34"/>
  <c r="E112" i="34"/>
  <c r="B112" i="34"/>
  <c r="B124" i="31"/>
  <c r="E124" i="31"/>
  <c r="A125" i="31"/>
  <c r="F124" i="35"/>
  <c r="G124" i="35"/>
  <c r="E72" i="2"/>
  <c r="H72" i="2"/>
  <c r="B72" i="2"/>
  <c r="A73" i="2"/>
  <c r="K114" i="25"/>
  <c r="I114" i="25"/>
  <c r="G114" i="25"/>
  <c r="F114" i="25"/>
  <c r="C114" i="25"/>
  <c r="J114" i="25"/>
  <c r="D114" i="25"/>
  <c r="CD54" i="24"/>
  <c r="CE54" i="24"/>
  <c r="CB54" i="24"/>
  <c r="CA54" i="24"/>
  <c r="G76" i="3"/>
  <c r="F76" i="3"/>
  <c r="E55" i="24"/>
  <c r="H55" i="24"/>
  <c r="B55" i="24"/>
  <c r="K55" i="24"/>
  <c r="A56" i="24"/>
  <c r="E74" i="41"/>
  <c r="B74" i="41"/>
  <c r="CC55" i="24"/>
  <c r="BZ55" i="24"/>
  <c r="BY56" i="24"/>
  <c r="C107" i="19"/>
  <c r="G107" i="19"/>
  <c r="F107" i="19"/>
  <c r="D107" i="19"/>
  <c r="AZ55" i="24"/>
  <c r="AK55" i="24"/>
  <c r="AJ55" i="24"/>
  <c r="AP55" i="24"/>
  <c r="BD55" i="24"/>
  <c r="AY55" i="24"/>
  <c r="AW55" i="24"/>
  <c r="AV55" i="24"/>
  <c r="AT55" i="24"/>
  <c r="AS55" i="24"/>
  <c r="AQ55" i="24"/>
  <c r="AN55" i="24"/>
  <c r="AM55" i="24"/>
  <c r="C79" i="5"/>
  <c r="D79" i="5"/>
  <c r="H120" i="28"/>
  <c r="D120" i="28"/>
  <c r="G120" i="28"/>
  <c r="F120" i="28"/>
  <c r="C120" i="28"/>
  <c r="C8" i="29" a="1"/>
  <c r="K71" i="2" l="1"/>
  <c r="I70" i="32"/>
  <c r="CY55" i="24"/>
  <c r="N54" i="24"/>
  <c r="R54" i="24" s="1"/>
  <c r="BA55" i="24"/>
  <c r="BE55" i="24" s="1"/>
  <c r="CF54" i="24"/>
  <c r="E90" i="44"/>
  <c r="B90" i="44"/>
  <c r="B92" i="45"/>
  <c r="D92" i="45"/>
  <c r="C8" i="29"/>
  <c r="H86" i="9"/>
  <c r="G86" i="9"/>
  <c r="F86" i="9"/>
  <c r="A88" i="9"/>
  <c r="E87" i="9"/>
  <c r="B87" i="9"/>
  <c r="D86" i="9"/>
  <c r="C86" i="9"/>
  <c r="H80" i="5"/>
  <c r="F80" i="5"/>
  <c r="G80" i="5"/>
  <c r="D80" i="5"/>
  <c r="C80" i="5"/>
  <c r="H73" i="2"/>
  <c r="A74" i="2"/>
  <c r="B73" i="2"/>
  <c r="E73" i="2"/>
  <c r="B81" i="5"/>
  <c r="E81" i="5"/>
  <c r="A82" i="5"/>
  <c r="H127" i="36"/>
  <c r="D127" i="36"/>
  <c r="C127" i="36"/>
  <c r="A123" i="28"/>
  <c r="B122" i="28"/>
  <c r="E122" i="28"/>
  <c r="F72" i="32"/>
  <c r="B72" i="32"/>
  <c r="A73" i="32"/>
  <c r="G125" i="35"/>
  <c r="F125" i="35"/>
  <c r="H88" i="10"/>
  <c r="E88" i="10"/>
  <c r="B88" i="10"/>
  <c r="K88" i="10"/>
  <c r="A89" i="10"/>
  <c r="CD55" i="24"/>
  <c r="CA55" i="24"/>
  <c r="CE55" i="24"/>
  <c r="CB55" i="24"/>
  <c r="A129" i="36"/>
  <c r="E128" i="36"/>
  <c r="B128" i="36"/>
  <c r="H71" i="32"/>
  <c r="G71" i="32"/>
  <c r="N87" i="10"/>
  <c r="L87" i="10"/>
  <c r="J87" i="10"/>
  <c r="I87" i="10"/>
  <c r="F87" i="10"/>
  <c r="D87" i="10"/>
  <c r="M87" i="10"/>
  <c r="C87" i="10"/>
  <c r="G87" i="10"/>
  <c r="H74" i="41"/>
  <c r="D74" i="41"/>
  <c r="C74" i="41"/>
  <c r="A75" i="41" s="1"/>
  <c r="D121" i="28"/>
  <c r="C121" i="28"/>
  <c r="F121" i="28"/>
  <c r="H121" i="28"/>
  <c r="G121" i="28"/>
  <c r="G74" i="41"/>
  <c r="F74" i="41"/>
  <c r="B125" i="31"/>
  <c r="A126" i="31"/>
  <c r="E125" i="31"/>
  <c r="E116" i="25"/>
  <c r="A117" i="25"/>
  <c r="B116" i="25"/>
  <c r="H116" i="25"/>
  <c r="D118" i="26"/>
  <c r="C118" i="26"/>
  <c r="G118" i="26"/>
  <c r="H118" i="26"/>
  <c r="F118" i="26"/>
  <c r="CC56" i="24"/>
  <c r="BZ56" i="24"/>
  <c r="BY57" i="24"/>
  <c r="F127" i="36"/>
  <c r="G127" i="36"/>
  <c r="G112" i="34"/>
  <c r="F112" i="34"/>
  <c r="D112" i="34"/>
  <c r="C112" i="34"/>
  <c r="B93" i="12"/>
  <c r="N93" i="12"/>
  <c r="A94" i="12"/>
  <c r="Q93" i="12"/>
  <c r="K93" i="12"/>
  <c r="H93" i="12"/>
  <c r="E93" i="12"/>
  <c r="A120" i="26"/>
  <c r="E119" i="26"/>
  <c r="B119" i="26"/>
  <c r="C124" i="31"/>
  <c r="H124" i="31"/>
  <c r="G124" i="31"/>
  <c r="D124" i="31"/>
  <c r="F124" i="31"/>
  <c r="M55" i="24"/>
  <c r="L55" i="24"/>
  <c r="J55" i="24"/>
  <c r="I55" i="24"/>
  <c r="G55" i="24"/>
  <c r="F55" i="24"/>
  <c r="D55" i="24"/>
  <c r="C55" i="24"/>
  <c r="Q55" i="24"/>
  <c r="E113" i="34"/>
  <c r="B113" i="34"/>
  <c r="A114" i="34"/>
  <c r="T92" i="12"/>
  <c r="R92" i="12"/>
  <c r="P92" i="12"/>
  <c r="L92" i="12"/>
  <c r="J92" i="12"/>
  <c r="D92" i="12"/>
  <c r="M92" i="12"/>
  <c r="F92" i="12"/>
  <c r="I92" i="12"/>
  <c r="G92" i="12"/>
  <c r="C92" i="12"/>
  <c r="O92" i="12"/>
  <c r="S92" i="12"/>
  <c r="H125" i="35"/>
  <c r="D125" i="35"/>
  <c r="C125" i="35"/>
  <c r="G77" i="3"/>
  <c r="F77" i="3"/>
  <c r="H99" i="14"/>
  <c r="B99" i="14"/>
  <c r="A100" i="14"/>
  <c r="Q99" i="14"/>
  <c r="N99" i="14"/>
  <c r="K99" i="14"/>
  <c r="E99" i="14"/>
  <c r="B126" i="35"/>
  <c r="A127" i="35"/>
  <c r="E126" i="35"/>
  <c r="H84" i="8"/>
  <c r="B84" i="8"/>
  <c r="A85" i="8"/>
  <c r="K84" i="8"/>
  <c r="E84" i="8"/>
  <c r="D77" i="3"/>
  <c r="C77" i="3"/>
  <c r="H77" i="3"/>
  <c r="D73" i="40"/>
  <c r="C73" i="40"/>
  <c r="A74" i="40" s="1"/>
  <c r="K56" i="24"/>
  <c r="H56" i="24"/>
  <c r="E56" i="24"/>
  <c r="B56" i="24"/>
  <c r="A57" i="24"/>
  <c r="B78" i="3"/>
  <c r="A79" i="3"/>
  <c r="E78" i="3"/>
  <c r="J83" i="8"/>
  <c r="I83" i="8"/>
  <c r="G83" i="8"/>
  <c r="F83" i="8"/>
  <c r="D83" i="8"/>
  <c r="M83" i="8"/>
  <c r="N83" i="8"/>
  <c r="L83" i="8"/>
  <c r="C83" i="8"/>
  <c r="A110" i="19"/>
  <c r="E109" i="19"/>
  <c r="B109" i="19"/>
  <c r="P98" i="14"/>
  <c r="L98" i="14"/>
  <c r="J98" i="14"/>
  <c r="I98" i="14"/>
  <c r="G98" i="14"/>
  <c r="F98" i="14"/>
  <c r="D98" i="14"/>
  <c r="C98" i="14"/>
  <c r="M98" i="14"/>
  <c r="T98" i="14"/>
  <c r="S98" i="14"/>
  <c r="R98" i="14"/>
  <c r="O98" i="14"/>
  <c r="AR57" i="24"/>
  <c r="AX57" i="24"/>
  <c r="AU57" i="24"/>
  <c r="AO57" i="24"/>
  <c r="AL57" i="24"/>
  <c r="AI57" i="24"/>
  <c r="AH58" i="24"/>
  <c r="CV57" i="24"/>
  <c r="CS57" i="24"/>
  <c r="CR58" i="24"/>
  <c r="I72" i="2"/>
  <c r="C72" i="2"/>
  <c r="J72" i="2"/>
  <c r="F72" i="2"/>
  <c r="D72" i="2"/>
  <c r="G72" i="2"/>
  <c r="AZ56" i="24"/>
  <c r="AY56" i="24"/>
  <c r="AW56" i="24"/>
  <c r="AV56" i="24"/>
  <c r="AT56" i="24"/>
  <c r="AS56" i="24"/>
  <c r="AQ56" i="24"/>
  <c r="AP56" i="24"/>
  <c r="AN56" i="24"/>
  <c r="AM56" i="24"/>
  <c r="AJ56" i="24"/>
  <c r="AK56" i="24"/>
  <c r="BD56" i="24"/>
  <c r="D108" i="19"/>
  <c r="C108" i="19"/>
  <c r="F108" i="19"/>
  <c r="G108" i="19"/>
  <c r="CX56" i="24"/>
  <c r="CW56" i="24"/>
  <c r="CU56" i="24"/>
  <c r="CT56" i="24"/>
  <c r="H73" i="40"/>
  <c r="G73" i="40"/>
  <c r="F73" i="40"/>
  <c r="C71" i="32"/>
  <c r="D71" i="32" s="1"/>
  <c r="E71" i="32"/>
  <c r="K115" i="25"/>
  <c r="F115" i="25"/>
  <c r="J115" i="25"/>
  <c r="I115" i="25"/>
  <c r="G115" i="25"/>
  <c r="D115" i="25"/>
  <c r="C115" i="25"/>
  <c r="G91" i="43"/>
  <c r="F91" i="43"/>
  <c r="D91" i="43"/>
  <c r="C91" i="43"/>
  <c r="A92" i="43" s="1"/>
  <c r="K72" i="2" l="1"/>
  <c r="I71" i="32"/>
  <c r="N55" i="24"/>
  <c r="R55" i="24" s="1"/>
  <c r="CF55" i="24"/>
  <c r="CY56" i="24"/>
  <c r="BA56" i="24"/>
  <c r="BE56" i="24" s="1"/>
  <c r="F92" i="45"/>
  <c r="E92" i="45"/>
  <c r="C92" i="45"/>
  <c r="A93" i="45" s="1"/>
  <c r="D90" i="44"/>
  <c r="C90" i="44"/>
  <c r="A91" i="44" s="1"/>
  <c r="F90" i="44"/>
  <c r="G90" i="44"/>
  <c r="T99" i="14"/>
  <c r="R99" i="14"/>
  <c r="L99" i="14"/>
  <c r="J99" i="14"/>
  <c r="F99" i="14"/>
  <c r="D99" i="14"/>
  <c r="S99" i="14"/>
  <c r="P99" i="14"/>
  <c r="O99" i="14"/>
  <c r="M99" i="14"/>
  <c r="I99" i="14"/>
  <c r="G99" i="14"/>
  <c r="C99" i="14"/>
  <c r="E82" i="5"/>
  <c r="B82" i="5"/>
  <c r="A83" i="5"/>
  <c r="C116" i="25"/>
  <c r="K116" i="25"/>
  <c r="I116" i="25"/>
  <c r="G116" i="25"/>
  <c r="F116" i="25"/>
  <c r="D116" i="25"/>
  <c r="J116" i="25"/>
  <c r="H81" i="5"/>
  <c r="F81" i="5"/>
  <c r="G81" i="5"/>
  <c r="AX58" i="24"/>
  <c r="AU58" i="24"/>
  <c r="AL58" i="24"/>
  <c r="AI58" i="24"/>
  <c r="AR58" i="24"/>
  <c r="AO58" i="24"/>
  <c r="AH59" i="24"/>
  <c r="G78" i="3"/>
  <c r="F78" i="3"/>
  <c r="A118" i="25"/>
  <c r="H117" i="25"/>
  <c r="B117" i="25"/>
  <c r="E117" i="25"/>
  <c r="D81" i="5"/>
  <c r="C81" i="5"/>
  <c r="D122" i="28"/>
  <c r="H122" i="28"/>
  <c r="G122" i="28"/>
  <c r="F122" i="28"/>
  <c r="C122" i="28"/>
  <c r="J73" i="2"/>
  <c r="I73" i="2"/>
  <c r="G73" i="2"/>
  <c r="F73" i="2"/>
  <c r="D73" i="2"/>
  <c r="C73" i="2"/>
  <c r="C119" i="26"/>
  <c r="G119" i="26"/>
  <c r="H119" i="26"/>
  <c r="F119" i="26"/>
  <c r="D119" i="26"/>
  <c r="B126" i="31"/>
  <c r="E126" i="31"/>
  <c r="A127" i="31"/>
  <c r="A75" i="2"/>
  <c r="H74" i="2"/>
  <c r="E74" i="2"/>
  <c r="B74" i="2"/>
  <c r="F73" i="32"/>
  <c r="B73" i="32"/>
  <c r="A74" i="32"/>
  <c r="B75" i="41"/>
  <c r="E75" i="41"/>
  <c r="A124" i="28"/>
  <c r="B123" i="28"/>
  <c r="E123" i="28"/>
  <c r="K57" i="24"/>
  <c r="H57" i="24"/>
  <c r="E57" i="24"/>
  <c r="B57" i="24"/>
  <c r="A58" i="24"/>
  <c r="E72" i="32"/>
  <c r="C72" i="32"/>
  <c r="D72" i="32" s="1"/>
  <c r="H125" i="31"/>
  <c r="F125" i="31"/>
  <c r="D125" i="31"/>
  <c r="C125" i="31"/>
  <c r="G125" i="31"/>
  <c r="E92" i="43"/>
  <c r="B92" i="43"/>
  <c r="E120" i="26"/>
  <c r="B120" i="26"/>
  <c r="A121" i="26"/>
  <c r="CU57" i="24"/>
  <c r="CX57" i="24"/>
  <c r="CW57" i="24"/>
  <c r="CT57" i="24"/>
  <c r="D56" i="24"/>
  <c r="C56" i="24"/>
  <c r="M56" i="24"/>
  <c r="Q56" i="24"/>
  <c r="L56" i="24"/>
  <c r="J56" i="24"/>
  <c r="I56" i="24"/>
  <c r="G56" i="24"/>
  <c r="F56" i="24"/>
  <c r="H128" i="36"/>
  <c r="C128" i="36"/>
  <c r="D128" i="36"/>
  <c r="G72" i="32"/>
  <c r="H72" i="32"/>
  <c r="F128" i="36"/>
  <c r="G128" i="36"/>
  <c r="A111" i="19"/>
  <c r="E110" i="19"/>
  <c r="B110" i="19"/>
  <c r="E129" i="36"/>
  <c r="B129" i="36"/>
  <c r="F126" i="35"/>
  <c r="G126" i="35"/>
  <c r="CC57" i="24"/>
  <c r="BZ57" i="24"/>
  <c r="BY58" i="24"/>
  <c r="B74" i="40"/>
  <c r="E74" i="40"/>
  <c r="H94" i="12"/>
  <c r="B94" i="12"/>
  <c r="N94" i="12"/>
  <c r="Q94" i="12"/>
  <c r="K94" i="12"/>
  <c r="E94" i="12"/>
  <c r="A95" i="12"/>
  <c r="AK57" i="24"/>
  <c r="AJ57" i="24"/>
  <c r="BD57" i="24"/>
  <c r="AZ57" i="24"/>
  <c r="AY57" i="24"/>
  <c r="AW57" i="24"/>
  <c r="AV57" i="24"/>
  <c r="AT57" i="24"/>
  <c r="AS57" i="24"/>
  <c r="AQ57" i="24"/>
  <c r="AP57" i="24"/>
  <c r="AN57" i="24"/>
  <c r="AM57" i="24"/>
  <c r="E127" i="35"/>
  <c r="B127" i="35"/>
  <c r="A128" i="35"/>
  <c r="T93" i="12"/>
  <c r="R93" i="12"/>
  <c r="F93" i="12"/>
  <c r="S93" i="12"/>
  <c r="L93" i="12"/>
  <c r="P93" i="12"/>
  <c r="O93" i="12"/>
  <c r="M93" i="12"/>
  <c r="C93" i="12"/>
  <c r="J93" i="12"/>
  <c r="I93" i="12"/>
  <c r="G93" i="12"/>
  <c r="D93" i="12"/>
  <c r="D87" i="9"/>
  <c r="C87" i="9"/>
  <c r="B79" i="3"/>
  <c r="A80" i="3"/>
  <c r="E79" i="3"/>
  <c r="G87" i="9"/>
  <c r="H87" i="9"/>
  <c r="F87" i="9"/>
  <c r="H126" i="35"/>
  <c r="D126" i="35"/>
  <c r="C126" i="35"/>
  <c r="CE56" i="24"/>
  <c r="CD56" i="24"/>
  <c r="CB56" i="24"/>
  <c r="CA56" i="24"/>
  <c r="H89" i="10"/>
  <c r="B89" i="10"/>
  <c r="K89" i="10"/>
  <c r="A90" i="10"/>
  <c r="E89" i="10"/>
  <c r="E88" i="9"/>
  <c r="A89" i="9"/>
  <c r="B88" i="9"/>
  <c r="D78" i="3"/>
  <c r="H78" i="3"/>
  <c r="C78" i="3"/>
  <c r="A115" i="34"/>
  <c r="E114" i="34"/>
  <c r="B114" i="34"/>
  <c r="N88" i="10"/>
  <c r="L88" i="10"/>
  <c r="J88" i="10"/>
  <c r="F88" i="10"/>
  <c r="D88" i="10"/>
  <c r="I88" i="10"/>
  <c r="M88" i="10"/>
  <c r="C88" i="10"/>
  <c r="G88" i="10"/>
  <c r="G109" i="19"/>
  <c r="F109" i="19"/>
  <c r="C109" i="19"/>
  <c r="D109" i="19"/>
  <c r="A86" i="8"/>
  <c r="H85" i="8"/>
  <c r="E85" i="8"/>
  <c r="K85" i="8"/>
  <c r="B85" i="8"/>
  <c r="G113" i="34"/>
  <c r="C113" i="34"/>
  <c r="F113" i="34"/>
  <c r="D113" i="34"/>
  <c r="CV58" i="24"/>
  <c r="CS58" i="24"/>
  <c r="CR59" i="24"/>
  <c r="G84" i="8"/>
  <c r="I84" i="8"/>
  <c r="F84" i="8"/>
  <c r="N84" i="8"/>
  <c r="L84" i="8"/>
  <c r="D84" i="8"/>
  <c r="C84" i="8"/>
  <c r="M84" i="8"/>
  <c r="J84" i="8"/>
  <c r="B100" i="14"/>
  <c r="N100" i="14"/>
  <c r="H100" i="14"/>
  <c r="Q100" i="14"/>
  <c r="K100" i="14"/>
  <c r="E100" i="14"/>
  <c r="A101" i="14"/>
  <c r="C7" i="29" a="1"/>
  <c r="I72" i="32" l="1"/>
  <c r="K73" i="2"/>
  <c r="CF56" i="24"/>
  <c r="N56" i="24"/>
  <c r="R56" i="24" s="1"/>
  <c r="BA57" i="24"/>
  <c r="BE57" i="24" s="1"/>
  <c r="CY57" i="24"/>
  <c r="E91" i="44"/>
  <c r="B91" i="44"/>
  <c r="D93" i="45"/>
  <c r="B93" i="45"/>
  <c r="C7" i="29"/>
  <c r="G126" i="31"/>
  <c r="F126" i="31"/>
  <c r="D126" i="31"/>
  <c r="C126" i="31"/>
  <c r="H126" i="31"/>
  <c r="AW58" i="24"/>
  <c r="AV58" i="24"/>
  <c r="AJ58" i="24"/>
  <c r="BD58" i="24"/>
  <c r="AZ58" i="24"/>
  <c r="AY58" i="24"/>
  <c r="AT58" i="24"/>
  <c r="AS58" i="24"/>
  <c r="AQ58" i="24"/>
  <c r="AN58" i="24"/>
  <c r="AM58" i="24"/>
  <c r="AK58" i="24"/>
  <c r="AP58" i="24"/>
  <c r="C92" i="43"/>
  <c r="A93" i="43" s="1"/>
  <c r="D92" i="43"/>
  <c r="F92" i="43"/>
  <c r="G92" i="43"/>
  <c r="A116" i="34"/>
  <c r="E115" i="34"/>
  <c r="B115" i="34"/>
  <c r="N95" i="12"/>
  <c r="H95" i="12"/>
  <c r="B95" i="12"/>
  <c r="A96" i="12"/>
  <c r="Q95" i="12"/>
  <c r="E95" i="12"/>
  <c r="K95" i="12"/>
  <c r="G114" i="34"/>
  <c r="F114" i="34"/>
  <c r="D114" i="34"/>
  <c r="C114" i="34"/>
  <c r="B80" i="3"/>
  <c r="E80" i="3"/>
  <c r="A81" i="3"/>
  <c r="C88" i="9"/>
  <c r="D88" i="9"/>
  <c r="CU58" i="24"/>
  <c r="CX58" i="24"/>
  <c r="CW58" i="24"/>
  <c r="CT58" i="24"/>
  <c r="G88" i="9"/>
  <c r="H88" i="9"/>
  <c r="F88" i="9"/>
  <c r="CV59" i="24"/>
  <c r="CS59" i="24"/>
  <c r="CR60" i="24"/>
  <c r="L94" i="12"/>
  <c r="J94" i="12"/>
  <c r="F94" i="12"/>
  <c r="D94" i="12"/>
  <c r="P94" i="12"/>
  <c r="S94" i="12"/>
  <c r="R94" i="12"/>
  <c r="O94" i="12"/>
  <c r="G94" i="12"/>
  <c r="M94" i="12"/>
  <c r="I94" i="12"/>
  <c r="T94" i="12"/>
  <c r="C94" i="12"/>
  <c r="H79" i="3"/>
  <c r="D79" i="3"/>
  <c r="C79" i="3"/>
  <c r="A90" i="9"/>
  <c r="E89" i="9"/>
  <c r="B89" i="9"/>
  <c r="H90" i="10"/>
  <c r="E90" i="10"/>
  <c r="B90" i="10"/>
  <c r="A91" i="10"/>
  <c r="K90" i="10"/>
  <c r="H58" i="24"/>
  <c r="E58" i="24"/>
  <c r="B58" i="24"/>
  <c r="K58" i="24"/>
  <c r="A59" i="24"/>
  <c r="F74" i="40"/>
  <c r="H74" i="40"/>
  <c r="G74" i="40"/>
  <c r="Q57" i="24"/>
  <c r="M57" i="24"/>
  <c r="L57" i="24"/>
  <c r="J57" i="24"/>
  <c r="I57" i="24"/>
  <c r="G57" i="24"/>
  <c r="F57" i="24"/>
  <c r="D57" i="24"/>
  <c r="C57" i="24"/>
  <c r="N89" i="10"/>
  <c r="L89" i="10"/>
  <c r="J89" i="10"/>
  <c r="I89" i="10"/>
  <c r="F89" i="10"/>
  <c r="D89" i="10"/>
  <c r="M89" i="10"/>
  <c r="C89" i="10"/>
  <c r="G89" i="10"/>
  <c r="A84" i="5"/>
  <c r="B83" i="5"/>
  <c r="E83" i="5"/>
  <c r="J85" i="8"/>
  <c r="I85" i="8"/>
  <c r="G85" i="8"/>
  <c r="F85" i="8"/>
  <c r="D85" i="8"/>
  <c r="N85" i="8"/>
  <c r="L85" i="8"/>
  <c r="M85" i="8"/>
  <c r="C85" i="8"/>
  <c r="BZ58" i="24"/>
  <c r="CC58" i="24"/>
  <c r="BY59" i="24"/>
  <c r="C82" i="5"/>
  <c r="D82" i="5"/>
  <c r="A129" i="35"/>
  <c r="B128" i="35"/>
  <c r="E128" i="35"/>
  <c r="CE57" i="24"/>
  <c r="CD57" i="24"/>
  <c r="CB57" i="24"/>
  <c r="CA57" i="24"/>
  <c r="H82" i="5"/>
  <c r="G82" i="5"/>
  <c r="F82" i="5"/>
  <c r="D127" i="35"/>
  <c r="H127" i="35"/>
  <c r="C127" i="35"/>
  <c r="F123" i="28"/>
  <c r="C123" i="28"/>
  <c r="H123" i="28"/>
  <c r="G123" i="28"/>
  <c r="D123" i="28"/>
  <c r="H86" i="8"/>
  <c r="K86" i="8"/>
  <c r="B86" i="8"/>
  <c r="E86" i="8"/>
  <c r="A87" i="8"/>
  <c r="E124" i="28"/>
  <c r="B124" i="28"/>
  <c r="A125" i="28"/>
  <c r="D74" i="40"/>
  <c r="C74" i="40"/>
  <c r="A75" i="40" s="1"/>
  <c r="G75" i="41"/>
  <c r="F75" i="41"/>
  <c r="J117" i="25"/>
  <c r="I117" i="25"/>
  <c r="F117" i="25"/>
  <c r="D117" i="25"/>
  <c r="K117" i="25"/>
  <c r="G117" i="25"/>
  <c r="C117" i="25"/>
  <c r="B74" i="32"/>
  <c r="F74" i="32"/>
  <c r="A75" i="32"/>
  <c r="E118" i="25"/>
  <c r="B118" i="25"/>
  <c r="A119" i="25"/>
  <c r="H118" i="25"/>
  <c r="E73" i="32"/>
  <c r="C73" i="32"/>
  <c r="D73" i="32" s="1"/>
  <c r="D75" i="41"/>
  <c r="H75" i="41"/>
  <c r="C75" i="41"/>
  <c r="A76" i="41" s="1"/>
  <c r="N101" i="14"/>
  <c r="H101" i="14"/>
  <c r="K101" i="14"/>
  <c r="A102" i="14"/>
  <c r="Q101" i="14"/>
  <c r="E101" i="14"/>
  <c r="B101" i="14"/>
  <c r="J74" i="2"/>
  <c r="F74" i="2"/>
  <c r="D74" i="2"/>
  <c r="C74" i="2"/>
  <c r="I74" i="2"/>
  <c r="G74" i="2"/>
  <c r="G73" i="32"/>
  <c r="H73" i="32"/>
  <c r="G127" i="35"/>
  <c r="F127" i="35"/>
  <c r="H129" i="36"/>
  <c r="C129" i="36"/>
  <c r="D129" i="36"/>
  <c r="G110" i="19"/>
  <c r="F110" i="19"/>
  <c r="D110" i="19"/>
  <c r="C110" i="19"/>
  <c r="E111" i="19"/>
  <c r="B111" i="19"/>
  <c r="A112" i="19"/>
  <c r="E121" i="26"/>
  <c r="B121" i="26"/>
  <c r="A122" i="26"/>
  <c r="G129" i="36"/>
  <c r="F129" i="36"/>
  <c r="D100" i="14"/>
  <c r="T100" i="14"/>
  <c r="R100" i="14"/>
  <c r="P100" i="14"/>
  <c r="L100" i="14"/>
  <c r="J100" i="14"/>
  <c r="S100" i="14"/>
  <c r="M100" i="14"/>
  <c r="O100" i="14"/>
  <c r="I100" i="14"/>
  <c r="G100" i="14"/>
  <c r="F100" i="14"/>
  <c r="C100" i="14"/>
  <c r="G120" i="26"/>
  <c r="H120" i="26"/>
  <c r="C120" i="26"/>
  <c r="F120" i="26"/>
  <c r="D120" i="26"/>
  <c r="E75" i="2"/>
  <c r="B75" i="2"/>
  <c r="A76" i="2"/>
  <c r="H75" i="2"/>
  <c r="AR59" i="24"/>
  <c r="AO59" i="24"/>
  <c r="AL59" i="24"/>
  <c r="AI59" i="24"/>
  <c r="AX59" i="24"/>
  <c r="AU59" i="24"/>
  <c r="AH60" i="24"/>
  <c r="G79" i="3"/>
  <c r="F79" i="3"/>
  <c r="E127" i="31"/>
  <c r="A128" i="31"/>
  <c r="B127" i="31"/>
  <c r="E20" i="29" a="1"/>
  <c r="CF57" i="24" l="1"/>
  <c r="I73" i="32"/>
  <c r="K74" i="2"/>
  <c r="BA58" i="24"/>
  <c r="BE58" i="24" s="1"/>
  <c r="CY58" i="24"/>
  <c r="N57" i="24"/>
  <c r="R57" i="24" s="1"/>
  <c r="F93" i="45"/>
  <c r="E93" i="45"/>
  <c r="C93" i="45"/>
  <c r="A94" i="45" s="1"/>
  <c r="G91" i="44"/>
  <c r="C91" i="44"/>
  <c r="A92" i="44" s="1"/>
  <c r="D91" i="44"/>
  <c r="F91" i="44"/>
  <c r="E20" i="29"/>
  <c r="F115" i="34"/>
  <c r="G115" i="34"/>
  <c r="D115" i="34"/>
  <c r="C115" i="34"/>
  <c r="G75" i="2"/>
  <c r="F75" i="2"/>
  <c r="D75" i="2"/>
  <c r="C75" i="2"/>
  <c r="J75" i="2"/>
  <c r="I75" i="2"/>
  <c r="I118" i="25"/>
  <c r="G118" i="25"/>
  <c r="D118" i="25"/>
  <c r="C118" i="25"/>
  <c r="K118" i="25"/>
  <c r="J118" i="25"/>
  <c r="F118" i="25"/>
  <c r="CX59" i="24"/>
  <c r="CW59" i="24"/>
  <c r="CU59" i="24"/>
  <c r="CT59" i="24"/>
  <c r="E59" i="24"/>
  <c r="B59" i="24"/>
  <c r="K59" i="24"/>
  <c r="H59" i="24"/>
  <c r="A60" i="24"/>
  <c r="G74" i="32"/>
  <c r="H74" i="32"/>
  <c r="G111" i="19"/>
  <c r="F111" i="19"/>
  <c r="D111" i="19"/>
  <c r="C111" i="19"/>
  <c r="E93" i="43"/>
  <c r="B93" i="43"/>
  <c r="I58" i="24"/>
  <c r="G58" i="24"/>
  <c r="D58" i="24"/>
  <c r="C58" i="24"/>
  <c r="Q58" i="24"/>
  <c r="M58" i="24"/>
  <c r="L58" i="24"/>
  <c r="J58" i="24"/>
  <c r="F58" i="24"/>
  <c r="AJ59" i="24"/>
  <c r="AS59" i="24"/>
  <c r="AP59" i="24"/>
  <c r="AN59" i="24"/>
  <c r="AM59" i="24"/>
  <c r="AK59" i="24"/>
  <c r="BD59" i="24"/>
  <c r="AZ59" i="24"/>
  <c r="AY59" i="24"/>
  <c r="AW59" i="24"/>
  <c r="AV59" i="24"/>
  <c r="AT59" i="24"/>
  <c r="AQ59" i="24"/>
  <c r="CE58" i="24"/>
  <c r="CD58" i="24"/>
  <c r="CB58" i="24"/>
  <c r="CA58" i="24"/>
  <c r="A117" i="34"/>
  <c r="B116" i="34"/>
  <c r="E116" i="34"/>
  <c r="E74" i="32"/>
  <c r="C74" i="32"/>
  <c r="D74" i="32" s="1"/>
  <c r="G86" i="8"/>
  <c r="N86" i="8"/>
  <c r="L86" i="8"/>
  <c r="M86" i="8"/>
  <c r="F86" i="8"/>
  <c r="D86" i="8"/>
  <c r="C86" i="8"/>
  <c r="I86" i="8"/>
  <c r="J86" i="8"/>
  <c r="F83" i="5"/>
  <c r="G83" i="5"/>
  <c r="H83" i="5"/>
  <c r="H91" i="10"/>
  <c r="B91" i="10"/>
  <c r="E91" i="10"/>
  <c r="K91" i="10"/>
  <c r="A92" i="10"/>
  <c r="F75" i="32"/>
  <c r="B75" i="32"/>
  <c r="A76" i="32"/>
  <c r="D83" i="5"/>
  <c r="C83" i="5"/>
  <c r="E84" i="5"/>
  <c r="B84" i="5"/>
  <c r="A85" i="5"/>
  <c r="N90" i="10"/>
  <c r="L90" i="10"/>
  <c r="J90" i="10"/>
  <c r="F90" i="10"/>
  <c r="D90" i="10"/>
  <c r="C90" i="10"/>
  <c r="G90" i="10"/>
  <c r="M90" i="10"/>
  <c r="I90" i="10"/>
  <c r="CS60" i="24"/>
  <c r="CV60" i="24"/>
  <c r="CR61" i="24"/>
  <c r="A88" i="8"/>
  <c r="H87" i="8"/>
  <c r="E87" i="8"/>
  <c r="K87" i="8"/>
  <c r="B87" i="8"/>
  <c r="F124" i="28"/>
  <c r="D124" i="28"/>
  <c r="C124" i="28"/>
  <c r="H124" i="28"/>
  <c r="G124" i="28"/>
  <c r="C89" i="9"/>
  <c r="D89" i="9"/>
  <c r="A82" i="3"/>
  <c r="B81" i="3"/>
  <c r="E81" i="3"/>
  <c r="F80" i="3"/>
  <c r="G80" i="3"/>
  <c r="D80" i="3"/>
  <c r="C80" i="3"/>
  <c r="H80" i="3"/>
  <c r="A91" i="9"/>
  <c r="E90" i="9"/>
  <c r="B90" i="9"/>
  <c r="D127" i="31"/>
  <c r="C127" i="31"/>
  <c r="F127" i="31"/>
  <c r="H127" i="31"/>
  <c r="G127" i="31"/>
  <c r="E128" i="31"/>
  <c r="B128" i="31"/>
  <c r="A129" i="31"/>
  <c r="A126" i="28"/>
  <c r="E125" i="28"/>
  <c r="B125" i="28"/>
  <c r="L101" i="14"/>
  <c r="J101" i="14"/>
  <c r="F101" i="14"/>
  <c r="T101" i="14"/>
  <c r="R101" i="14"/>
  <c r="P101" i="14"/>
  <c r="S101" i="14"/>
  <c r="O101" i="14"/>
  <c r="M101" i="14"/>
  <c r="I101" i="14"/>
  <c r="G101" i="14"/>
  <c r="D101" i="14"/>
  <c r="C101" i="14"/>
  <c r="F128" i="35"/>
  <c r="G128" i="35"/>
  <c r="H128" i="35"/>
  <c r="D128" i="35"/>
  <c r="C128" i="35"/>
  <c r="A123" i="26"/>
  <c r="E122" i="26"/>
  <c r="B122" i="26"/>
  <c r="E129" i="35"/>
  <c r="B129" i="35"/>
  <c r="H102" i="14"/>
  <c r="B102" i="14"/>
  <c r="A103" i="14"/>
  <c r="Q102" i="14"/>
  <c r="N102" i="14"/>
  <c r="K102" i="14"/>
  <c r="E102" i="14"/>
  <c r="G121" i="26"/>
  <c r="F121" i="26"/>
  <c r="D121" i="26"/>
  <c r="C121" i="26"/>
  <c r="H121" i="26"/>
  <c r="N96" i="12"/>
  <c r="A97" i="12"/>
  <c r="Q96" i="12"/>
  <c r="K96" i="12"/>
  <c r="E96" i="12"/>
  <c r="B96" i="12"/>
  <c r="H96" i="12"/>
  <c r="B75" i="40"/>
  <c r="E75" i="40"/>
  <c r="T95" i="12"/>
  <c r="R95" i="12"/>
  <c r="P95" i="12"/>
  <c r="L95" i="12"/>
  <c r="J95" i="12"/>
  <c r="F95" i="12"/>
  <c r="S95" i="12"/>
  <c r="D95" i="12"/>
  <c r="G95" i="12"/>
  <c r="M95" i="12"/>
  <c r="O95" i="12"/>
  <c r="I95" i="12"/>
  <c r="C95" i="12"/>
  <c r="A77" i="2"/>
  <c r="H76" i="2"/>
  <c r="E76" i="2"/>
  <c r="B76" i="2"/>
  <c r="A120" i="25"/>
  <c r="H119" i="25"/>
  <c r="E119" i="25"/>
  <c r="B119" i="25"/>
  <c r="H89" i="9"/>
  <c r="G89" i="9"/>
  <c r="F89" i="9"/>
  <c r="AX60" i="24"/>
  <c r="AU60" i="24"/>
  <c r="AR60" i="24"/>
  <c r="AO60" i="24"/>
  <c r="AL60" i="24"/>
  <c r="AI60" i="24"/>
  <c r="AH61" i="24"/>
  <c r="E112" i="19"/>
  <c r="A113" i="19"/>
  <c r="B112" i="19"/>
  <c r="B76" i="41"/>
  <c r="E76" i="41"/>
  <c r="CC59" i="24"/>
  <c r="BZ59" i="24"/>
  <c r="BY60" i="24"/>
  <c r="C6" i="29" a="1"/>
  <c r="I74" i="32" l="1"/>
  <c r="K75" i="2"/>
  <c r="CF58" i="24"/>
  <c r="CY59" i="24"/>
  <c r="BA59" i="24"/>
  <c r="BE59" i="24" s="1"/>
  <c r="N58" i="24"/>
  <c r="R58" i="24" s="1"/>
  <c r="E92" i="44"/>
  <c r="B92" i="44"/>
  <c r="B94" i="45"/>
  <c r="D94" i="45"/>
  <c r="C6" i="29"/>
  <c r="CS61" i="24"/>
  <c r="CV61" i="24"/>
  <c r="CR62" i="24"/>
  <c r="K60" i="24"/>
  <c r="H60" i="24"/>
  <c r="E60" i="24"/>
  <c r="B60" i="24"/>
  <c r="A61" i="24"/>
  <c r="Q59" i="24"/>
  <c r="G59" i="24"/>
  <c r="M59" i="24"/>
  <c r="D59" i="24"/>
  <c r="C59" i="24"/>
  <c r="J59" i="24"/>
  <c r="L59" i="24"/>
  <c r="F59" i="24"/>
  <c r="I59" i="24"/>
  <c r="E113" i="19"/>
  <c r="B113" i="19"/>
  <c r="A114" i="19"/>
  <c r="H122" i="26"/>
  <c r="G122" i="26"/>
  <c r="F122" i="26"/>
  <c r="D122" i="26"/>
  <c r="C122" i="26"/>
  <c r="AV60" i="24"/>
  <c r="AT60" i="24"/>
  <c r="AS60" i="24"/>
  <c r="AQ60" i="24"/>
  <c r="AZ60" i="24"/>
  <c r="BD60" i="24"/>
  <c r="AY60" i="24"/>
  <c r="AW60" i="24"/>
  <c r="AP60" i="24"/>
  <c r="AN60" i="24"/>
  <c r="AM60" i="24"/>
  <c r="AK60" i="24"/>
  <c r="AJ60" i="24"/>
  <c r="CW60" i="24"/>
  <c r="CX60" i="24"/>
  <c r="CU60" i="24"/>
  <c r="CT60" i="24"/>
  <c r="D75" i="40"/>
  <c r="C75" i="40"/>
  <c r="A76" i="40" s="1"/>
  <c r="H97" i="12"/>
  <c r="B97" i="12"/>
  <c r="N97" i="12"/>
  <c r="A98" i="12"/>
  <c r="E97" i="12"/>
  <c r="K97" i="12"/>
  <c r="Q97" i="12"/>
  <c r="F81" i="3"/>
  <c r="G81" i="3"/>
  <c r="F76" i="32"/>
  <c r="B76" i="32"/>
  <c r="A77" i="32"/>
  <c r="F129" i="35"/>
  <c r="G129" i="35"/>
  <c r="H75" i="40"/>
  <c r="F75" i="40"/>
  <c r="G75" i="40"/>
  <c r="H81" i="3"/>
  <c r="D81" i="3"/>
  <c r="C81" i="3"/>
  <c r="E75" i="32"/>
  <c r="C75" i="32"/>
  <c r="D75" i="32" s="1"/>
  <c r="AX61" i="24"/>
  <c r="AU61" i="24"/>
  <c r="AR61" i="24"/>
  <c r="AO61" i="24"/>
  <c r="AL61" i="24"/>
  <c r="AI61" i="24"/>
  <c r="AH62" i="24"/>
  <c r="A83" i="3"/>
  <c r="E82" i="3"/>
  <c r="B82" i="3"/>
  <c r="G75" i="32"/>
  <c r="H75" i="32"/>
  <c r="G76" i="41"/>
  <c r="F76" i="41"/>
  <c r="H84" i="5"/>
  <c r="F84" i="5"/>
  <c r="G84" i="5"/>
  <c r="T96" i="12"/>
  <c r="R96" i="12"/>
  <c r="P96" i="12"/>
  <c r="L96" i="12"/>
  <c r="D96" i="12"/>
  <c r="M96" i="12"/>
  <c r="S96" i="12"/>
  <c r="O96" i="12"/>
  <c r="J96" i="12"/>
  <c r="G96" i="12"/>
  <c r="C96" i="12"/>
  <c r="I96" i="12"/>
  <c r="F96" i="12"/>
  <c r="J119" i="25"/>
  <c r="F119" i="25"/>
  <c r="D119" i="25"/>
  <c r="C119" i="25"/>
  <c r="K119" i="25"/>
  <c r="I119" i="25"/>
  <c r="G119" i="25"/>
  <c r="G125" i="28"/>
  <c r="H125" i="28"/>
  <c r="F125" i="28"/>
  <c r="D125" i="28"/>
  <c r="C125" i="28"/>
  <c r="A86" i="5"/>
  <c r="E85" i="5"/>
  <c r="B85" i="5"/>
  <c r="H92" i="10"/>
  <c r="E92" i="10"/>
  <c r="B92" i="10"/>
  <c r="A93" i="10"/>
  <c r="K92" i="10"/>
  <c r="G116" i="34"/>
  <c r="F116" i="34"/>
  <c r="D116" i="34"/>
  <c r="C116" i="34"/>
  <c r="D93" i="43"/>
  <c r="C93" i="43"/>
  <c r="A94" i="43" s="1"/>
  <c r="G93" i="43"/>
  <c r="F93" i="43"/>
  <c r="H76" i="41"/>
  <c r="D76" i="41"/>
  <c r="C76" i="41"/>
  <c r="A77" i="41" s="1"/>
  <c r="A124" i="26"/>
  <c r="B123" i="26"/>
  <c r="E123" i="26"/>
  <c r="D90" i="9"/>
  <c r="C90" i="9"/>
  <c r="J87" i="8"/>
  <c r="I87" i="8"/>
  <c r="G87" i="8"/>
  <c r="F87" i="8"/>
  <c r="D87" i="8"/>
  <c r="C87" i="8"/>
  <c r="L87" i="8"/>
  <c r="N87" i="8"/>
  <c r="M87" i="8"/>
  <c r="G112" i="19"/>
  <c r="F112" i="19"/>
  <c r="D112" i="19"/>
  <c r="C112" i="19"/>
  <c r="B91" i="9"/>
  <c r="E91" i="9"/>
  <c r="A92" i="9"/>
  <c r="D84" i="5"/>
  <c r="C84" i="5"/>
  <c r="H77" i="2"/>
  <c r="E77" i="2"/>
  <c r="B77" i="2"/>
  <c r="A78" i="2"/>
  <c r="B103" i="14"/>
  <c r="N103" i="14"/>
  <c r="H103" i="14"/>
  <c r="E103" i="14"/>
  <c r="A104" i="14"/>
  <c r="Q103" i="14"/>
  <c r="K103" i="14"/>
  <c r="H120" i="25"/>
  <c r="E120" i="25"/>
  <c r="B120" i="25"/>
  <c r="A121" i="25"/>
  <c r="T102" i="14"/>
  <c r="R102" i="14"/>
  <c r="P102" i="14"/>
  <c r="J102" i="14"/>
  <c r="F102" i="14"/>
  <c r="D102" i="14"/>
  <c r="S102" i="14"/>
  <c r="O102" i="14"/>
  <c r="M102" i="14"/>
  <c r="L102" i="14"/>
  <c r="I102" i="14"/>
  <c r="G102" i="14"/>
  <c r="C102" i="14"/>
  <c r="H128" i="31"/>
  <c r="F128" i="31"/>
  <c r="D128" i="31"/>
  <c r="G128" i="31"/>
  <c r="C128" i="31"/>
  <c r="CC60" i="24"/>
  <c r="BZ60" i="24"/>
  <c r="BY61" i="24"/>
  <c r="CE59" i="24"/>
  <c r="CD59" i="24"/>
  <c r="CB59" i="24"/>
  <c r="CA59" i="24"/>
  <c r="H90" i="9"/>
  <c r="G90" i="9"/>
  <c r="F90" i="9"/>
  <c r="D76" i="2"/>
  <c r="K76" i="2"/>
  <c r="I76" i="2"/>
  <c r="G76" i="2"/>
  <c r="J76" i="2"/>
  <c r="F76" i="2"/>
  <c r="C76" i="2"/>
  <c r="B126" i="28"/>
  <c r="A127" i="28"/>
  <c r="E126" i="28"/>
  <c r="E117" i="34"/>
  <c r="B117" i="34"/>
  <c r="B129" i="31"/>
  <c r="E129" i="31"/>
  <c r="A130" i="31"/>
  <c r="N91" i="10"/>
  <c r="L91" i="10"/>
  <c r="J91" i="10"/>
  <c r="I91" i="10"/>
  <c r="F91" i="10"/>
  <c r="D91" i="10"/>
  <c r="G91" i="10"/>
  <c r="C91" i="10"/>
  <c r="M91" i="10"/>
  <c r="H129" i="35"/>
  <c r="C129" i="35"/>
  <c r="D129" i="35"/>
  <c r="H88" i="8"/>
  <c r="A89" i="8"/>
  <c r="K88" i="8"/>
  <c r="E88" i="8"/>
  <c r="B88" i="8"/>
  <c r="E19" i="29" a="1"/>
  <c r="N59" i="24" l="1"/>
  <c r="R59" i="24" s="1"/>
  <c r="I75" i="32"/>
  <c r="CY60" i="24"/>
  <c r="CF59" i="24"/>
  <c r="BA60" i="24"/>
  <c r="BE60" i="24" s="1"/>
  <c r="E94" i="45"/>
  <c r="C94" i="45"/>
  <c r="A95" i="45" s="1"/>
  <c r="F94" i="45"/>
  <c r="F92" i="44"/>
  <c r="D92" i="44"/>
  <c r="C92" i="44"/>
  <c r="A93" i="44" s="1"/>
  <c r="G92" i="44"/>
  <c r="E19" i="29"/>
  <c r="E76" i="40"/>
  <c r="B76" i="40"/>
  <c r="H76" i="32"/>
  <c r="G76" i="32"/>
  <c r="J97" i="12"/>
  <c r="F97" i="12"/>
  <c r="D97" i="12"/>
  <c r="C97" i="12"/>
  <c r="M97" i="12"/>
  <c r="R97" i="12"/>
  <c r="L97" i="12"/>
  <c r="T97" i="12"/>
  <c r="S97" i="12"/>
  <c r="G97" i="12"/>
  <c r="I97" i="12"/>
  <c r="P97" i="12"/>
  <c r="O97" i="12"/>
  <c r="C91" i="9"/>
  <c r="D91" i="9"/>
  <c r="AR62" i="24"/>
  <c r="AO62" i="24"/>
  <c r="AL62" i="24"/>
  <c r="AI62" i="24"/>
  <c r="AX62" i="24"/>
  <c r="AU62" i="24"/>
  <c r="AH63" i="24"/>
  <c r="F91" i="9"/>
  <c r="G91" i="9"/>
  <c r="H91" i="9"/>
  <c r="B130" i="31"/>
  <c r="A131" i="31"/>
  <c r="E130" i="31"/>
  <c r="A90" i="8"/>
  <c r="H89" i="8"/>
  <c r="E89" i="8"/>
  <c r="K89" i="8"/>
  <c r="B89" i="8"/>
  <c r="K77" i="2"/>
  <c r="J77" i="2"/>
  <c r="I77" i="2"/>
  <c r="G77" i="2"/>
  <c r="C77" i="2"/>
  <c r="F77" i="2"/>
  <c r="D77" i="2"/>
  <c r="AQ61" i="24"/>
  <c r="BD61" i="24"/>
  <c r="AZ61" i="24"/>
  <c r="AY61" i="24"/>
  <c r="AW61" i="24"/>
  <c r="AV61" i="24"/>
  <c r="AT61" i="24"/>
  <c r="AS61" i="24"/>
  <c r="AN61" i="24"/>
  <c r="AM61" i="24"/>
  <c r="AJ61" i="24"/>
  <c r="AK61" i="24"/>
  <c r="AP61" i="24"/>
  <c r="E76" i="32"/>
  <c r="C76" i="32"/>
  <c r="D76" i="32" s="1"/>
  <c r="A79" i="2"/>
  <c r="H78" i="2"/>
  <c r="E78" i="2"/>
  <c r="B78" i="2"/>
  <c r="CB60" i="24"/>
  <c r="CE60" i="24"/>
  <c r="CD60" i="24"/>
  <c r="CA60" i="24"/>
  <c r="A115" i="19"/>
  <c r="E114" i="19"/>
  <c r="B114" i="19"/>
  <c r="A93" i="9"/>
  <c r="E92" i="9"/>
  <c r="B92" i="9"/>
  <c r="D129" i="31"/>
  <c r="G129" i="31"/>
  <c r="H129" i="31"/>
  <c r="F129" i="31"/>
  <c r="C129" i="31"/>
  <c r="G82" i="3"/>
  <c r="F82" i="3"/>
  <c r="B83" i="3"/>
  <c r="E83" i="3"/>
  <c r="A84" i="3"/>
  <c r="H82" i="3"/>
  <c r="D82" i="3"/>
  <c r="C82" i="3"/>
  <c r="T103" i="14"/>
  <c r="R103" i="14"/>
  <c r="P103" i="14"/>
  <c r="L103" i="14"/>
  <c r="J103" i="14"/>
  <c r="F103" i="14"/>
  <c r="G103" i="14"/>
  <c r="D103" i="14"/>
  <c r="C103" i="14"/>
  <c r="I103" i="14"/>
  <c r="S103" i="14"/>
  <c r="O103" i="14"/>
  <c r="M103" i="14"/>
  <c r="CC61" i="24"/>
  <c r="BZ61" i="24"/>
  <c r="BY62" i="24"/>
  <c r="E94" i="43"/>
  <c r="B94" i="43"/>
  <c r="D123" i="26"/>
  <c r="G123" i="26"/>
  <c r="H123" i="26"/>
  <c r="F123" i="26"/>
  <c r="C123" i="26"/>
  <c r="N92" i="10"/>
  <c r="L92" i="10"/>
  <c r="J92" i="10"/>
  <c r="F92" i="10"/>
  <c r="D92" i="10"/>
  <c r="M92" i="10"/>
  <c r="C92" i="10"/>
  <c r="G92" i="10"/>
  <c r="I92" i="10"/>
  <c r="H104" i="14"/>
  <c r="A105" i="14"/>
  <c r="Q104" i="14"/>
  <c r="N104" i="14"/>
  <c r="K104" i="14"/>
  <c r="E104" i="14"/>
  <c r="B104" i="14"/>
  <c r="F77" i="32"/>
  <c r="B77" i="32"/>
  <c r="A78" i="32"/>
  <c r="N98" i="12"/>
  <c r="H98" i="12"/>
  <c r="B98" i="12"/>
  <c r="A99" i="12"/>
  <c r="K98" i="12"/>
  <c r="E98" i="12"/>
  <c r="Q98" i="12"/>
  <c r="H93" i="10"/>
  <c r="B93" i="10"/>
  <c r="A94" i="10"/>
  <c r="K93" i="10"/>
  <c r="E93" i="10"/>
  <c r="K61" i="24"/>
  <c r="H61" i="24"/>
  <c r="E61" i="24"/>
  <c r="B61" i="24"/>
  <c r="A62" i="24"/>
  <c r="D85" i="5"/>
  <c r="C85" i="5"/>
  <c r="Q60" i="24"/>
  <c r="M60" i="24"/>
  <c r="L60" i="24"/>
  <c r="J60" i="24"/>
  <c r="I60" i="24"/>
  <c r="G60" i="24"/>
  <c r="F60" i="24"/>
  <c r="C60" i="24"/>
  <c r="D60" i="24"/>
  <c r="B77" i="41"/>
  <c r="E77" i="41"/>
  <c r="G85" i="5"/>
  <c r="H85" i="5"/>
  <c r="F85" i="5"/>
  <c r="B121" i="25"/>
  <c r="A122" i="25"/>
  <c r="H121" i="25"/>
  <c r="E121" i="25"/>
  <c r="CV62" i="24"/>
  <c r="CS62" i="24"/>
  <c r="CR63" i="24"/>
  <c r="D113" i="19"/>
  <c r="C113" i="19"/>
  <c r="F113" i="19"/>
  <c r="G113" i="19"/>
  <c r="E127" i="28"/>
  <c r="B127" i="28"/>
  <c r="A128" i="28"/>
  <c r="B124" i="26"/>
  <c r="E124" i="26"/>
  <c r="B86" i="5"/>
  <c r="A87" i="5"/>
  <c r="E86" i="5"/>
  <c r="K120" i="25"/>
  <c r="J120" i="25"/>
  <c r="F120" i="25"/>
  <c r="I120" i="25"/>
  <c r="G120" i="25"/>
  <c r="C120" i="25"/>
  <c r="D120" i="25"/>
  <c r="CT61" i="24"/>
  <c r="CX61" i="24"/>
  <c r="CW61" i="24"/>
  <c r="CU61" i="24"/>
  <c r="C117" i="34"/>
  <c r="D117" i="34"/>
  <c r="F117" i="34"/>
  <c r="G117" i="34"/>
  <c r="H126" i="28"/>
  <c r="C126" i="28"/>
  <c r="F126" i="28"/>
  <c r="G126" i="28"/>
  <c r="D126" i="28"/>
  <c r="G88" i="8"/>
  <c r="N88" i="8"/>
  <c r="M88" i="8"/>
  <c r="J88" i="8"/>
  <c r="D88" i="8"/>
  <c r="F88" i="8"/>
  <c r="L88" i="8"/>
  <c r="I88" i="8"/>
  <c r="C88" i="8"/>
  <c r="E14" i="29" a="1"/>
  <c r="C5" i="29" a="1"/>
  <c r="N60" i="24" l="1"/>
  <c r="R60" i="24" s="1"/>
  <c r="I76" i="32"/>
  <c r="CY61" i="24"/>
  <c r="CF60" i="24"/>
  <c r="BA61" i="24"/>
  <c r="BE61" i="24" s="1"/>
  <c r="E93" i="44"/>
  <c r="B93" i="44"/>
  <c r="D95" i="45"/>
  <c r="B95" i="45"/>
  <c r="C5" i="29"/>
  <c r="E14" i="29"/>
  <c r="N99" i="12"/>
  <c r="B99" i="12"/>
  <c r="H99" i="12"/>
  <c r="E99" i="12"/>
  <c r="A100" i="12"/>
  <c r="Q99" i="12"/>
  <c r="K99" i="12"/>
  <c r="T98" i="12"/>
  <c r="R98" i="12"/>
  <c r="P98" i="12"/>
  <c r="L98" i="12"/>
  <c r="J98" i="12"/>
  <c r="F98" i="12"/>
  <c r="D98" i="12"/>
  <c r="O98" i="12"/>
  <c r="I98" i="12"/>
  <c r="G98" i="12"/>
  <c r="C98" i="12"/>
  <c r="S98" i="12"/>
  <c r="M98" i="12"/>
  <c r="BZ62" i="24"/>
  <c r="CC62" i="24"/>
  <c r="BY63" i="24"/>
  <c r="AN62" i="24"/>
  <c r="AQ62" i="24"/>
  <c r="AT62" i="24"/>
  <c r="AS62" i="24"/>
  <c r="AM62" i="24"/>
  <c r="AK62" i="24"/>
  <c r="AJ62" i="24"/>
  <c r="AP62" i="24"/>
  <c r="BD62" i="24"/>
  <c r="AZ62" i="24"/>
  <c r="AY62" i="24"/>
  <c r="AW62" i="24"/>
  <c r="AV62" i="24"/>
  <c r="CA61" i="24"/>
  <c r="CB61" i="24"/>
  <c r="CE61" i="24"/>
  <c r="CD61" i="24"/>
  <c r="D92" i="9"/>
  <c r="C92" i="9"/>
  <c r="C77" i="41"/>
  <c r="A78" i="41" s="1"/>
  <c r="D77" i="41"/>
  <c r="H77" i="41"/>
  <c r="H86" i="5"/>
  <c r="F86" i="5"/>
  <c r="G86" i="5"/>
  <c r="H92" i="9"/>
  <c r="G92" i="9"/>
  <c r="F92" i="9"/>
  <c r="E87" i="5"/>
  <c r="B87" i="5"/>
  <c r="A88" i="5"/>
  <c r="E93" i="9"/>
  <c r="B93" i="9"/>
  <c r="A94" i="9"/>
  <c r="B78" i="32"/>
  <c r="F78" i="32"/>
  <c r="A79" i="32"/>
  <c r="L104" i="14"/>
  <c r="J104" i="14"/>
  <c r="F104" i="14"/>
  <c r="D104" i="14"/>
  <c r="T104" i="14"/>
  <c r="R104" i="14"/>
  <c r="P104" i="14"/>
  <c r="S104" i="14"/>
  <c r="O104" i="14"/>
  <c r="G104" i="14"/>
  <c r="C104" i="14"/>
  <c r="M104" i="14"/>
  <c r="I104" i="14"/>
  <c r="E77" i="32"/>
  <c r="C77" i="32"/>
  <c r="D77" i="32" s="1"/>
  <c r="G77" i="41"/>
  <c r="F77" i="41"/>
  <c r="H77" i="32"/>
  <c r="G77" i="32"/>
  <c r="D114" i="19"/>
  <c r="G114" i="19"/>
  <c r="F114" i="19"/>
  <c r="C114" i="19"/>
  <c r="K78" i="2"/>
  <c r="I78" i="2"/>
  <c r="F78" i="2"/>
  <c r="J78" i="2"/>
  <c r="D78" i="2"/>
  <c r="C78" i="2"/>
  <c r="G78" i="2"/>
  <c r="J89" i="8"/>
  <c r="I89" i="8"/>
  <c r="G89" i="8"/>
  <c r="F89" i="8"/>
  <c r="D89" i="8"/>
  <c r="N89" i="8"/>
  <c r="M89" i="8"/>
  <c r="C89" i="8"/>
  <c r="L89" i="8"/>
  <c r="B128" i="28"/>
  <c r="A129" i="28"/>
  <c r="E128" i="28"/>
  <c r="A80" i="2"/>
  <c r="H79" i="2"/>
  <c r="E79" i="2"/>
  <c r="B79" i="2"/>
  <c r="H90" i="8"/>
  <c r="B90" i="8"/>
  <c r="A91" i="8"/>
  <c r="K90" i="8"/>
  <c r="E90" i="8"/>
  <c r="M61" i="24"/>
  <c r="L61" i="24"/>
  <c r="D61" i="24"/>
  <c r="C61" i="24"/>
  <c r="Q61" i="24"/>
  <c r="J61" i="24"/>
  <c r="I61" i="24"/>
  <c r="G61" i="24"/>
  <c r="F61" i="24"/>
  <c r="A85" i="3"/>
  <c r="E84" i="3"/>
  <c r="B84" i="3"/>
  <c r="B131" i="31"/>
  <c r="E131" i="31"/>
  <c r="A132" i="31"/>
  <c r="H83" i="3"/>
  <c r="D83" i="3"/>
  <c r="C83" i="3"/>
  <c r="G83" i="3"/>
  <c r="F83" i="3"/>
  <c r="G130" i="31"/>
  <c r="F130" i="31"/>
  <c r="H130" i="31"/>
  <c r="D130" i="31"/>
  <c r="C130" i="31"/>
  <c r="CS63" i="24"/>
  <c r="CV63" i="24"/>
  <c r="CR64" i="24"/>
  <c r="H124" i="26"/>
  <c r="G124" i="26"/>
  <c r="F124" i="26"/>
  <c r="D124" i="26"/>
  <c r="C124" i="26"/>
  <c r="A116" i="19"/>
  <c r="E115" i="19"/>
  <c r="B115" i="19"/>
  <c r="D76" i="40"/>
  <c r="C76" i="40"/>
  <c r="A77" i="40" s="1"/>
  <c r="H76" i="40"/>
  <c r="G76" i="40"/>
  <c r="F76" i="40"/>
  <c r="N105" i="14"/>
  <c r="H105" i="14"/>
  <c r="B105" i="14"/>
  <c r="Q105" i="14"/>
  <c r="K105" i="14"/>
  <c r="E105" i="14"/>
  <c r="A106" i="14"/>
  <c r="K62" i="24"/>
  <c r="H62" i="24"/>
  <c r="E62" i="24"/>
  <c r="B62" i="24"/>
  <c r="A63" i="24"/>
  <c r="N93" i="10"/>
  <c r="L93" i="10"/>
  <c r="J93" i="10"/>
  <c r="I93" i="10"/>
  <c r="F93" i="10"/>
  <c r="D93" i="10"/>
  <c r="M93" i="10"/>
  <c r="G93" i="10"/>
  <c r="C93" i="10"/>
  <c r="D86" i="5"/>
  <c r="C86" i="5"/>
  <c r="H94" i="10"/>
  <c r="E94" i="10"/>
  <c r="B94" i="10"/>
  <c r="A95" i="10"/>
  <c r="K94" i="10"/>
  <c r="H127" i="28"/>
  <c r="G127" i="28"/>
  <c r="F127" i="28"/>
  <c r="D127" i="28"/>
  <c r="C127" i="28"/>
  <c r="CX62" i="24"/>
  <c r="CW62" i="24"/>
  <c r="CU62" i="24"/>
  <c r="CT62" i="24"/>
  <c r="K121" i="25"/>
  <c r="J121" i="25"/>
  <c r="F121" i="25"/>
  <c r="D121" i="25"/>
  <c r="C121" i="25"/>
  <c r="I121" i="25"/>
  <c r="G121" i="25"/>
  <c r="A123" i="25"/>
  <c r="H122" i="25"/>
  <c r="E122" i="25"/>
  <c r="B122" i="25"/>
  <c r="G94" i="43"/>
  <c r="F94" i="43"/>
  <c r="D94" i="43"/>
  <c r="C94" i="43"/>
  <c r="A95" i="43" s="1"/>
  <c r="AU63" i="24"/>
  <c r="AX63" i="24"/>
  <c r="AR63" i="24"/>
  <c r="AO63" i="24"/>
  <c r="AL63" i="24"/>
  <c r="AI63" i="24"/>
  <c r="AH64" i="24"/>
  <c r="E16" i="29" a="1"/>
  <c r="I77" i="32" l="1"/>
  <c r="CF61" i="24"/>
  <c r="BA62" i="24"/>
  <c r="BE62" i="24" s="1"/>
  <c r="N61" i="24"/>
  <c r="R61" i="24" s="1"/>
  <c r="CY62" i="24"/>
  <c r="F95" i="45"/>
  <c r="E95" i="45"/>
  <c r="C95" i="45"/>
  <c r="A96" i="45" s="1"/>
  <c r="C93" i="44"/>
  <c r="A94" i="44" s="1"/>
  <c r="G93" i="44"/>
  <c r="F93" i="44"/>
  <c r="D93" i="44"/>
  <c r="E16" i="29"/>
  <c r="CW63" i="24"/>
  <c r="CU63" i="24"/>
  <c r="CX63" i="24"/>
  <c r="CT63" i="24"/>
  <c r="H93" i="9"/>
  <c r="G93" i="9"/>
  <c r="F93" i="9"/>
  <c r="G90" i="8"/>
  <c r="J90" i="8"/>
  <c r="I90" i="8"/>
  <c r="C90" i="8"/>
  <c r="N90" i="8"/>
  <c r="M90" i="8"/>
  <c r="L90" i="8"/>
  <c r="F90" i="8"/>
  <c r="D90" i="8"/>
  <c r="E63" i="24"/>
  <c r="K63" i="24"/>
  <c r="H63" i="24"/>
  <c r="B63" i="24"/>
  <c r="A64" i="24"/>
  <c r="F79" i="2"/>
  <c r="K79" i="2"/>
  <c r="I79" i="2"/>
  <c r="G79" i="2"/>
  <c r="D79" i="2"/>
  <c r="C79" i="2"/>
  <c r="J79" i="2"/>
  <c r="CE62" i="24"/>
  <c r="CD62" i="24"/>
  <c r="CB62" i="24"/>
  <c r="CA62" i="24"/>
  <c r="J62" i="24"/>
  <c r="G62" i="24"/>
  <c r="F62" i="24"/>
  <c r="Q62" i="24"/>
  <c r="I62" i="24"/>
  <c r="D62" i="24"/>
  <c r="C62" i="24"/>
  <c r="M62" i="24"/>
  <c r="L62" i="24"/>
  <c r="AZ63" i="24"/>
  <c r="AN63" i="24"/>
  <c r="AJ63" i="24"/>
  <c r="AV63" i="24"/>
  <c r="BD63" i="24"/>
  <c r="AY63" i="24"/>
  <c r="AW63" i="24"/>
  <c r="AT63" i="24"/>
  <c r="AS63" i="24"/>
  <c r="AQ63" i="24"/>
  <c r="AP63" i="24"/>
  <c r="AM63" i="24"/>
  <c r="AK63" i="24"/>
  <c r="E80" i="2"/>
  <c r="B80" i="2"/>
  <c r="A81" i="2"/>
  <c r="H80" i="2"/>
  <c r="E78" i="41"/>
  <c r="B78" i="41"/>
  <c r="N106" i="14"/>
  <c r="H106" i="14"/>
  <c r="A107" i="14"/>
  <c r="Q106" i="14"/>
  <c r="K106" i="14"/>
  <c r="E106" i="14"/>
  <c r="B106" i="14"/>
  <c r="A92" i="8"/>
  <c r="H91" i="8"/>
  <c r="E91" i="8"/>
  <c r="B91" i="8"/>
  <c r="K91" i="8"/>
  <c r="H87" i="5"/>
  <c r="G87" i="5"/>
  <c r="F87" i="5"/>
  <c r="BZ63" i="24"/>
  <c r="CC63" i="24"/>
  <c r="BY64" i="24"/>
  <c r="AO64" i="24"/>
  <c r="AX64" i="24"/>
  <c r="AU64" i="24"/>
  <c r="AR64" i="24"/>
  <c r="AL64" i="24"/>
  <c r="AI64" i="24"/>
  <c r="AH65" i="24"/>
  <c r="C93" i="9"/>
  <c r="D93" i="9"/>
  <c r="H95" i="10"/>
  <c r="B95" i="10"/>
  <c r="A96" i="10"/>
  <c r="E95" i="10"/>
  <c r="K95" i="10"/>
  <c r="E95" i="43"/>
  <c r="B95" i="43"/>
  <c r="N94" i="10"/>
  <c r="L94" i="10"/>
  <c r="J94" i="10"/>
  <c r="F94" i="10"/>
  <c r="D94" i="10"/>
  <c r="M94" i="10"/>
  <c r="C94" i="10"/>
  <c r="G94" i="10"/>
  <c r="I94" i="10"/>
  <c r="C87" i="5"/>
  <c r="D87" i="5"/>
  <c r="E129" i="28"/>
  <c r="A130" i="28"/>
  <c r="B129" i="28"/>
  <c r="T105" i="14"/>
  <c r="R105" i="14"/>
  <c r="P105" i="14"/>
  <c r="F105" i="14"/>
  <c r="D105" i="14"/>
  <c r="O105" i="14"/>
  <c r="I105" i="14"/>
  <c r="M105" i="14"/>
  <c r="L105" i="14"/>
  <c r="J105" i="14"/>
  <c r="G105" i="14"/>
  <c r="C105" i="14"/>
  <c r="S105" i="14"/>
  <c r="H84" i="3"/>
  <c r="D84" i="3"/>
  <c r="C84" i="3"/>
  <c r="A86" i="3"/>
  <c r="E85" i="3"/>
  <c r="B85" i="3"/>
  <c r="H123" i="25"/>
  <c r="B123" i="25"/>
  <c r="A124" i="25"/>
  <c r="E123" i="25"/>
  <c r="B77" i="40"/>
  <c r="E77" i="40"/>
  <c r="F79" i="32"/>
  <c r="B79" i="32"/>
  <c r="A80" i="32"/>
  <c r="T99" i="12"/>
  <c r="R99" i="12"/>
  <c r="P99" i="12"/>
  <c r="L99" i="12"/>
  <c r="J99" i="12"/>
  <c r="D99" i="12"/>
  <c r="G99" i="12"/>
  <c r="F99" i="12"/>
  <c r="C99" i="12"/>
  <c r="S99" i="12"/>
  <c r="I99" i="12"/>
  <c r="O99" i="12"/>
  <c r="M99" i="12"/>
  <c r="CV64" i="24"/>
  <c r="CS64" i="24"/>
  <c r="CR65" i="24"/>
  <c r="H131" i="31"/>
  <c r="G131" i="31"/>
  <c r="F131" i="31"/>
  <c r="D131" i="31"/>
  <c r="C131" i="31"/>
  <c r="K122" i="25"/>
  <c r="I122" i="25"/>
  <c r="G122" i="25"/>
  <c r="C122" i="25"/>
  <c r="F122" i="25"/>
  <c r="D122" i="25"/>
  <c r="J122" i="25"/>
  <c r="H78" i="32"/>
  <c r="G78" i="32"/>
  <c r="A117" i="19"/>
  <c r="B116" i="19"/>
  <c r="E116" i="19"/>
  <c r="C128" i="28"/>
  <c r="H128" i="28"/>
  <c r="G128" i="28"/>
  <c r="D128" i="28"/>
  <c r="F128" i="28"/>
  <c r="B132" i="31"/>
  <c r="A133" i="31"/>
  <c r="E132" i="31"/>
  <c r="F84" i="3"/>
  <c r="G84" i="3"/>
  <c r="D115" i="19"/>
  <c r="C115" i="19"/>
  <c r="G115" i="19"/>
  <c r="F115" i="19"/>
  <c r="E78" i="32"/>
  <c r="C78" i="32"/>
  <c r="D78" i="32" s="1"/>
  <c r="A89" i="5"/>
  <c r="B88" i="5"/>
  <c r="E88" i="5"/>
  <c r="H100" i="12"/>
  <c r="B100" i="12"/>
  <c r="Q100" i="12"/>
  <c r="N100" i="12"/>
  <c r="K100" i="12"/>
  <c r="E100" i="12"/>
  <c r="A101" i="12"/>
  <c r="E94" i="9"/>
  <c r="B94" i="9"/>
  <c r="A95" i="9"/>
  <c r="C4" i="29" a="1"/>
  <c r="I78" i="32" l="1"/>
  <c r="N62" i="24"/>
  <c r="R62" i="24" s="1"/>
  <c r="CY63" i="24"/>
  <c r="BA63" i="24"/>
  <c r="BE63" i="24" s="1"/>
  <c r="CF62" i="24"/>
  <c r="B94" i="44"/>
  <c r="E94" i="44"/>
  <c r="B96" i="45"/>
  <c r="D96" i="45"/>
  <c r="C4" i="29"/>
  <c r="F95" i="43"/>
  <c r="D95" i="43"/>
  <c r="C95" i="43"/>
  <c r="A96" i="43" s="1"/>
  <c r="G95" i="43"/>
  <c r="CS65" i="24"/>
  <c r="CV65" i="24"/>
  <c r="CR66" i="24"/>
  <c r="H96" i="10"/>
  <c r="E96" i="10"/>
  <c r="B96" i="10"/>
  <c r="A97" i="10"/>
  <c r="K96" i="10"/>
  <c r="K64" i="24"/>
  <c r="H64" i="24"/>
  <c r="E64" i="24"/>
  <c r="B64" i="24"/>
  <c r="A65" i="24"/>
  <c r="N95" i="10"/>
  <c r="L95" i="10"/>
  <c r="J95" i="10"/>
  <c r="I95" i="10"/>
  <c r="F95" i="10"/>
  <c r="D95" i="10"/>
  <c r="M95" i="10"/>
  <c r="G95" i="10"/>
  <c r="C95" i="10"/>
  <c r="J63" i="24"/>
  <c r="Q63" i="24"/>
  <c r="M63" i="24"/>
  <c r="L63" i="24"/>
  <c r="I63" i="24"/>
  <c r="G63" i="24"/>
  <c r="F63" i="24"/>
  <c r="C63" i="24"/>
  <c r="D63" i="24"/>
  <c r="B86" i="3"/>
  <c r="E86" i="3"/>
  <c r="A87" i="3"/>
  <c r="H92" i="8"/>
  <c r="E92" i="8"/>
  <c r="B92" i="8"/>
  <c r="A93" i="8"/>
  <c r="K92" i="8"/>
  <c r="R106" i="14"/>
  <c r="P106" i="14"/>
  <c r="L106" i="14"/>
  <c r="J106" i="14"/>
  <c r="F106" i="14"/>
  <c r="D106" i="14"/>
  <c r="O106" i="14"/>
  <c r="T106" i="14"/>
  <c r="S106" i="14"/>
  <c r="I106" i="14"/>
  <c r="G106" i="14"/>
  <c r="M106" i="14"/>
  <c r="C106" i="14"/>
  <c r="D94" i="9"/>
  <c r="C94" i="9"/>
  <c r="H107" i="14"/>
  <c r="B107" i="14"/>
  <c r="N107" i="14"/>
  <c r="A108" i="14"/>
  <c r="Q107" i="14"/>
  <c r="K107" i="14"/>
  <c r="E107" i="14"/>
  <c r="A134" i="31"/>
  <c r="B133" i="31"/>
  <c r="E133" i="31"/>
  <c r="D129" i="28"/>
  <c r="H129" i="28"/>
  <c r="G129" i="28"/>
  <c r="C129" i="28"/>
  <c r="F129" i="28"/>
  <c r="J91" i="8"/>
  <c r="I91" i="8"/>
  <c r="G91" i="8"/>
  <c r="F91" i="8"/>
  <c r="D91" i="8"/>
  <c r="M91" i="8"/>
  <c r="L91" i="8"/>
  <c r="N91" i="8"/>
  <c r="C91" i="8"/>
  <c r="G94" i="9"/>
  <c r="H94" i="9"/>
  <c r="F94" i="9"/>
  <c r="E130" i="28"/>
  <c r="B130" i="28"/>
  <c r="D78" i="41"/>
  <c r="H78" i="41"/>
  <c r="C78" i="41"/>
  <c r="A79" i="41" s="1"/>
  <c r="N101" i="12"/>
  <c r="H101" i="12"/>
  <c r="B101" i="12"/>
  <c r="Q101" i="12"/>
  <c r="K101" i="12"/>
  <c r="E101" i="12"/>
  <c r="A102" i="12"/>
  <c r="F78" i="41"/>
  <c r="G78" i="41"/>
  <c r="A96" i="9"/>
  <c r="B95" i="9"/>
  <c r="E95" i="9"/>
  <c r="H79" i="32"/>
  <c r="G79" i="32"/>
  <c r="AR65" i="24"/>
  <c r="AX65" i="24"/>
  <c r="AU65" i="24"/>
  <c r="AO65" i="24"/>
  <c r="AL65" i="24"/>
  <c r="AI65" i="24"/>
  <c r="AH66" i="24"/>
  <c r="CX64" i="24"/>
  <c r="CW64" i="24"/>
  <c r="CU64" i="24"/>
  <c r="CT64" i="24"/>
  <c r="H77" i="40"/>
  <c r="F77" i="40"/>
  <c r="G77" i="40"/>
  <c r="AN64" i="24"/>
  <c r="AY64" i="24"/>
  <c r="AM64" i="24"/>
  <c r="BD64" i="24"/>
  <c r="AZ64" i="24"/>
  <c r="AW64" i="24"/>
  <c r="AV64" i="24"/>
  <c r="AT64" i="24"/>
  <c r="AS64" i="24"/>
  <c r="AQ64" i="24"/>
  <c r="AP64" i="24"/>
  <c r="AK64" i="24"/>
  <c r="AJ64" i="24"/>
  <c r="A82" i="2"/>
  <c r="H81" i="2"/>
  <c r="E81" i="2"/>
  <c r="B81" i="2"/>
  <c r="F80" i="2"/>
  <c r="C80" i="2"/>
  <c r="D80" i="2"/>
  <c r="K80" i="2"/>
  <c r="I80" i="2"/>
  <c r="J80" i="2"/>
  <c r="G80" i="2"/>
  <c r="A118" i="19"/>
  <c r="E117" i="19"/>
  <c r="B117" i="19"/>
  <c r="E79" i="32"/>
  <c r="C79" i="32"/>
  <c r="D79" i="32" s="1"/>
  <c r="D77" i="40"/>
  <c r="C77" i="40"/>
  <c r="A78" i="40" s="1"/>
  <c r="F80" i="32"/>
  <c r="B80" i="32"/>
  <c r="A81" i="32"/>
  <c r="D88" i="5"/>
  <c r="C88" i="5"/>
  <c r="F132" i="31"/>
  <c r="D132" i="31"/>
  <c r="H132" i="31"/>
  <c r="C132" i="31"/>
  <c r="G132" i="31"/>
  <c r="B89" i="5"/>
  <c r="A90" i="5"/>
  <c r="E89" i="5"/>
  <c r="E124" i="25"/>
  <c r="H124" i="25"/>
  <c r="B124" i="25"/>
  <c r="G116" i="19"/>
  <c r="C116" i="19"/>
  <c r="D116" i="19"/>
  <c r="F116" i="19"/>
  <c r="G88" i="5"/>
  <c r="H88" i="5"/>
  <c r="F88" i="5"/>
  <c r="F123" i="25"/>
  <c r="D123" i="25"/>
  <c r="C123" i="25"/>
  <c r="J123" i="25"/>
  <c r="K123" i="25"/>
  <c r="I123" i="25"/>
  <c r="G123" i="25"/>
  <c r="F100" i="12"/>
  <c r="D100" i="12"/>
  <c r="T100" i="12"/>
  <c r="L100" i="12"/>
  <c r="S100" i="12"/>
  <c r="P100" i="12"/>
  <c r="O100" i="12"/>
  <c r="M100" i="12"/>
  <c r="J100" i="12"/>
  <c r="C100" i="12"/>
  <c r="R100" i="12"/>
  <c r="I100" i="12"/>
  <c r="G100" i="12"/>
  <c r="CC64" i="24"/>
  <c r="BZ64" i="24"/>
  <c r="BY65" i="24"/>
  <c r="C85" i="3"/>
  <c r="D85" i="3"/>
  <c r="H85" i="3"/>
  <c r="F85" i="3"/>
  <c r="G85" i="3"/>
  <c r="CE63" i="24"/>
  <c r="CD63" i="24"/>
  <c r="CB63" i="24"/>
  <c r="CA63" i="24"/>
  <c r="I79" i="32" l="1"/>
  <c r="CF63" i="24"/>
  <c r="CY64" i="24"/>
  <c r="N63" i="24"/>
  <c r="R63" i="24" s="1"/>
  <c r="BA64" i="24"/>
  <c r="BE64" i="24" s="1"/>
  <c r="E96" i="45"/>
  <c r="F96" i="45"/>
  <c r="C96" i="45"/>
  <c r="A97" i="45" s="1"/>
  <c r="F94" i="44"/>
  <c r="D94" i="44"/>
  <c r="G94" i="44"/>
  <c r="C94" i="44"/>
  <c r="A95" i="44" s="1"/>
  <c r="H82" i="2"/>
  <c r="E82" i="2"/>
  <c r="B82" i="2"/>
  <c r="A83" i="2"/>
  <c r="CE64" i="24"/>
  <c r="CD64" i="24"/>
  <c r="CA64" i="24"/>
  <c r="CB64" i="24"/>
  <c r="H65" i="24"/>
  <c r="B65" i="24"/>
  <c r="K65" i="24"/>
  <c r="E65" i="24"/>
  <c r="A66" i="24"/>
  <c r="G64" i="24"/>
  <c r="C64" i="24"/>
  <c r="J64" i="24"/>
  <c r="F64" i="24"/>
  <c r="D64" i="24"/>
  <c r="Q64" i="24"/>
  <c r="M64" i="24"/>
  <c r="L64" i="24"/>
  <c r="I64" i="24"/>
  <c r="B81" i="32"/>
  <c r="F81" i="32"/>
  <c r="A82" i="32"/>
  <c r="A94" i="8"/>
  <c r="K93" i="8"/>
  <c r="H93" i="8"/>
  <c r="E93" i="8"/>
  <c r="B93" i="8"/>
  <c r="E80" i="32"/>
  <c r="C80" i="32"/>
  <c r="D80" i="32" s="1"/>
  <c r="G92" i="8"/>
  <c r="N92" i="8"/>
  <c r="M92" i="8"/>
  <c r="L92" i="8"/>
  <c r="I92" i="8"/>
  <c r="D92" i="8"/>
  <c r="C92" i="8"/>
  <c r="J92" i="8"/>
  <c r="F92" i="8"/>
  <c r="E90" i="5"/>
  <c r="A91" i="5"/>
  <c r="B90" i="5"/>
  <c r="G80" i="32"/>
  <c r="H80" i="32"/>
  <c r="B78" i="40"/>
  <c r="E78" i="40"/>
  <c r="N102" i="12"/>
  <c r="H102" i="12"/>
  <c r="Q102" i="12"/>
  <c r="A103" i="12"/>
  <c r="K102" i="12"/>
  <c r="E102" i="12"/>
  <c r="B102" i="12"/>
  <c r="H133" i="31"/>
  <c r="D133" i="31"/>
  <c r="G133" i="31"/>
  <c r="F133" i="31"/>
  <c r="C133" i="31"/>
  <c r="A88" i="3"/>
  <c r="E87" i="3"/>
  <c r="B87" i="3"/>
  <c r="G86" i="3"/>
  <c r="F86" i="3"/>
  <c r="D86" i="3"/>
  <c r="C86" i="3"/>
  <c r="H86" i="3"/>
  <c r="H97" i="10"/>
  <c r="B97" i="10"/>
  <c r="A98" i="10"/>
  <c r="K97" i="10"/>
  <c r="E97" i="10"/>
  <c r="N96" i="10"/>
  <c r="L96" i="10"/>
  <c r="J96" i="10"/>
  <c r="F96" i="10"/>
  <c r="D96" i="10"/>
  <c r="C96" i="10"/>
  <c r="I96" i="10"/>
  <c r="M96" i="10"/>
  <c r="G96" i="10"/>
  <c r="E134" i="31"/>
  <c r="A135" i="31"/>
  <c r="B134" i="31"/>
  <c r="D95" i="9"/>
  <c r="C95" i="9"/>
  <c r="N108" i="14"/>
  <c r="B108" i="14"/>
  <c r="E108" i="14"/>
  <c r="H108" i="14"/>
  <c r="A109" i="14"/>
  <c r="Q108" i="14"/>
  <c r="K108" i="14"/>
  <c r="H89" i="5"/>
  <c r="F89" i="5"/>
  <c r="G89" i="5"/>
  <c r="CV66" i="24"/>
  <c r="CS66" i="24"/>
  <c r="CR67" i="24"/>
  <c r="J107" i="14"/>
  <c r="F107" i="14"/>
  <c r="D107" i="14"/>
  <c r="T107" i="14"/>
  <c r="R107" i="14"/>
  <c r="P107" i="14"/>
  <c r="M107" i="14"/>
  <c r="S107" i="14"/>
  <c r="O107" i="14"/>
  <c r="L107" i="14"/>
  <c r="I107" i="14"/>
  <c r="G107" i="14"/>
  <c r="C107" i="14"/>
  <c r="H95" i="9"/>
  <c r="G95" i="9"/>
  <c r="F95" i="9"/>
  <c r="CT65" i="24"/>
  <c r="CW65" i="24"/>
  <c r="CX65" i="24"/>
  <c r="CU65" i="24"/>
  <c r="D89" i="5"/>
  <c r="C89" i="5"/>
  <c r="G117" i="19"/>
  <c r="F117" i="19"/>
  <c r="D117" i="19"/>
  <c r="C117" i="19"/>
  <c r="AL66" i="24"/>
  <c r="AO66" i="24"/>
  <c r="AI66" i="24"/>
  <c r="AX66" i="24"/>
  <c r="AU66" i="24"/>
  <c r="AR66" i="24"/>
  <c r="AH67" i="24"/>
  <c r="B79" i="41"/>
  <c r="E79" i="41"/>
  <c r="AK65" i="24"/>
  <c r="BD65" i="24"/>
  <c r="AY65" i="24"/>
  <c r="AW65" i="24"/>
  <c r="AV65" i="24"/>
  <c r="AT65" i="24"/>
  <c r="AS65" i="24"/>
  <c r="AQ65" i="24"/>
  <c r="AP65" i="24"/>
  <c r="AN65" i="24"/>
  <c r="AM65" i="24"/>
  <c r="AZ65" i="24"/>
  <c r="AJ65" i="24"/>
  <c r="B96" i="43"/>
  <c r="E96" i="43"/>
  <c r="A97" i="9"/>
  <c r="E96" i="9"/>
  <c r="B96" i="9"/>
  <c r="R101" i="12"/>
  <c r="P101" i="12"/>
  <c r="L101" i="12"/>
  <c r="J101" i="12"/>
  <c r="F101" i="12"/>
  <c r="D101" i="12"/>
  <c r="S101" i="12"/>
  <c r="G101" i="12"/>
  <c r="O101" i="12"/>
  <c r="C101" i="12"/>
  <c r="M101" i="12"/>
  <c r="I101" i="12"/>
  <c r="T101" i="12"/>
  <c r="K124" i="25"/>
  <c r="I124" i="25"/>
  <c r="G124" i="25"/>
  <c r="D124" i="25"/>
  <c r="C124" i="25"/>
  <c r="J124" i="25"/>
  <c r="F124" i="25"/>
  <c r="H130" i="28"/>
  <c r="G130" i="28"/>
  <c r="F130" i="28"/>
  <c r="D130" i="28"/>
  <c r="C130" i="28"/>
  <c r="A119" i="19"/>
  <c r="E118" i="19"/>
  <c r="B118" i="19"/>
  <c r="CC65" i="24"/>
  <c r="BZ65" i="24"/>
  <c r="BY66" i="24"/>
  <c r="K81" i="2"/>
  <c r="J81" i="2"/>
  <c r="C81" i="2"/>
  <c r="I81" i="2"/>
  <c r="F81" i="2"/>
  <c r="G81" i="2"/>
  <c r="D81" i="2"/>
  <c r="E17" i="29" a="1"/>
  <c r="E15" i="29" a="1"/>
  <c r="C3" i="29" a="1"/>
  <c r="I80" i="32" l="1"/>
  <c r="N64" i="24"/>
  <c r="R64" i="24" s="1"/>
  <c r="CF64" i="24"/>
  <c r="CY65" i="24"/>
  <c r="BA65" i="24"/>
  <c r="BE65" i="24" s="1"/>
  <c r="E95" i="44"/>
  <c r="B95" i="44"/>
  <c r="D97" i="45"/>
  <c r="B97" i="45"/>
  <c r="C3" i="29"/>
  <c r="E15" i="29"/>
  <c r="E17" i="29"/>
  <c r="D78" i="40"/>
  <c r="C78" i="40"/>
  <c r="A79" i="40" s="1"/>
  <c r="H87" i="3"/>
  <c r="D87" i="3"/>
  <c r="C87" i="3"/>
  <c r="H134" i="31"/>
  <c r="F134" i="31"/>
  <c r="D134" i="31"/>
  <c r="C134" i="31"/>
  <c r="G134" i="31"/>
  <c r="C96" i="43"/>
  <c r="A97" i="43" s="1"/>
  <c r="G96" i="43"/>
  <c r="F96" i="43"/>
  <c r="D96" i="43"/>
  <c r="B135" i="31"/>
  <c r="A136" i="31"/>
  <c r="E135" i="31"/>
  <c r="H98" i="10"/>
  <c r="E98" i="10"/>
  <c r="B98" i="10"/>
  <c r="K98" i="10"/>
  <c r="A99" i="10"/>
  <c r="CU66" i="24"/>
  <c r="CT66" i="24"/>
  <c r="CX66" i="24"/>
  <c r="CW66" i="24"/>
  <c r="G87" i="3"/>
  <c r="F87" i="3"/>
  <c r="A89" i="3"/>
  <c r="B88" i="3"/>
  <c r="E88" i="3"/>
  <c r="T102" i="12"/>
  <c r="R102" i="12"/>
  <c r="P102" i="12"/>
  <c r="L102" i="12"/>
  <c r="J102" i="12"/>
  <c r="S102" i="12"/>
  <c r="O102" i="12"/>
  <c r="D102" i="12"/>
  <c r="M102" i="12"/>
  <c r="G102" i="12"/>
  <c r="I102" i="12"/>
  <c r="F102" i="12"/>
  <c r="C102" i="12"/>
  <c r="C81" i="32"/>
  <c r="D81" i="32" s="1"/>
  <c r="E81" i="32"/>
  <c r="D90" i="5"/>
  <c r="C90" i="5"/>
  <c r="CV67" i="24"/>
  <c r="CS67" i="24"/>
  <c r="CR68" i="24"/>
  <c r="AK66" i="24"/>
  <c r="AZ66" i="24"/>
  <c r="AV66" i="24"/>
  <c r="AT66" i="24"/>
  <c r="AS66" i="24"/>
  <c r="AQ66" i="24"/>
  <c r="AP66" i="24"/>
  <c r="AN66" i="24"/>
  <c r="AM66" i="24"/>
  <c r="AJ66" i="24"/>
  <c r="BD66" i="24"/>
  <c r="AY66" i="24"/>
  <c r="AW66" i="24"/>
  <c r="H90" i="5"/>
  <c r="G90" i="5"/>
  <c r="F90" i="5"/>
  <c r="T108" i="14"/>
  <c r="R108" i="14"/>
  <c r="P108" i="14"/>
  <c r="L108" i="14"/>
  <c r="F108" i="14"/>
  <c r="D108" i="14"/>
  <c r="G108" i="14"/>
  <c r="C108" i="14"/>
  <c r="S108" i="14"/>
  <c r="O108" i="14"/>
  <c r="M108" i="14"/>
  <c r="J108" i="14"/>
  <c r="I108" i="14"/>
  <c r="B103" i="12"/>
  <c r="A104" i="12"/>
  <c r="N103" i="12"/>
  <c r="Q103" i="12"/>
  <c r="H103" i="12"/>
  <c r="E103" i="12"/>
  <c r="K103" i="12"/>
  <c r="J93" i="8"/>
  <c r="I93" i="8"/>
  <c r="G93" i="8"/>
  <c r="F93" i="8"/>
  <c r="D93" i="8"/>
  <c r="M93" i="8"/>
  <c r="L93" i="8"/>
  <c r="C93" i="8"/>
  <c r="N93" i="8"/>
  <c r="H81" i="32"/>
  <c r="G81" i="32"/>
  <c r="CC66" i="24"/>
  <c r="BZ66" i="24"/>
  <c r="BY67" i="24"/>
  <c r="CE65" i="24"/>
  <c r="CD65" i="24"/>
  <c r="CB65" i="24"/>
  <c r="CA65" i="24"/>
  <c r="D96" i="9"/>
  <c r="C96" i="9"/>
  <c r="E97" i="9"/>
  <c r="B97" i="9"/>
  <c r="A98" i="9"/>
  <c r="F79" i="41"/>
  <c r="G79" i="41"/>
  <c r="A84" i="2"/>
  <c r="H83" i="2"/>
  <c r="E83" i="2"/>
  <c r="B83" i="2"/>
  <c r="G118" i="19"/>
  <c r="F118" i="19"/>
  <c r="D118" i="19"/>
  <c r="C118" i="19"/>
  <c r="AX67" i="24"/>
  <c r="AL67" i="24"/>
  <c r="AI67" i="24"/>
  <c r="AU67" i="24"/>
  <c r="AR67" i="24"/>
  <c r="AO67" i="24"/>
  <c r="AH68" i="24"/>
  <c r="A92" i="5"/>
  <c r="B91" i="5"/>
  <c r="E91" i="5"/>
  <c r="J82" i="2"/>
  <c r="K82" i="2"/>
  <c r="I82" i="2"/>
  <c r="G82" i="2"/>
  <c r="F82" i="2"/>
  <c r="D82" i="2"/>
  <c r="C82" i="2"/>
  <c r="H96" i="9"/>
  <c r="G96" i="9"/>
  <c r="F96" i="9"/>
  <c r="H66" i="24"/>
  <c r="K66" i="24"/>
  <c r="E66" i="24"/>
  <c r="B66" i="24"/>
  <c r="A67" i="24"/>
  <c r="N109" i="14"/>
  <c r="H109" i="14"/>
  <c r="B109" i="14"/>
  <c r="A110" i="14"/>
  <c r="Q109" i="14"/>
  <c r="K109" i="14"/>
  <c r="E109" i="14"/>
  <c r="D79" i="41"/>
  <c r="C79" i="41"/>
  <c r="A80" i="41" s="1"/>
  <c r="H79" i="41"/>
  <c r="H94" i="8"/>
  <c r="A95" i="8"/>
  <c r="E94" i="8"/>
  <c r="K94" i="8"/>
  <c r="B94" i="8"/>
  <c r="N97" i="10"/>
  <c r="L97" i="10"/>
  <c r="J97" i="10"/>
  <c r="I97" i="10"/>
  <c r="F97" i="10"/>
  <c r="D97" i="10"/>
  <c r="M97" i="10"/>
  <c r="C97" i="10"/>
  <c r="G97" i="10"/>
  <c r="A120" i="19"/>
  <c r="E119" i="19"/>
  <c r="B119" i="19"/>
  <c r="G65" i="24"/>
  <c r="Q65" i="24"/>
  <c r="M65" i="24"/>
  <c r="L65" i="24"/>
  <c r="J65" i="24"/>
  <c r="I65" i="24"/>
  <c r="F65" i="24"/>
  <c r="D65" i="24"/>
  <c r="C65" i="24"/>
  <c r="F78" i="40"/>
  <c r="H78" i="40"/>
  <c r="G78" i="40"/>
  <c r="F82" i="32"/>
  <c r="B82" i="32"/>
  <c r="A83" i="32"/>
  <c r="CY66" i="24" l="1"/>
  <c r="BA66" i="24"/>
  <c r="BE66" i="24" s="1"/>
  <c r="I81" i="32"/>
  <c r="N65" i="24"/>
  <c r="R65" i="24" s="1"/>
  <c r="CF65" i="24"/>
  <c r="F97" i="45"/>
  <c r="E97" i="45"/>
  <c r="C97" i="45"/>
  <c r="A98" i="45" s="1"/>
  <c r="F95" i="44"/>
  <c r="D95" i="44"/>
  <c r="C95" i="44"/>
  <c r="A96" i="44" s="1"/>
  <c r="G95" i="44"/>
  <c r="CC67" i="24"/>
  <c r="BZ67" i="24"/>
  <c r="BY68" i="24"/>
  <c r="C82" i="32"/>
  <c r="D82" i="32" s="1"/>
  <c r="E82" i="32"/>
  <c r="A96" i="8"/>
  <c r="K95" i="8"/>
  <c r="H95" i="8"/>
  <c r="E95" i="8"/>
  <c r="B95" i="8"/>
  <c r="AI68" i="24"/>
  <c r="AX68" i="24"/>
  <c r="AL68" i="24"/>
  <c r="AU68" i="24"/>
  <c r="AR68" i="24"/>
  <c r="AO68" i="24"/>
  <c r="AH69" i="24"/>
  <c r="H91" i="5"/>
  <c r="F91" i="5"/>
  <c r="G91" i="5"/>
  <c r="E92" i="5"/>
  <c r="B92" i="5"/>
  <c r="A93" i="5"/>
  <c r="D91" i="5"/>
  <c r="C91" i="5"/>
  <c r="F83" i="32"/>
  <c r="B83" i="32"/>
  <c r="A84" i="32"/>
  <c r="G94" i="8"/>
  <c r="M94" i="8"/>
  <c r="L94" i="8"/>
  <c r="I94" i="8"/>
  <c r="F94" i="8"/>
  <c r="J94" i="8"/>
  <c r="N94" i="8"/>
  <c r="D94" i="8"/>
  <c r="C94" i="8"/>
  <c r="CB66" i="24"/>
  <c r="CA66" i="24"/>
  <c r="CE66" i="24"/>
  <c r="CD66" i="24"/>
  <c r="H110" i="14"/>
  <c r="B110" i="14"/>
  <c r="N110" i="14"/>
  <c r="K110" i="14"/>
  <c r="E110" i="14"/>
  <c r="Q110" i="14"/>
  <c r="A111" i="14"/>
  <c r="B97" i="43"/>
  <c r="E97" i="43"/>
  <c r="F103" i="12"/>
  <c r="D103" i="12"/>
  <c r="T103" i="12"/>
  <c r="R103" i="12"/>
  <c r="J103" i="12"/>
  <c r="P103" i="12"/>
  <c r="S103" i="12"/>
  <c r="O103" i="12"/>
  <c r="M103" i="12"/>
  <c r="L103" i="12"/>
  <c r="C103" i="12"/>
  <c r="I103" i="12"/>
  <c r="G103" i="12"/>
  <c r="CV68" i="24"/>
  <c r="CS68" i="24"/>
  <c r="CR69" i="24"/>
  <c r="F88" i="3"/>
  <c r="G88" i="3"/>
  <c r="E89" i="3"/>
  <c r="A90" i="3"/>
  <c r="B89" i="3"/>
  <c r="F119" i="19"/>
  <c r="G119" i="19"/>
  <c r="D119" i="19"/>
  <c r="C119" i="19"/>
  <c r="A99" i="9"/>
  <c r="E98" i="9"/>
  <c r="B98" i="9"/>
  <c r="CW67" i="24"/>
  <c r="CU67" i="24"/>
  <c r="CT67" i="24"/>
  <c r="CX67" i="24"/>
  <c r="H82" i="32"/>
  <c r="G82" i="32"/>
  <c r="H88" i="3"/>
  <c r="C88" i="3"/>
  <c r="D88" i="3"/>
  <c r="E120" i="19"/>
  <c r="B120" i="19"/>
  <c r="A121" i="19"/>
  <c r="H99" i="10"/>
  <c r="B99" i="10"/>
  <c r="K99" i="10"/>
  <c r="A100" i="10"/>
  <c r="E99" i="10"/>
  <c r="N104" i="12"/>
  <c r="H104" i="12"/>
  <c r="B104" i="12"/>
  <c r="A105" i="12"/>
  <c r="Q104" i="12"/>
  <c r="K104" i="12"/>
  <c r="E104" i="12"/>
  <c r="AJ67" i="24"/>
  <c r="AZ67" i="24"/>
  <c r="AY67" i="24"/>
  <c r="AM67" i="24"/>
  <c r="AV67" i="24"/>
  <c r="AS67" i="24"/>
  <c r="AT67" i="24"/>
  <c r="AQ67" i="24"/>
  <c r="AP67" i="24"/>
  <c r="AN67" i="24"/>
  <c r="AK67" i="24"/>
  <c r="BD67" i="24"/>
  <c r="AW67" i="24"/>
  <c r="E79" i="40"/>
  <c r="B79" i="40"/>
  <c r="A85" i="2"/>
  <c r="H84" i="2"/>
  <c r="E84" i="2"/>
  <c r="B84" i="2"/>
  <c r="P109" i="14"/>
  <c r="L109" i="14"/>
  <c r="J109" i="14"/>
  <c r="F109" i="14"/>
  <c r="D109" i="14"/>
  <c r="T109" i="14"/>
  <c r="S109" i="14"/>
  <c r="R109" i="14"/>
  <c r="O109" i="14"/>
  <c r="M109" i="14"/>
  <c r="I109" i="14"/>
  <c r="G109" i="14"/>
  <c r="C109" i="14"/>
  <c r="I66" i="24"/>
  <c r="D66" i="24"/>
  <c r="G66" i="24"/>
  <c r="Q66" i="24"/>
  <c r="M66" i="24"/>
  <c r="L66" i="24"/>
  <c r="J66" i="24"/>
  <c r="F66" i="24"/>
  <c r="C66" i="24"/>
  <c r="C97" i="9"/>
  <c r="D97" i="9"/>
  <c r="N98" i="10"/>
  <c r="L98" i="10"/>
  <c r="J98" i="10"/>
  <c r="F98" i="10"/>
  <c r="D98" i="10"/>
  <c r="M98" i="10"/>
  <c r="I98" i="10"/>
  <c r="C98" i="10"/>
  <c r="G98" i="10"/>
  <c r="E67" i="24"/>
  <c r="K67" i="24"/>
  <c r="H67" i="24"/>
  <c r="B67" i="24"/>
  <c r="A68" i="24"/>
  <c r="G97" i="9"/>
  <c r="F97" i="9"/>
  <c r="H97" i="9"/>
  <c r="E136" i="31"/>
  <c r="B136" i="31"/>
  <c r="E80" i="41"/>
  <c r="B80" i="41"/>
  <c r="I83" i="2"/>
  <c r="K83" i="2"/>
  <c r="J83" i="2"/>
  <c r="F83" i="2"/>
  <c r="G83" i="2"/>
  <c r="D83" i="2"/>
  <c r="C83" i="2"/>
  <c r="H135" i="31"/>
  <c r="F135" i="31"/>
  <c r="D135" i="31"/>
  <c r="C135" i="31"/>
  <c r="G135" i="31"/>
  <c r="I82" i="32" l="1"/>
  <c r="CF66" i="24"/>
  <c r="BA67" i="24"/>
  <c r="BE67" i="24" s="1"/>
  <c r="CY67" i="24"/>
  <c r="N66" i="24"/>
  <c r="R66" i="24" s="1"/>
  <c r="B96" i="44"/>
  <c r="E96" i="44"/>
  <c r="B98" i="45"/>
  <c r="D98" i="45"/>
  <c r="D89" i="3"/>
  <c r="C89" i="3"/>
  <c r="H89" i="3"/>
  <c r="F89" i="3"/>
  <c r="G89" i="3"/>
  <c r="A100" i="9"/>
  <c r="E99" i="9"/>
  <c r="B99" i="9"/>
  <c r="D79" i="40"/>
  <c r="C79" i="40"/>
  <c r="A80" i="40" s="1"/>
  <c r="N99" i="10"/>
  <c r="L99" i="10"/>
  <c r="J99" i="10"/>
  <c r="I99" i="10"/>
  <c r="F99" i="10"/>
  <c r="D99" i="10"/>
  <c r="C99" i="10"/>
  <c r="G99" i="10"/>
  <c r="M99" i="10"/>
  <c r="B90" i="3"/>
  <c r="A91" i="3"/>
  <c r="E90" i="3"/>
  <c r="G79" i="40"/>
  <c r="H79" i="40"/>
  <c r="F79" i="40"/>
  <c r="E121" i="19"/>
  <c r="A122" i="19"/>
  <c r="B121" i="19"/>
  <c r="AV68" i="24"/>
  <c r="AS68" i="24"/>
  <c r="AQ68" i="24"/>
  <c r="AP68" i="24"/>
  <c r="BD68" i="24"/>
  <c r="AZ68" i="24"/>
  <c r="AN68" i="24"/>
  <c r="AM68" i="24"/>
  <c r="AK68" i="24"/>
  <c r="AJ68" i="24"/>
  <c r="AT68" i="24"/>
  <c r="AY68" i="24"/>
  <c r="AW68" i="24"/>
  <c r="F110" i="14"/>
  <c r="D110" i="14"/>
  <c r="T110" i="14"/>
  <c r="R110" i="14"/>
  <c r="P110" i="14"/>
  <c r="L110" i="14"/>
  <c r="O110" i="14"/>
  <c r="M110" i="14"/>
  <c r="I110" i="14"/>
  <c r="J110" i="14"/>
  <c r="G110" i="14"/>
  <c r="C110" i="14"/>
  <c r="S110" i="14"/>
  <c r="N105" i="12"/>
  <c r="H105" i="12"/>
  <c r="A106" i="12"/>
  <c r="E105" i="12"/>
  <c r="B105" i="12"/>
  <c r="Q105" i="12"/>
  <c r="K105" i="12"/>
  <c r="CX68" i="24"/>
  <c r="CW68" i="24"/>
  <c r="CU68" i="24"/>
  <c r="CT68" i="24"/>
  <c r="E85" i="2"/>
  <c r="B85" i="2"/>
  <c r="A86" i="2"/>
  <c r="H85" i="2"/>
  <c r="J95" i="8"/>
  <c r="I95" i="8"/>
  <c r="G95" i="8"/>
  <c r="F95" i="8"/>
  <c r="D95" i="8"/>
  <c r="M95" i="8"/>
  <c r="C95" i="8"/>
  <c r="N95" i="8"/>
  <c r="L95" i="8"/>
  <c r="D67" i="24"/>
  <c r="Q67" i="24"/>
  <c r="M67" i="24"/>
  <c r="L67" i="24"/>
  <c r="J67" i="24"/>
  <c r="I67" i="24"/>
  <c r="G67" i="24"/>
  <c r="F67" i="24"/>
  <c r="C67" i="24"/>
  <c r="CV69" i="24"/>
  <c r="CS69" i="24"/>
  <c r="CR70" i="24"/>
  <c r="C80" i="41"/>
  <c r="A81" i="41" s="1"/>
  <c r="H80" i="41"/>
  <c r="D80" i="41"/>
  <c r="H96" i="8"/>
  <c r="E96" i="8"/>
  <c r="B96" i="8"/>
  <c r="A97" i="8"/>
  <c r="K96" i="8"/>
  <c r="F80" i="41"/>
  <c r="G80" i="41"/>
  <c r="F136" i="31"/>
  <c r="G136" i="31"/>
  <c r="D136" i="31"/>
  <c r="C136" i="31"/>
  <c r="H136" i="31"/>
  <c r="B84" i="32"/>
  <c r="F84" i="32"/>
  <c r="A85" i="32"/>
  <c r="F120" i="19"/>
  <c r="D120" i="19"/>
  <c r="C120" i="19"/>
  <c r="G120" i="19"/>
  <c r="G83" i="32"/>
  <c r="H83" i="32"/>
  <c r="B68" i="24"/>
  <c r="K68" i="24"/>
  <c r="H68" i="24"/>
  <c r="E68" i="24"/>
  <c r="A69" i="24"/>
  <c r="J84" i="2"/>
  <c r="F84" i="2"/>
  <c r="D84" i="2"/>
  <c r="C84" i="2"/>
  <c r="K84" i="2"/>
  <c r="I84" i="2"/>
  <c r="G84" i="2"/>
  <c r="C83" i="32"/>
  <c r="D83" i="32" s="1"/>
  <c r="E83" i="32"/>
  <c r="G97" i="43"/>
  <c r="C97" i="43"/>
  <c r="A98" i="43" s="1"/>
  <c r="F97" i="43"/>
  <c r="D97" i="43"/>
  <c r="P104" i="12"/>
  <c r="L104" i="12"/>
  <c r="J104" i="12"/>
  <c r="F104" i="12"/>
  <c r="D104" i="12"/>
  <c r="T104" i="12"/>
  <c r="M104" i="12"/>
  <c r="C104" i="12"/>
  <c r="S104" i="12"/>
  <c r="R104" i="12"/>
  <c r="O104" i="12"/>
  <c r="I104" i="12"/>
  <c r="G104" i="12"/>
  <c r="AX69" i="24"/>
  <c r="AI69" i="24"/>
  <c r="AU69" i="24"/>
  <c r="AR69" i="24"/>
  <c r="AL69" i="24"/>
  <c r="AO69" i="24"/>
  <c r="AH70" i="24"/>
  <c r="H100" i="10"/>
  <c r="E100" i="10"/>
  <c r="B100" i="10"/>
  <c r="K100" i="10"/>
  <c r="A101" i="10"/>
  <c r="N111" i="14"/>
  <c r="B111" i="14"/>
  <c r="A112" i="14"/>
  <c r="Q111" i="14"/>
  <c r="K111" i="14"/>
  <c r="H111" i="14"/>
  <c r="E111" i="14"/>
  <c r="CC68" i="24"/>
  <c r="BZ68" i="24"/>
  <c r="BY69" i="24"/>
  <c r="F92" i="5"/>
  <c r="H92" i="5"/>
  <c r="G92" i="5"/>
  <c r="D98" i="9"/>
  <c r="C98" i="9"/>
  <c r="A94" i="5"/>
  <c r="B93" i="5"/>
  <c r="E93" i="5"/>
  <c r="CD67" i="24"/>
  <c r="CE67" i="24"/>
  <c r="CB67" i="24"/>
  <c r="CA67" i="24"/>
  <c r="H98" i="9"/>
  <c r="G98" i="9"/>
  <c r="F98" i="9"/>
  <c r="D92" i="5"/>
  <c r="C92" i="5"/>
  <c r="E18" i="29" a="1"/>
  <c r="I83" i="32" l="1"/>
  <c r="N67" i="24"/>
  <c r="R67" i="24" s="1"/>
  <c r="BA68" i="24"/>
  <c r="BE68" i="24" s="1"/>
  <c r="CF67" i="24"/>
  <c r="CY68" i="24"/>
  <c r="C98" i="45"/>
  <c r="A99" i="45" s="1"/>
  <c r="F98" i="45"/>
  <c r="E98" i="45"/>
  <c r="D96" i="44"/>
  <c r="C96" i="44"/>
  <c r="A97" i="44" s="1"/>
  <c r="G96" i="44"/>
  <c r="F96" i="44"/>
  <c r="E18" i="29"/>
  <c r="D90" i="3"/>
  <c r="H90" i="3"/>
  <c r="C90" i="3"/>
  <c r="A86" i="32"/>
  <c r="F85" i="32"/>
  <c r="B85" i="32"/>
  <c r="H84" i="32"/>
  <c r="G84" i="32"/>
  <c r="C84" i="32"/>
  <c r="D84" i="32" s="1"/>
  <c r="E84" i="32"/>
  <c r="N112" i="14"/>
  <c r="H112" i="14"/>
  <c r="B112" i="14"/>
  <c r="A113" i="14"/>
  <c r="Q112" i="14"/>
  <c r="K112" i="14"/>
  <c r="E112" i="14"/>
  <c r="E98" i="43"/>
  <c r="B98" i="43"/>
  <c r="AU70" i="24"/>
  <c r="AX70" i="24"/>
  <c r="AR70" i="24"/>
  <c r="AO70" i="24"/>
  <c r="AL70" i="24"/>
  <c r="AI70" i="24"/>
  <c r="AH71" i="24"/>
  <c r="H93" i="5"/>
  <c r="G93" i="5"/>
  <c r="F93" i="5"/>
  <c r="E122" i="19"/>
  <c r="B122" i="19"/>
  <c r="A123" i="19"/>
  <c r="E81" i="41"/>
  <c r="B81" i="41"/>
  <c r="D93" i="5"/>
  <c r="C93" i="5"/>
  <c r="A95" i="5"/>
  <c r="B94" i="5"/>
  <c r="E94" i="5"/>
  <c r="B80" i="40"/>
  <c r="E80" i="40"/>
  <c r="A92" i="3"/>
  <c r="E91" i="3"/>
  <c r="B91" i="3"/>
  <c r="AW69" i="24"/>
  <c r="AJ69" i="24"/>
  <c r="BD69" i="24"/>
  <c r="AZ69" i="24"/>
  <c r="AY69" i="24"/>
  <c r="AV69" i="24"/>
  <c r="AT69" i="24"/>
  <c r="AS69" i="24"/>
  <c r="AQ69" i="24"/>
  <c r="AP69" i="24"/>
  <c r="AM69" i="24"/>
  <c r="AN69" i="24"/>
  <c r="AK69" i="24"/>
  <c r="D99" i="9"/>
  <c r="C99" i="9"/>
  <c r="B106" i="12"/>
  <c r="H106" i="12"/>
  <c r="E106" i="12"/>
  <c r="Q106" i="12"/>
  <c r="K106" i="12"/>
  <c r="A107" i="12"/>
  <c r="N106" i="12"/>
  <c r="B69" i="24"/>
  <c r="E69" i="24"/>
  <c r="K69" i="24"/>
  <c r="H69" i="24"/>
  <c r="A70" i="24"/>
  <c r="A87" i="2"/>
  <c r="B86" i="2"/>
  <c r="E86" i="2"/>
  <c r="H86" i="2"/>
  <c r="G96" i="8"/>
  <c r="M96" i="8"/>
  <c r="L96" i="8"/>
  <c r="F96" i="8"/>
  <c r="D96" i="8"/>
  <c r="C96" i="8"/>
  <c r="N96" i="8"/>
  <c r="J96" i="8"/>
  <c r="I96" i="8"/>
  <c r="CC69" i="24"/>
  <c r="BZ69" i="24"/>
  <c r="BY70" i="24"/>
  <c r="T105" i="12"/>
  <c r="R105" i="12"/>
  <c r="P105" i="12"/>
  <c r="L105" i="12"/>
  <c r="J105" i="12"/>
  <c r="F105" i="12"/>
  <c r="S105" i="12"/>
  <c r="M105" i="12"/>
  <c r="I105" i="12"/>
  <c r="G105" i="12"/>
  <c r="D105" i="12"/>
  <c r="C105" i="12"/>
  <c r="O105" i="12"/>
  <c r="G121" i="19"/>
  <c r="F121" i="19"/>
  <c r="D121" i="19"/>
  <c r="C121" i="19"/>
  <c r="G90" i="3"/>
  <c r="F90" i="3"/>
  <c r="H99" i="9"/>
  <c r="G99" i="9"/>
  <c r="F99" i="9"/>
  <c r="CD68" i="24"/>
  <c r="CB68" i="24"/>
  <c r="CA68" i="24"/>
  <c r="CE68" i="24"/>
  <c r="H101" i="10"/>
  <c r="B101" i="10"/>
  <c r="A102" i="10"/>
  <c r="E101" i="10"/>
  <c r="K101" i="10"/>
  <c r="A98" i="8"/>
  <c r="K97" i="8"/>
  <c r="H97" i="8"/>
  <c r="E97" i="8"/>
  <c r="B97" i="8"/>
  <c r="CV70" i="24"/>
  <c r="CS70" i="24"/>
  <c r="CR71" i="24"/>
  <c r="CW69" i="24"/>
  <c r="CX69" i="24"/>
  <c r="CU69" i="24"/>
  <c r="CT69" i="24"/>
  <c r="R111" i="14"/>
  <c r="P111" i="14"/>
  <c r="L111" i="14"/>
  <c r="J111" i="14"/>
  <c r="D111" i="14"/>
  <c r="G111" i="14"/>
  <c r="F111" i="14"/>
  <c r="T111" i="14"/>
  <c r="S111" i="14"/>
  <c r="O111" i="14"/>
  <c r="M111" i="14"/>
  <c r="I111" i="14"/>
  <c r="C111" i="14"/>
  <c r="N100" i="10"/>
  <c r="L100" i="10"/>
  <c r="J100" i="10"/>
  <c r="F100" i="10"/>
  <c r="D100" i="10"/>
  <c r="G100" i="10"/>
  <c r="M100" i="10"/>
  <c r="I100" i="10"/>
  <c r="C100" i="10"/>
  <c r="D85" i="2"/>
  <c r="C85" i="2"/>
  <c r="K85" i="2"/>
  <c r="J85" i="2"/>
  <c r="I85" i="2"/>
  <c r="G85" i="2"/>
  <c r="F85" i="2"/>
  <c r="E100" i="9"/>
  <c r="B100" i="9"/>
  <c r="A101" i="9"/>
  <c r="M68" i="24"/>
  <c r="J68" i="24"/>
  <c r="I68" i="24"/>
  <c r="G68" i="24"/>
  <c r="F68" i="24"/>
  <c r="D68" i="24"/>
  <c r="C68" i="24"/>
  <c r="Q68" i="24"/>
  <c r="L68" i="24"/>
  <c r="CY69" i="24" l="1"/>
  <c r="I84" i="32"/>
  <c r="CF68" i="24"/>
  <c r="N68" i="24"/>
  <c r="R68" i="24" s="1"/>
  <c r="BA69" i="24"/>
  <c r="BE69" i="24" s="1"/>
  <c r="E97" i="44"/>
  <c r="B97" i="44"/>
  <c r="D99" i="45"/>
  <c r="B99" i="45"/>
  <c r="H94" i="5"/>
  <c r="F94" i="5"/>
  <c r="G94" i="5"/>
  <c r="N107" i="12"/>
  <c r="H107" i="12"/>
  <c r="B107" i="12"/>
  <c r="Q107" i="12"/>
  <c r="K107" i="12"/>
  <c r="A108" i="12"/>
  <c r="E107" i="12"/>
  <c r="H81" i="41"/>
  <c r="D81" i="41"/>
  <c r="C81" i="41"/>
  <c r="A82" i="41" s="1"/>
  <c r="H80" i="40"/>
  <c r="G80" i="40"/>
  <c r="F80" i="40"/>
  <c r="H102" i="10"/>
  <c r="E102" i="10"/>
  <c r="B102" i="10"/>
  <c r="A103" i="10"/>
  <c r="K102" i="10"/>
  <c r="N101" i="10"/>
  <c r="L101" i="10"/>
  <c r="J101" i="10"/>
  <c r="I101" i="10"/>
  <c r="F101" i="10"/>
  <c r="D101" i="10"/>
  <c r="C101" i="10"/>
  <c r="M101" i="10"/>
  <c r="G101" i="10"/>
  <c r="F122" i="19"/>
  <c r="D122" i="19"/>
  <c r="C122" i="19"/>
  <c r="G122" i="19"/>
  <c r="D94" i="5"/>
  <c r="C94" i="5"/>
  <c r="E95" i="5"/>
  <c r="B95" i="5"/>
  <c r="A96" i="5"/>
  <c r="J86" i="2"/>
  <c r="I86" i="2"/>
  <c r="G86" i="2"/>
  <c r="F86" i="2"/>
  <c r="D86" i="2"/>
  <c r="C86" i="2"/>
  <c r="K86" i="2"/>
  <c r="F81" i="41"/>
  <c r="G81" i="41"/>
  <c r="H87" i="2"/>
  <c r="B87" i="2"/>
  <c r="E87" i="2"/>
  <c r="A88" i="2"/>
  <c r="B113" i="14"/>
  <c r="N113" i="14"/>
  <c r="E113" i="14"/>
  <c r="A114" i="14"/>
  <c r="Q113" i="14"/>
  <c r="K113" i="14"/>
  <c r="H113" i="14"/>
  <c r="A102" i="9"/>
  <c r="B101" i="9"/>
  <c r="E101" i="9"/>
  <c r="K70" i="24"/>
  <c r="H70" i="24"/>
  <c r="E70" i="24"/>
  <c r="B70" i="24"/>
  <c r="A71" i="24"/>
  <c r="E85" i="32"/>
  <c r="C85" i="32"/>
  <c r="D85" i="32" s="1"/>
  <c r="CA69" i="24"/>
  <c r="CB69" i="24"/>
  <c r="CE69" i="24"/>
  <c r="CD69" i="24"/>
  <c r="H100" i="9"/>
  <c r="G100" i="9"/>
  <c r="F100" i="9"/>
  <c r="H85" i="32"/>
  <c r="G85" i="32"/>
  <c r="T112" i="14"/>
  <c r="L112" i="14"/>
  <c r="J112" i="14"/>
  <c r="F112" i="14"/>
  <c r="D112" i="14"/>
  <c r="R112" i="14"/>
  <c r="S112" i="14"/>
  <c r="P112" i="14"/>
  <c r="O112" i="14"/>
  <c r="M112" i="14"/>
  <c r="I112" i="14"/>
  <c r="G112" i="14"/>
  <c r="C112" i="14"/>
  <c r="A87" i="32"/>
  <c r="F86" i="32"/>
  <c r="B86" i="32"/>
  <c r="D80" i="40"/>
  <c r="C80" i="40"/>
  <c r="A81" i="40" s="1"/>
  <c r="D100" i="9"/>
  <c r="C100" i="9"/>
  <c r="CV71" i="24"/>
  <c r="CS71" i="24"/>
  <c r="CR72" i="24"/>
  <c r="M69" i="24"/>
  <c r="L69" i="24"/>
  <c r="F69" i="24"/>
  <c r="C69" i="24"/>
  <c r="Q69" i="24"/>
  <c r="J69" i="24"/>
  <c r="I69" i="24"/>
  <c r="G69" i="24"/>
  <c r="D69" i="24"/>
  <c r="G91" i="3"/>
  <c r="F91" i="3"/>
  <c r="H98" i="8"/>
  <c r="A99" i="8"/>
  <c r="K98" i="8"/>
  <c r="E98" i="8"/>
  <c r="B98" i="8"/>
  <c r="CC70" i="24"/>
  <c r="BZ70" i="24"/>
  <c r="BY71" i="24"/>
  <c r="CX70" i="24"/>
  <c r="CW70" i="24"/>
  <c r="CU70" i="24"/>
  <c r="CT70" i="24"/>
  <c r="AU71" i="24"/>
  <c r="AO71" i="24"/>
  <c r="AL71" i="24"/>
  <c r="AI71" i="24"/>
  <c r="AX71" i="24"/>
  <c r="AR71" i="24"/>
  <c r="AH72" i="24"/>
  <c r="F98" i="43"/>
  <c r="G98" i="43"/>
  <c r="C98" i="43"/>
  <c r="A99" i="43" s="1"/>
  <c r="D98" i="43"/>
  <c r="D106" i="12"/>
  <c r="T106" i="12"/>
  <c r="R106" i="12"/>
  <c r="P106" i="12"/>
  <c r="J106" i="12"/>
  <c r="I106" i="12"/>
  <c r="G106" i="12"/>
  <c r="F106" i="12"/>
  <c r="C106" i="12"/>
  <c r="L106" i="12"/>
  <c r="M106" i="12"/>
  <c r="S106" i="12"/>
  <c r="O106" i="12"/>
  <c r="A124" i="19"/>
  <c r="B123" i="19"/>
  <c r="E123" i="19"/>
  <c r="AN70" i="24"/>
  <c r="AQ70" i="24"/>
  <c r="AY70" i="24"/>
  <c r="AV70" i="24"/>
  <c r="AT70" i="24"/>
  <c r="AS70" i="24"/>
  <c r="AP70" i="24"/>
  <c r="AM70" i="24"/>
  <c r="AK70" i="24"/>
  <c r="AJ70" i="24"/>
  <c r="BD70" i="24"/>
  <c r="AZ70" i="24"/>
  <c r="AW70" i="24"/>
  <c r="J97" i="8"/>
  <c r="I97" i="8"/>
  <c r="G97" i="8"/>
  <c r="F97" i="8"/>
  <c r="D97" i="8"/>
  <c r="M97" i="8"/>
  <c r="L97" i="8"/>
  <c r="C97" i="8"/>
  <c r="N97" i="8"/>
  <c r="B92" i="3"/>
  <c r="E92" i="3"/>
  <c r="A93" i="3"/>
  <c r="H91" i="3"/>
  <c r="D91" i="3"/>
  <c r="C91" i="3"/>
  <c r="I85" i="32" l="1"/>
  <c r="N69" i="24"/>
  <c r="R69" i="24" s="1"/>
  <c r="CY70" i="24"/>
  <c r="CF69" i="24"/>
  <c r="BA70" i="24"/>
  <c r="BE70" i="24" s="1"/>
  <c r="E99" i="45"/>
  <c r="F99" i="45"/>
  <c r="C99" i="45"/>
  <c r="A100" i="45" s="1"/>
  <c r="G97" i="44"/>
  <c r="D97" i="44"/>
  <c r="C97" i="44"/>
  <c r="A98" i="44" s="1"/>
  <c r="F97" i="44"/>
  <c r="K87" i="2"/>
  <c r="F87" i="2"/>
  <c r="D87" i="2"/>
  <c r="J87" i="2"/>
  <c r="I87" i="2"/>
  <c r="G87" i="2"/>
  <c r="C87" i="2"/>
  <c r="H103" i="10"/>
  <c r="B103" i="10"/>
  <c r="K103" i="10"/>
  <c r="E103" i="10"/>
  <c r="A104" i="10"/>
  <c r="G98" i="8"/>
  <c r="M98" i="8"/>
  <c r="J98" i="8"/>
  <c r="I98" i="8"/>
  <c r="F98" i="8"/>
  <c r="C98" i="8"/>
  <c r="N98" i="8"/>
  <c r="L98" i="8"/>
  <c r="D98" i="8"/>
  <c r="B99" i="43"/>
  <c r="E99" i="43"/>
  <c r="A94" i="3"/>
  <c r="B93" i="3"/>
  <c r="E93" i="3"/>
  <c r="CV72" i="24"/>
  <c r="CS72" i="24"/>
  <c r="CR73" i="24"/>
  <c r="G92" i="3"/>
  <c r="F92" i="3"/>
  <c r="AR72" i="24"/>
  <c r="AX72" i="24"/>
  <c r="AU72" i="24"/>
  <c r="AO72" i="24"/>
  <c r="AL72" i="24"/>
  <c r="AI72" i="24"/>
  <c r="AH73" i="24"/>
  <c r="N102" i="10"/>
  <c r="L102" i="10"/>
  <c r="J102" i="10"/>
  <c r="F102" i="10"/>
  <c r="D102" i="10"/>
  <c r="M102" i="10"/>
  <c r="I102" i="10"/>
  <c r="C102" i="10"/>
  <c r="G102" i="10"/>
  <c r="CX71" i="24"/>
  <c r="CW71" i="24"/>
  <c r="CU71" i="24"/>
  <c r="CT71" i="24"/>
  <c r="AZ71" i="24"/>
  <c r="AT71" i="24"/>
  <c r="AN71" i="24"/>
  <c r="AK71" i="24"/>
  <c r="AJ71" i="24"/>
  <c r="BD71" i="24"/>
  <c r="AY71" i="24"/>
  <c r="AW71" i="24"/>
  <c r="AV71" i="24"/>
  <c r="AS71" i="24"/>
  <c r="AQ71" i="24"/>
  <c r="AP71" i="24"/>
  <c r="AM71" i="24"/>
  <c r="B81" i="40"/>
  <c r="E81" i="40"/>
  <c r="E86" i="32"/>
  <c r="C86" i="32"/>
  <c r="D86" i="32" s="1"/>
  <c r="H86" i="32"/>
  <c r="G86" i="32"/>
  <c r="E71" i="24"/>
  <c r="B71" i="24"/>
  <c r="K71" i="24"/>
  <c r="H71" i="24"/>
  <c r="A72" i="24"/>
  <c r="A97" i="5"/>
  <c r="B96" i="5"/>
  <c r="E96" i="5"/>
  <c r="C95" i="5"/>
  <c r="D95" i="5"/>
  <c r="H95" i="5"/>
  <c r="G95" i="5"/>
  <c r="F95" i="5"/>
  <c r="J70" i="24"/>
  <c r="G70" i="24"/>
  <c r="F70" i="24"/>
  <c r="D70" i="24"/>
  <c r="C70" i="24"/>
  <c r="M70" i="24"/>
  <c r="Q70" i="24"/>
  <c r="L70" i="24"/>
  <c r="I70" i="24"/>
  <c r="E82" i="41"/>
  <c r="B82" i="41"/>
  <c r="F123" i="19"/>
  <c r="D123" i="19"/>
  <c r="C123" i="19"/>
  <c r="G123" i="19"/>
  <c r="CC71" i="24"/>
  <c r="BZ71" i="24"/>
  <c r="BY72" i="24"/>
  <c r="F101" i="9"/>
  <c r="H101" i="9"/>
  <c r="G101" i="9"/>
  <c r="N108" i="12"/>
  <c r="H108" i="12"/>
  <c r="Q108" i="12"/>
  <c r="K108" i="12"/>
  <c r="B108" i="12"/>
  <c r="E108" i="12"/>
  <c r="A109" i="12"/>
  <c r="C101" i="9"/>
  <c r="D101" i="9"/>
  <c r="CE70" i="24"/>
  <c r="CD70" i="24"/>
  <c r="CB70" i="24"/>
  <c r="CA70" i="24"/>
  <c r="B124" i="19"/>
  <c r="A125" i="19"/>
  <c r="E124" i="19"/>
  <c r="A103" i="9"/>
  <c r="E102" i="9"/>
  <c r="B102" i="9"/>
  <c r="N114" i="14"/>
  <c r="H114" i="14"/>
  <c r="B114" i="14"/>
  <c r="A115" i="14"/>
  <c r="Q114" i="14"/>
  <c r="K114" i="14"/>
  <c r="E114" i="14"/>
  <c r="F113" i="14"/>
  <c r="D113" i="14"/>
  <c r="T113" i="14"/>
  <c r="R113" i="14"/>
  <c r="P113" i="14"/>
  <c r="L113" i="14"/>
  <c r="J113" i="14"/>
  <c r="C113" i="14"/>
  <c r="O113" i="14"/>
  <c r="S113" i="14"/>
  <c r="M113" i="14"/>
  <c r="I113" i="14"/>
  <c r="G113" i="14"/>
  <c r="H92" i="3"/>
  <c r="D92" i="3"/>
  <c r="C92" i="3"/>
  <c r="L107" i="12"/>
  <c r="J107" i="12"/>
  <c r="F107" i="12"/>
  <c r="D107" i="12"/>
  <c r="R107" i="12"/>
  <c r="S107" i="12"/>
  <c r="P107" i="12"/>
  <c r="O107" i="12"/>
  <c r="M107" i="12"/>
  <c r="I107" i="12"/>
  <c r="T107" i="12"/>
  <c r="G107" i="12"/>
  <c r="C107" i="12"/>
  <c r="H88" i="2"/>
  <c r="A89" i="2"/>
  <c r="B88" i="2"/>
  <c r="E88" i="2"/>
  <c r="B87" i="32"/>
  <c r="A88" i="32"/>
  <c r="F87" i="32"/>
  <c r="A100" i="8"/>
  <c r="K99" i="8"/>
  <c r="H99" i="8"/>
  <c r="E99" i="8"/>
  <c r="B99" i="8"/>
  <c r="I86" i="32" l="1"/>
  <c r="CF70" i="24"/>
  <c r="N70" i="24"/>
  <c r="R70" i="24" s="1"/>
  <c r="BA71" i="24"/>
  <c r="BE71" i="24" s="1"/>
  <c r="CY71" i="24"/>
  <c r="E98" i="44"/>
  <c r="B98" i="44"/>
  <c r="D100" i="45"/>
  <c r="B100" i="45"/>
  <c r="K72" i="24"/>
  <c r="H72" i="24"/>
  <c r="E72" i="24"/>
  <c r="B72" i="24"/>
  <c r="A73" i="24"/>
  <c r="F124" i="19"/>
  <c r="C124" i="19"/>
  <c r="G124" i="19"/>
  <c r="D124" i="19"/>
  <c r="A126" i="19"/>
  <c r="E125" i="19"/>
  <c r="B125" i="19"/>
  <c r="H104" i="10"/>
  <c r="E104" i="10"/>
  <c r="B104" i="10"/>
  <c r="K104" i="10"/>
  <c r="A105" i="10"/>
  <c r="J71" i="24"/>
  <c r="C71" i="24"/>
  <c r="Q71" i="24"/>
  <c r="M71" i="24"/>
  <c r="L71" i="24"/>
  <c r="I71" i="24"/>
  <c r="G71" i="24"/>
  <c r="F71" i="24"/>
  <c r="D71" i="24"/>
  <c r="N103" i="10"/>
  <c r="L103" i="10"/>
  <c r="J103" i="10"/>
  <c r="I103" i="10"/>
  <c r="F103" i="10"/>
  <c r="D103" i="10"/>
  <c r="C103" i="10"/>
  <c r="M103" i="10"/>
  <c r="G103" i="10"/>
  <c r="E103" i="9"/>
  <c r="B103" i="9"/>
  <c r="A104" i="9"/>
  <c r="G82" i="41"/>
  <c r="F82" i="41"/>
  <c r="AR73" i="24"/>
  <c r="AU73" i="24"/>
  <c r="AX73" i="24"/>
  <c r="AO73" i="24"/>
  <c r="AL73" i="24"/>
  <c r="AI73" i="24"/>
  <c r="AH74" i="24"/>
  <c r="AP72" i="24"/>
  <c r="AN72" i="24"/>
  <c r="AM72" i="24"/>
  <c r="AW72" i="24"/>
  <c r="BD72" i="24"/>
  <c r="AZ72" i="24"/>
  <c r="AY72" i="24"/>
  <c r="AV72" i="24"/>
  <c r="AT72" i="24"/>
  <c r="AS72" i="24"/>
  <c r="AQ72" i="24"/>
  <c r="AK72" i="24"/>
  <c r="AJ72" i="24"/>
  <c r="B97" i="5"/>
  <c r="E97" i="5"/>
  <c r="A98" i="5"/>
  <c r="H100" i="8"/>
  <c r="B100" i="8"/>
  <c r="A101" i="8"/>
  <c r="K100" i="8"/>
  <c r="E100" i="8"/>
  <c r="B109" i="12"/>
  <c r="N109" i="12"/>
  <c r="A110" i="12"/>
  <c r="Q109" i="12"/>
  <c r="E109" i="12"/>
  <c r="K109" i="12"/>
  <c r="H109" i="12"/>
  <c r="H102" i="9"/>
  <c r="G102" i="9"/>
  <c r="F102" i="9"/>
  <c r="H81" i="40"/>
  <c r="F81" i="40"/>
  <c r="G81" i="40"/>
  <c r="J99" i="8"/>
  <c r="I99" i="8"/>
  <c r="G99" i="8"/>
  <c r="F99" i="8"/>
  <c r="D99" i="8"/>
  <c r="L99" i="8"/>
  <c r="C99" i="8"/>
  <c r="N99" i="8"/>
  <c r="M99" i="8"/>
  <c r="E87" i="32"/>
  <c r="C87" i="32"/>
  <c r="D87" i="32" s="1"/>
  <c r="G99" i="43"/>
  <c r="F99" i="43"/>
  <c r="D99" i="43"/>
  <c r="C99" i="43"/>
  <c r="A100" i="43" s="1"/>
  <c r="CE71" i="24"/>
  <c r="CD71" i="24"/>
  <c r="CB71" i="24"/>
  <c r="CA71" i="24"/>
  <c r="A90" i="2"/>
  <c r="E89" i="2"/>
  <c r="B89" i="2"/>
  <c r="H89" i="2"/>
  <c r="H115" i="14"/>
  <c r="B115" i="14"/>
  <c r="N115" i="14"/>
  <c r="K115" i="14"/>
  <c r="E115" i="14"/>
  <c r="A116" i="14"/>
  <c r="Q115" i="14"/>
  <c r="CW72" i="24"/>
  <c r="CX72" i="24"/>
  <c r="CT72" i="24"/>
  <c r="CU72" i="24"/>
  <c r="P114" i="14"/>
  <c r="L114" i="14"/>
  <c r="J114" i="14"/>
  <c r="T114" i="14"/>
  <c r="S114" i="14"/>
  <c r="R114" i="14"/>
  <c r="O114" i="14"/>
  <c r="M114" i="14"/>
  <c r="I114" i="14"/>
  <c r="G114" i="14"/>
  <c r="F114" i="14"/>
  <c r="D114" i="14"/>
  <c r="C114" i="14"/>
  <c r="H82" i="41"/>
  <c r="D82" i="41"/>
  <c r="C82" i="41"/>
  <c r="A83" i="41" s="1"/>
  <c r="T108" i="12"/>
  <c r="R108" i="12"/>
  <c r="P108" i="12"/>
  <c r="L108" i="12"/>
  <c r="J108" i="12"/>
  <c r="F108" i="12"/>
  <c r="D108" i="12"/>
  <c r="I108" i="12"/>
  <c r="O108" i="12"/>
  <c r="M108" i="12"/>
  <c r="G108" i="12"/>
  <c r="C108" i="12"/>
  <c r="S108" i="12"/>
  <c r="F93" i="3"/>
  <c r="G93" i="3"/>
  <c r="D81" i="40"/>
  <c r="C81" i="40"/>
  <c r="A82" i="40" s="1"/>
  <c r="F88" i="32"/>
  <c r="B88" i="32"/>
  <c r="A89" i="32"/>
  <c r="H96" i="5"/>
  <c r="G96" i="5"/>
  <c r="F96" i="5"/>
  <c r="D93" i="3"/>
  <c r="C93" i="3"/>
  <c r="H93" i="3"/>
  <c r="CC72" i="24"/>
  <c r="BZ72" i="24"/>
  <c r="BY73" i="24"/>
  <c r="H87" i="32"/>
  <c r="G87" i="32"/>
  <c r="K88" i="2"/>
  <c r="J88" i="2"/>
  <c r="I88" i="2"/>
  <c r="G88" i="2"/>
  <c r="F88" i="2"/>
  <c r="D88" i="2"/>
  <c r="C88" i="2"/>
  <c r="CV73" i="24"/>
  <c r="CS73" i="24"/>
  <c r="CR74" i="24"/>
  <c r="C102" i="9"/>
  <c r="D102" i="9"/>
  <c r="D96" i="5"/>
  <c r="C96" i="5"/>
  <c r="B94" i="3"/>
  <c r="A95" i="3"/>
  <c r="E94" i="3"/>
  <c r="I87" i="32" l="1"/>
  <c r="CF71" i="24"/>
  <c r="CY72" i="24"/>
  <c r="BA72" i="24"/>
  <c r="BE72" i="24" s="1"/>
  <c r="N71" i="24"/>
  <c r="R71" i="24" s="1"/>
  <c r="E100" i="45"/>
  <c r="F100" i="45"/>
  <c r="C100" i="45"/>
  <c r="A101" i="45" s="1"/>
  <c r="G98" i="44"/>
  <c r="F98" i="44"/>
  <c r="D98" i="44"/>
  <c r="C98" i="44"/>
  <c r="A99" i="44" s="1"/>
  <c r="CE72" i="24"/>
  <c r="CB72" i="24"/>
  <c r="CD72" i="24"/>
  <c r="CA72" i="24"/>
  <c r="T115" i="14"/>
  <c r="R115" i="14"/>
  <c r="L115" i="14"/>
  <c r="J115" i="14"/>
  <c r="F115" i="14"/>
  <c r="D115" i="14"/>
  <c r="M115" i="14"/>
  <c r="G115" i="14"/>
  <c r="I115" i="14"/>
  <c r="C115" i="14"/>
  <c r="S115" i="14"/>
  <c r="O115" i="14"/>
  <c r="P115" i="14"/>
  <c r="N104" i="10"/>
  <c r="L104" i="10"/>
  <c r="J104" i="10"/>
  <c r="F104" i="10"/>
  <c r="D104" i="10"/>
  <c r="M104" i="10"/>
  <c r="C104" i="10"/>
  <c r="I104" i="10"/>
  <c r="G104" i="10"/>
  <c r="G94" i="3"/>
  <c r="F94" i="3"/>
  <c r="A90" i="32"/>
  <c r="F89" i="32"/>
  <c r="B89" i="32"/>
  <c r="E100" i="43"/>
  <c r="B100" i="43"/>
  <c r="B95" i="3"/>
  <c r="A96" i="3"/>
  <c r="E95" i="3"/>
  <c r="E88" i="32"/>
  <c r="D88" i="32"/>
  <c r="C88" i="32"/>
  <c r="H110" i="12"/>
  <c r="B110" i="12"/>
  <c r="Q110" i="12"/>
  <c r="N110" i="12"/>
  <c r="A111" i="12"/>
  <c r="K110" i="12"/>
  <c r="E110" i="12"/>
  <c r="I88" i="32"/>
  <c r="H88" i="32"/>
  <c r="G88" i="32"/>
  <c r="G125" i="19"/>
  <c r="F125" i="19"/>
  <c r="D125" i="19"/>
  <c r="C125" i="19"/>
  <c r="E82" i="40"/>
  <c r="B82" i="40"/>
  <c r="T109" i="12"/>
  <c r="R109" i="12"/>
  <c r="P109" i="12"/>
  <c r="F109" i="12"/>
  <c r="O109" i="12"/>
  <c r="S109" i="12"/>
  <c r="M109" i="12"/>
  <c r="I109" i="12"/>
  <c r="C109" i="12"/>
  <c r="L109" i="12"/>
  <c r="J109" i="12"/>
  <c r="G109" i="12"/>
  <c r="D109" i="12"/>
  <c r="B126" i="19"/>
  <c r="A127" i="19"/>
  <c r="E126" i="19"/>
  <c r="E104" i="9"/>
  <c r="A105" i="9"/>
  <c r="B104" i="9"/>
  <c r="BZ73" i="24"/>
  <c r="CC73" i="24"/>
  <c r="BY74" i="24"/>
  <c r="D94" i="3"/>
  <c r="C94" i="3"/>
  <c r="H94" i="3"/>
  <c r="H105" i="10"/>
  <c r="B105" i="10"/>
  <c r="E105" i="10"/>
  <c r="K105" i="10"/>
  <c r="A106" i="10"/>
  <c r="G100" i="8"/>
  <c r="C100" i="8"/>
  <c r="M100" i="8"/>
  <c r="L100" i="8"/>
  <c r="I100" i="8"/>
  <c r="F100" i="8"/>
  <c r="D100" i="8"/>
  <c r="J100" i="8"/>
  <c r="N100" i="8"/>
  <c r="E98" i="5"/>
  <c r="B98" i="5"/>
  <c r="A99" i="5"/>
  <c r="B83" i="41"/>
  <c r="E83" i="41"/>
  <c r="AO74" i="24"/>
  <c r="AR74" i="24"/>
  <c r="AX74" i="24"/>
  <c r="AU74" i="24"/>
  <c r="AL74" i="24"/>
  <c r="AI74" i="24"/>
  <c r="AH75" i="24"/>
  <c r="A102" i="8"/>
  <c r="K101" i="8"/>
  <c r="H101" i="8"/>
  <c r="E101" i="8"/>
  <c r="B101" i="8"/>
  <c r="H103" i="9"/>
  <c r="F103" i="9"/>
  <c r="G103" i="9"/>
  <c r="M72" i="24"/>
  <c r="Q72" i="24"/>
  <c r="L72" i="24"/>
  <c r="J72" i="24"/>
  <c r="I72" i="24"/>
  <c r="G72" i="24"/>
  <c r="F72" i="24"/>
  <c r="D72" i="24"/>
  <c r="C72" i="24"/>
  <c r="K89" i="2"/>
  <c r="I89" i="2"/>
  <c r="D89" i="2"/>
  <c r="G89" i="2"/>
  <c r="C89" i="2"/>
  <c r="F89" i="2"/>
  <c r="J89" i="2"/>
  <c r="D97" i="5"/>
  <c r="C97" i="5"/>
  <c r="K73" i="24"/>
  <c r="H73" i="24"/>
  <c r="E73" i="24"/>
  <c r="B73" i="24"/>
  <c r="A74" i="24"/>
  <c r="AS73" i="24"/>
  <c r="AQ73" i="24"/>
  <c r="BD73" i="24"/>
  <c r="AT73" i="24"/>
  <c r="AZ73" i="24"/>
  <c r="AY73" i="24"/>
  <c r="AW73" i="24"/>
  <c r="AV73" i="24"/>
  <c r="AP73" i="24"/>
  <c r="AN73" i="24"/>
  <c r="AM73" i="24"/>
  <c r="AK73" i="24"/>
  <c r="AJ73" i="24"/>
  <c r="D103" i="9"/>
  <c r="C103" i="9"/>
  <c r="CU73" i="24"/>
  <c r="CT73" i="24"/>
  <c r="CX73" i="24"/>
  <c r="CW73" i="24"/>
  <c r="H97" i="5"/>
  <c r="F97" i="5"/>
  <c r="G97" i="5"/>
  <c r="CV74" i="24"/>
  <c r="CS74" i="24"/>
  <c r="CR75" i="24"/>
  <c r="B90" i="2"/>
  <c r="A91" i="2"/>
  <c r="H90" i="2"/>
  <c r="E90" i="2"/>
  <c r="B116" i="14"/>
  <c r="N116" i="14"/>
  <c r="H116" i="14"/>
  <c r="A117" i="14"/>
  <c r="Q116" i="14"/>
  <c r="E116" i="14"/>
  <c r="K116" i="14"/>
  <c r="CY73" i="24" l="1"/>
  <c r="BA73" i="24"/>
  <c r="BE73" i="24" s="1"/>
  <c r="N72" i="24"/>
  <c r="R72" i="24" s="1"/>
  <c r="CF72" i="24"/>
  <c r="E99" i="44"/>
  <c r="B99" i="44"/>
  <c r="D101" i="45"/>
  <c r="B101" i="45"/>
  <c r="H83" i="41"/>
  <c r="D83" i="41"/>
  <c r="C83" i="41"/>
  <c r="A84" i="41" s="1"/>
  <c r="CE73" i="24"/>
  <c r="CD73" i="24"/>
  <c r="CB73" i="24"/>
  <c r="CA73" i="24"/>
  <c r="H106" i="10"/>
  <c r="E106" i="10"/>
  <c r="B106" i="10"/>
  <c r="A107" i="10"/>
  <c r="K106" i="10"/>
  <c r="A91" i="32"/>
  <c r="F90" i="32"/>
  <c r="B90" i="32"/>
  <c r="C104" i="9"/>
  <c r="D104" i="9"/>
  <c r="G83" i="41"/>
  <c r="F83" i="41"/>
  <c r="L110" i="12"/>
  <c r="J110" i="12"/>
  <c r="F110" i="12"/>
  <c r="D110" i="12"/>
  <c r="P110" i="12"/>
  <c r="O110" i="12"/>
  <c r="T110" i="12"/>
  <c r="M110" i="12"/>
  <c r="R110" i="12"/>
  <c r="S110" i="12"/>
  <c r="G110" i="12"/>
  <c r="C110" i="12"/>
  <c r="I110" i="12"/>
  <c r="D82" i="40"/>
  <c r="C82" i="40"/>
  <c r="A83" i="40" s="1"/>
  <c r="E89" i="32"/>
  <c r="D89" i="32"/>
  <c r="C89" i="32"/>
  <c r="H82" i="40"/>
  <c r="G82" i="40"/>
  <c r="F82" i="40"/>
  <c r="N117" i="14"/>
  <c r="H117" i="14"/>
  <c r="B117" i="14"/>
  <c r="A118" i="14"/>
  <c r="Q117" i="14"/>
  <c r="E117" i="14"/>
  <c r="K117" i="14"/>
  <c r="H98" i="5"/>
  <c r="G98" i="5"/>
  <c r="F98" i="5"/>
  <c r="E127" i="19"/>
  <c r="A128" i="19"/>
  <c r="B127" i="19"/>
  <c r="N105" i="10"/>
  <c r="L105" i="10"/>
  <c r="J105" i="10"/>
  <c r="I105" i="10"/>
  <c r="F105" i="10"/>
  <c r="D105" i="10"/>
  <c r="M105" i="10"/>
  <c r="C105" i="10"/>
  <c r="G105" i="10"/>
  <c r="G126" i="19"/>
  <c r="F126" i="19"/>
  <c r="D126" i="19"/>
  <c r="C126" i="19"/>
  <c r="H102" i="8"/>
  <c r="A103" i="8"/>
  <c r="K102" i="8"/>
  <c r="B102" i="8"/>
  <c r="E102" i="8"/>
  <c r="D90" i="2"/>
  <c r="C90" i="2"/>
  <c r="K90" i="2"/>
  <c r="J90" i="2"/>
  <c r="I90" i="2"/>
  <c r="G90" i="2"/>
  <c r="F90" i="2"/>
  <c r="H89" i="32"/>
  <c r="I89" i="32"/>
  <c r="G89" i="32"/>
  <c r="AM74" i="24"/>
  <c r="AK74" i="24"/>
  <c r="AJ74" i="24"/>
  <c r="AS74" i="24"/>
  <c r="BD74" i="24"/>
  <c r="AZ74" i="24"/>
  <c r="AY74" i="24"/>
  <c r="AW74" i="24"/>
  <c r="AV74" i="24"/>
  <c r="AT74" i="24"/>
  <c r="AQ74" i="24"/>
  <c r="AP74" i="24"/>
  <c r="AN74" i="24"/>
  <c r="H104" i="9"/>
  <c r="G104" i="9"/>
  <c r="F104" i="9"/>
  <c r="G95" i="3"/>
  <c r="F95" i="3"/>
  <c r="BZ74" i="24"/>
  <c r="CC74" i="24"/>
  <c r="BY75" i="24"/>
  <c r="A106" i="9"/>
  <c r="E105" i="9"/>
  <c r="B105" i="9"/>
  <c r="K74" i="24"/>
  <c r="H74" i="24"/>
  <c r="E74" i="24"/>
  <c r="B74" i="24"/>
  <c r="A75" i="24"/>
  <c r="E96" i="3"/>
  <c r="B96" i="3"/>
  <c r="A97" i="3"/>
  <c r="AO75" i="24"/>
  <c r="AX75" i="24"/>
  <c r="AU75" i="24"/>
  <c r="AR75" i="24"/>
  <c r="AL75" i="24"/>
  <c r="AI75" i="24"/>
  <c r="AH76" i="24"/>
  <c r="N111" i="12"/>
  <c r="H111" i="12"/>
  <c r="B111" i="12"/>
  <c r="K111" i="12"/>
  <c r="Q111" i="12"/>
  <c r="E111" i="12"/>
  <c r="A112" i="12"/>
  <c r="C98" i="5"/>
  <c r="D98" i="5"/>
  <c r="I73" i="24"/>
  <c r="G73" i="24"/>
  <c r="F73" i="24"/>
  <c r="M73" i="24"/>
  <c r="L73" i="24"/>
  <c r="J73" i="24"/>
  <c r="D73" i="24"/>
  <c r="C73" i="24"/>
  <c r="Q73" i="24"/>
  <c r="H95" i="3"/>
  <c r="D95" i="3"/>
  <c r="C95" i="3"/>
  <c r="A100" i="5"/>
  <c r="B99" i="5"/>
  <c r="E99" i="5"/>
  <c r="H91" i="2"/>
  <c r="E91" i="2"/>
  <c r="B91" i="2"/>
  <c r="A92" i="2"/>
  <c r="F100" i="43"/>
  <c r="C100" i="43"/>
  <c r="A101" i="43" s="1"/>
  <c r="D100" i="43"/>
  <c r="G100" i="43"/>
  <c r="CV75" i="24"/>
  <c r="CS75" i="24"/>
  <c r="CR76" i="24"/>
  <c r="J101" i="8"/>
  <c r="I101" i="8"/>
  <c r="G101" i="8"/>
  <c r="F101" i="8"/>
  <c r="D101" i="8"/>
  <c r="N101" i="8"/>
  <c r="M101" i="8"/>
  <c r="L101" i="8"/>
  <c r="C101" i="8"/>
  <c r="D116" i="14"/>
  <c r="T116" i="14"/>
  <c r="R116" i="14"/>
  <c r="P116" i="14"/>
  <c r="L116" i="14"/>
  <c r="J116" i="14"/>
  <c r="S116" i="14"/>
  <c r="C116" i="14"/>
  <c r="I116" i="14"/>
  <c r="O116" i="14"/>
  <c r="M116" i="14"/>
  <c r="F116" i="14"/>
  <c r="G116" i="14"/>
  <c r="CX74" i="24"/>
  <c r="CT74" i="24"/>
  <c r="CW74" i="24"/>
  <c r="CU74" i="24"/>
  <c r="CY74" i="24" l="1"/>
  <c r="N73" i="24"/>
  <c r="R73" i="24" s="1"/>
  <c r="CF73" i="24"/>
  <c r="BA74" i="24"/>
  <c r="BE74" i="24" s="1"/>
  <c r="E101" i="45"/>
  <c r="F101" i="45"/>
  <c r="C101" i="45"/>
  <c r="A102" i="45" s="1"/>
  <c r="G99" i="44"/>
  <c r="F99" i="44"/>
  <c r="C99" i="44"/>
  <c r="A100" i="44" s="1"/>
  <c r="D99" i="44"/>
  <c r="F96" i="3"/>
  <c r="G96" i="3"/>
  <c r="H75" i="24"/>
  <c r="K75" i="24"/>
  <c r="E75" i="24"/>
  <c r="B75" i="24"/>
  <c r="A76" i="24"/>
  <c r="L117" i="14"/>
  <c r="J117" i="14"/>
  <c r="F117" i="14"/>
  <c r="T117" i="14"/>
  <c r="R117" i="14"/>
  <c r="S117" i="14"/>
  <c r="P117" i="14"/>
  <c r="O117" i="14"/>
  <c r="M117" i="14"/>
  <c r="I117" i="14"/>
  <c r="G117" i="14"/>
  <c r="D117" i="14"/>
  <c r="C117" i="14"/>
  <c r="G90" i="32"/>
  <c r="I90" i="32"/>
  <c r="H90" i="32"/>
  <c r="D105" i="9"/>
  <c r="C105" i="9"/>
  <c r="A107" i="9"/>
  <c r="E106" i="9"/>
  <c r="B106" i="9"/>
  <c r="N112" i="12"/>
  <c r="Q112" i="12"/>
  <c r="A113" i="12"/>
  <c r="K112" i="12"/>
  <c r="H112" i="12"/>
  <c r="E112" i="12"/>
  <c r="B112" i="12"/>
  <c r="CA74" i="24"/>
  <c r="CE74" i="24"/>
  <c r="CD74" i="24"/>
  <c r="CB74" i="24"/>
  <c r="A92" i="32"/>
  <c r="F91" i="32"/>
  <c r="B91" i="32"/>
  <c r="CC75" i="24"/>
  <c r="BZ75" i="24"/>
  <c r="BY76" i="24"/>
  <c r="C96" i="3"/>
  <c r="D96" i="3"/>
  <c r="H96" i="3"/>
  <c r="A104" i="8"/>
  <c r="K103" i="8"/>
  <c r="H103" i="8"/>
  <c r="E103" i="8"/>
  <c r="B103" i="8"/>
  <c r="H107" i="10"/>
  <c r="B107" i="10"/>
  <c r="K107" i="10"/>
  <c r="E107" i="10"/>
  <c r="A108" i="10"/>
  <c r="H105" i="9"/>
  <c r="G105" i="9"/>
  <c r="F105" i="9"/>
  <c r="E90" i="32"/>
  <c r="D90" i="32"/>
  <c r="C90" i="32"/>
  <c r="N106" i="10"/>
  <c r="L106" i="10"/>
  <c r="J106" i="10"/>
  <c r="F106" i="10"/>
  <c r="D106" i="10"/>
  <c r="I106" i="10"/>
  <c r="G106" i="10"/>
  <c r="C106" i="10"/>
  <c r="M106" i="10"/>
  <c r="I74" i="24"/>
  <c r="L74" i="24"/>
  <c r="M74" i="24"/>
  <c r="G74" i="24"/>
  <c r="F74" i="24"/>
  <c r="D74" i="24"/>
  <c r="C74" i="24"/>
  <c r="Q74" i="24"/>
  <c r="J74" i="24"/>
  <c r="G102" i="8"/>
  <c r="L102" i="8"/>
  <c r="I102" i="8"/>
  <c r="J102" i="8"/>
  <c r="F102" i="8"/>
  <c r="C102" i="8"/>
  <c r="N102" i="8"/>
  <c r="M102" i="8"/>
  <c r="D102" i="8"/>
  <c r="G127" i="19"/>
  <c r="D127" i="19"/>
  <c r="F127" i="19"/>
  <c r="C127" i="19"/>
  <c r="J91" i="2"/>
  <c r="K91" i="2"/>
  <c r="I91" i="2"/>
  <c r="F91" i="2"/>
  <c r="G91" i="2"/>
  <c r="D91" i="2"/>
  <c r="C91" i="2"/>
  <c r="F99" i="5"/>
  <c r="G99" i="5"/>
  <c r="H99" i="5"/>
  <c r="AJ75" i="24"/>
  <c r="AP75" i="24"/>
  <c r="BD75" i="24"/>
  <c r="AZ75" i="24"/>
  <c r="AY75" i="24"/>
  <c r="AN75" i="24"/>
  <c r="AM75" i="24"/>
  <c r="AW75" i="24"/>
  <c r="AV75" i="24"/>
  <c r="AT75" i="24"/>
  <c r="AS75" i="24"/>
  <c r="AQ75" i="24"/>
  <c r="AK75" i="24"/>
  <c r="A129" i="19"/>
  <c r="E128" i="19"/>
  <c r="B128" i="19"/>
  <c r="E101" i="43"/>
  <c r="B101" i="43"/>
  <c r="H92" i="2"/>
  <c r="E92" i="2"/>
  <c r="B92" i="2"/>
  <c r="A93" i="2"/>
  <c r="E83" i="40"/>
  <c r="B83" i="40"/>
  <c r="H118" i="14"/>
  <c r="B118" i="14"/>
  <c r="A119" i="14"/>
  <c r="Q118" i="14"/>
  <c r="E118" i="14"/>
  <c r="N118" i="14"/>
  <c r="K118" i="14"/>
  <c r="E100" i="5"/>
  <c r="B100" i="5"/>
  <c r="A101" i="5"/>
  <c r="CS76" i="24"/>
  <c r="CV76" i="24"/>
  <c r="CR77" i="24"/>
  <c r="CX75" i="24"/>
  <c r="CT75" i="24"/>
  <c r="CW75" i="24"/>
  <c r="CU75" i="24"/>
  <c r="AL76" i="24"/>
  <c r="AX76" i="24"/>
  <c r="AU76" i="24"/>
  <c r="AR76" i="24"/>
  <c r="AO76" i="24"/>
  <c r="AI76" i="24"/>
  <c r="AH77" i="24"/>
  <c r="E84" i="41"/>
  <c r="B84" i="41"/>
  <c r="T111" i="12"/>
  <c r="R111" i="12"/>
  <c r="P111" i="12"/>
  <c r="L111" i="12"/>
  <c r="J111" i="12"/>
  <c r="F111" i="12"/>
  <c r="D111" i="12"/>
  <c r="O111" i="12"/>
  <c r="M111" i="12"/>
  <c r="I111" i="12"/>
  <c r="G111" i="12"/>
  <c r="C111" i="12"/>
  <c r="S111" i="12"/>
  <c r="D99" i="5"/>
  <c r="C99" i="5"/>
  <c r="A98" i="3"/>
  <c r="E97" i="3"/>
  <c r="B97" i="3"/>
  <c r="CY75" i="24" l="1"/>
  <c r="N74" i="24"/>
  <c r="R74" i="24" s="1"/>
  <c r="CF74" i="24"/>
  <c r="BA75" i="24"/>
  <c r="BE75" i="24" s="1"/>
  <c r="E100" i="44"/>
  <c r="B100" i="44"/>
  <c r="D102" i="45"/>
  <c r="B102" i="45"/>
  <c r="H104" i="8"/>
  <c r="A105" i="8"/>
  <c r="K104" i="8"/>
  <c r="B104" i="8"/>
  <c r="E104" i="8"/>
  <c r="B119" i="14"/>
  <c r="N119" i="14"/>
  <c r="H119" i="14"/>
  <c r="A120" i="14"/>
  <c r="Q119" i="14"/>
  <c r="K119" i="14"/>
  <c r="E119" i="14"/>
  <c r="AV76" i="24"/>
  <c r="AJ76" i="24"/>
  <c r="AN76" i="24"/>
  <c r="AM76" i="24"/>
  <c r="BD76" i="24"/>
  <c r="AZ76" i="24"/>
  <c r="AY76" i="24"/>
  <c r="AW76" i="24"/>
  <c r="AT76" i="24"/>
  <c r="AS76" i="24"/>
  <c r="AQ76" i="24"/>
  <c r="AP76" i="24"/>
  <c r="AK76" i="24"/>
  <c r="F101" i="43"/>
  <c r="D101" i="43"/>
  <c r="C101" i="43"/>
  <c r="A102" i="43" s="1"/>
  <c r="G101" i="43"/>
  <c r="E91" i="32"/>
  <c r="D91" i="32"/>
  <c r="C91" i="32"/>
  <c r="H91" i="32"/>
  <c r="G91" i="32"/>
  <c r="I91" i="32"/>
  <c r="F92" i="32"/>
  <c r="A93" i="32"/>
  <c r="B92" i="32"/>
  <c r="CC76" i="24"/>
  <c r="BZ76" i="24"/>
  <c r="BY77" i="24"/>
  <c r="AL77" i="24"/>
  <c r="AX77" i="24"/>
  <c r="AI77" i="24"/>
  <c r="AU77" i="24"/>
  <c r="AR77" i="24"/>
  <c r="AO77" i="24"/>
  <c r="AH78" i="24"/>
  <c r="F128" i="19"/>
  <c r="G128" i="19"/>
  <c r="D128" i="19"/>
  <c r="C128" i="19"/>
  <c r="G84" i="41"/>
  <c r="F84" i="41"/>
  <c r="H97" i="3"/>
  <c r="D97" i="3"/>
  <c r="C97" i="3"/>
  <c r="A99" i="3"/>
  <c r="E98" i="3"/>
  <c r="B98" i="3"/>
  <c r="E129" i="19"/>
  <c r="B129" i="19"/>
  <c r="A130" i="19"/>
  <c r="H84" i="41"/>
  <c r="D84" i="41"/>
  <c r="C84" i="41"/>
  <c r="A85" i="41" s="1"/>
  <c r="A94" i="2"/>
  <c r="H93" i="2"/>
  <c r="E93" i="2"/>
  <c r="B93" i="2"/>
  <c r="T112" i="12"/>
  <c r="R112" i="12"/>
  <c r="P112" i="12"/>
  <c r="L112" i="12"/>
  <c r="D112" i="12"/>
  <c r="S112" i="12"/>
  <c r="I112" i="12"/>
  <c r="G112" i="12"/>
  <c r="F112" i="12"/>
  <c r="C112" i="12"/>
  <c r="O112" i="12"/>
  <c r="M112" i="12"/>
  <c r="J112" i="12"/>
  <c r="D83" i="40"/>
  <c r="C83" i="40"/>
  <c r="A84" i="40" s="1"/>
  <c r="CD75" i="24"/>
  <c r="CB75" i="24"/>
  <c r="CA75" i="24"/>
  <c r="CE75" i="24"/>
  <c r="CV77" i="24"/>
  <c r="CS77" i="24"/>
  <c r="CR78" i="24"/>
  <c r="H76" i="24"/>
  <c r="B76" i="24"/>
  <c r="K76" i="24"/>
  <c r="E76" i="24"/>
  <c r="A77" i="24"/>
  <c r="F83" i="40"/>
  <c r="G83" i="40"/>
  <c r="H83" i="40"/>
  <c r="H108" i="10"/>
  <c r="E108" i="10"/>
  <c r="B108" i="10"/>
  <c r="K108" i="10"/>
  <c r="A109" i="10"/>
  <c r="H113" i="12"/>
  <c r="B113" i="12"/>
  <c r="N113" i="12"/>
  <c r="K113" i="12"/>
  <c r="E113" i="12"/>
  <c r="A114" i="12"/>
  <c r="Q113" i="12"/>
  <c r="T118" i="14"/>
  <c r="R118" i="14"/>
  <c r="P118" i="14"/>
  <c r="L118" i="14"/>
  <c r="J118" i="14"/>
  <c r="F118" i="14"/>
  <c r="D118" i="14"/>
  <c r="C118" i="14"/>
  <c r="S118" i="14"/>
  <c r="O118" i="14"/>
  <c r="M118" i="14"/>
  <c r="I118" i="14"/>
  <c r="G118" i="14"/>
  <c r="J92" i="2"/>
  <c r="G92" i="2"/>
  <c r="I92" i="2"/>
  <c r="F92" i="2"/>
  <c r="D92" i="2"/>
  <c r="C92" i="2"/>
  <c r="K92" i="2"/>
  <c r="F97" i="3"/>
  <c r="G97" i="3"/>
  <c r="CU76" i="24"/>
  <c r="CX76" i="24"/>
  <c r="CW76" i="24"/>
  <c r="CT76" i="24"/>
  <c r="A102" i="5"/>
  <c r="E101" i="5"/>
  <c r="B101" i="5"/>
  <c r="F75" i="24"/>
  <c r="D75" i="24"/>
  <c r="C75" i="24"/>
  <c r="Q75" i="24"/>
  <c r="L75" i="24"/>
  <c r="I75" i="24"/>
  <c r="G75" i="24"/>
  <c r="M75" i="24"/>
  <c r="J75" i="24"/>
  <c r="N107" i="10"/>
  <c r="L107" i="10"/>
  <c r="J107" i="10"/>
  <c r="I107" i="10"/>
  <c r="F107" i="10"/>
  <c r="D107" i="10"/>
  <c r="M107" i="10"/>
  <c r="G107" i="10"/>
  <c r="C107" i="10"/>
  <c r="D106" i="9"/>
  <c r="C106" i="9"/>
  <c r="D100" i="5"/>
  <c r="C100" i="5"/>
  <c r="H106" i="9"/>
  <c r="G106" i="9"/>
  <c r="F106" i="9"/>
  <c r="J103" i="8"/>
  <c r="I103" i="8"/>
  <c r="G103" i="8"/>
  <c r="F103" i="8"/>
  <c r="D103" i="8"/>
  <c r="M103" i="8"/>
  <c r="N103" i="8"/>
  <c r="L103" i="8"/>
  <c r="C103" i="8"/>
  <c r="B107" i="9"/>
  <c r="E107" i="9"/>
  <c r="A108" i="9"/>
  <c r="H100" i="5"/>
  <c r="F100" i="5"/>
  <c r="G100" i="5"/>
  <c r="N75" i="24" l="1"/>
  <c r="R75" i="24" s="1"/>
  <c r="CY76" i="24"/>
  <c r="BA76" i="24"/>
  <c r="BE76" i="24" s="1"/>
  <c r="CF75" i="24"/>
  <c r="F102" i="45"/>
  <c r="E102" i="45"/>
  <c r="C102" i="45"/>
  <c r="A103" i="45" s="1"/>
  <c r="C100" i="44"/>
  <c r="A101" i="44" s="1"/>
  <c r="G100" i="44"/>
  <c r="F100" i="44"/>
  <c r="D100" i="44"/>
  <c r="I76" i="24"/>
  <c r="L76" i="24"/>
  <c r="G76" i="24"/>
  <c r="F76" i="24"/>
  <c r="D76" i="24"/>
  <c r="C76" i="24"/>
  <c r="Q76" i="24"/>
  <c r="M76" i="24"/>
  <c r="J76" i="24"/>
  <c r="D93" i="2"/>
  <c r="J93" i="2"/>
  <c r="K93" i="2"/>
  <c r="I93" i="2"/>
  <c r="F93" i="2"/>
  <c r="C93" i="2"/>
  <c r="G93" i="2"/>
  <c r="AI78" i="24"/>
  <c r="AL78" i="24"/>
  <c r="AX78" i="24"/>
  <c r="AU78" i="24"/>
  <c r="AR78" i="24"/>
  <c r="AO78" i="24"/>
  <c r="AH79" i="24"/>
  <c r="CV78" i="24"/>
  <c r="CS78" i="24"/>
  <c r="CR79" i="24"/>
  <c r="E85" i="41"/>
  <c r="B85" i="41"/>
  <c r="AM77" i="24"/>
  <c r="AY77" i="24"/>
  <c r="AW77" i="24"/>
  <c r="AV77" i="24"/>
  <c r="AJ77" i="24"/>
  <c r="BD77" i="24"/>
  <c r="AZ77" i="24"/>
  <c r="AT77" i="24"/>
  <c r="AS77" i="24"/>
  <c r="AQ77" i="24"/>
  <c r="AP77" i="24"/>
  <c r="AN77" i="24"/>
  <c r="AK77" i="24"/>
  <c r="A109" i="9"/>
  <c r="E108" i="9"/>
  <c r="B108" i="9"/>
  <c r="A131" i="19"/>
  <c r="E130" i="19"/>
  <c r="B130" i="19"/>
  <c r="BZ77" i="24"/>
  <c r="CC77" i="24"/>
  <c r="BY78" i="24"/>
  <c r="G129" i="19"/>
  <c r="F129" i="19"/>
  <c r="D129" i="19"/>
  <c r="C129" i="19"/>
  <c r="CD76" i="24"/>
  <c r="CA76" i="24"/>
  <c r="CE76" i="24"/>
  <c r="CB76" i="24"/>
  <c r="E102" i="43"/>
  <c r="B102" i="43"/>
  <c r="C92" i="32"/>
  <c r="D92" i="32"/>
  <c r="E92" i="32"/>
  <c r="G101" i="5"/>
  <c r="H101" i="5"/>
  <c r="F101" i="5"/>
  <c r="H120" i="14"/>
  <c r="N120" i="14"/>
  <c r="K120" i="14"/>
  <c r="E120" i="14"/>
  <c r="B120" i="14"/>
  <c r="Q120" i="14"/>
  <c r="A121" i="14"/>
  <c r="A95" i="2"/>
  <c r="H94" i="2"/>
  <c r="E94" i="2"/>
  <c r="B94" i="2"/>
  <c r="N114" i="12"/>
  <c r="H114" i="12"/>
  <c r="B114" i="12"/>
  <c r="Q114" i="12"/>
  <c r="K114" i="12"/>
  <c r="A115" i="12"/>
  <c r="E114" i="12"/>
  <c r="CU77" i="24"/>
  <c r="CX77" i="24"/>
  <c r="CW77" i="24"/>
  <c r="CT77" i="24"/>
  <c r="D107" i="9"/>
  <c r="C107" i="9"/>
  <c r="H98" i="3"/>
  <c r="C98" i="3"/>
  <c r="D98" i="3"/>
  <c r="B102" i="5"/>
  <c r="E102" i="5"/>
  <c r="A103" i="5"/>
  <c r="G104" i="8"/>
  <c r="N104" i="8"/>
  <c r="M104" i="8"/>
  <c r="L104" i="8"/>
  <c r="I104" i="8"/>
  <c r="F104" i="8"/>
  <c r="C104" i="8"/>
  <c r="J104" i="8"/>
  <c r="D104" i="8"/>
  <c r="F107" i="9"/>
  <c r="G107" i="9"/>
  <c r="H107" i="9"/>
  <c r="D101" i="5"/>
  <c r="C101" i="5"/>
  <c r="A94" i="32"/>
  <c r="F93" i="32"/>
  <c r="B93" i="32"/>
  <c r="B99" i="3"/>
  <c r="E99" i="3"/>
  <c r="A100" i="3"/>
  <c r="N108" i="10"/>
  <c r="L108" i="10"/>
  <c r="J108" i="10"/>
  <c r="F108" i="10"/>
  <c r="D108" i="10"/>
  <c r="M108" i="10"/>
  <c r="I108" i="10"/>
  <c r="G108" i="10"/>
  <c r="C108" i="10"/>
  <c r="G92" i="32"/>
  <c r="I92" i="32"/>
  <c r="H92" i="32"/>
  <c r="T119" i="14"/>
  <c r="R119" i="14"/>
  <c r="P119" i="14"/>
  <c r="L119" i="14"/>
  <c r="J119" i="14"/>
  <c r="F119" i="14"/>
  <c r="S119" i="14"/>
  <c r="O119" i="14"/>
  <c r="M119" i="14"/>
  <c r="D119" i="14"/>
  <c r="I119" i="14"/>
  <c r="G119" i="14"/>
  <c r="C119" i="14"/>
  <c r="B84" i="40"/>
  <c r="E84" i="40"/>
  <c r="A106" i="8"/>
  <c r="K105" i="8"/>
  <c r="H105" i="8"/>
  <c r="E105" i="8"/>
  <c r="B105" i="8"/>
  <c r="E77" i="24"/>
  <c r="B77" i="24"/>
  <c r="K77" i="24"/>
  <c r="H77" i="24"/>
  <c r="A78" i="24"/>
  <c r="F98" i="3"/>
  <c r="G98" i="3"/>
  <c r="J113" i="12"/>
  <c r="F113" i="12"/>
  <c r="D113" i="12"/>
  <c r="C113" i="12"/>
  <c r="I113" i="12"/>
  <c r="G113" i="12"/>
  <c r="R113" i="12"/>
  <c r="L113" i="12"/>
  <c r="T113" i="12"/>
  <c r="S113" i="12"/>
  <c r="M113" i="12"/>
  <c r="P113" i="12"/>
  <c r="O113" i="12"/>
  <c r="H109" i="10"/>
  <c r="B109" i="10"/>
  <c r="K109" i="10"/>
  <c r="A110" i="10"/>
  <c r="E109" i="10"/>
  <c r="CY77" i="24" l="1"/>
  <c r="CF76" i="24"/>
  <c r="N76" i="24"/>
  <c r="R76" i="24" s="1"/>
  <c r="BA77" i="24"/>
  <c r="BE77" i="24" s="1"/>
  <c r="E101" i="44"/>
  <c r="B101" i="44"/>
  <c r="D103" i="45"/>
  <c r="B103" i="45"/>
  <c r="C130" i="19"/>
  <c r="D130" i="19"/>
  <c r="G130" i="19"/>
  <c r="F130" i="19"/>
  <c r="F85" i="41"/>
  <c r="G85" i="41"/>
  <c r="B131" i="19"/>
  <c r="E131" i="19"/>
  <c r="CS79" i="24"/>
  <c r="CV79" i="24"/>
  <c r="CR80" i="24"/>
  <c r="D108" i="9"/>
  <c r="C108" i="9"/>
  <c r="CT78" i="24"/>
  <c r="CX78" i="24"/>
  <c r="CW78" i="24"/>
  <c r="CU78" i="24"/>
  <c r="G108" i="9"/>
  <c r="H108" i="9"/>
  <c r="F108" i="9"/>
  <c r="A110" i="9"/>
  <c r="E109" i="9"/>
  <c r="B109" i="9"/>
  <c r="AI79" i="24"/>
  <c r="AX79" i="24"/>
  <c r="AU79" i="24"/>
  <c r="AL79" i="24"/>
  <c r="AR79" i="24"/>
  <c r="AO79" i="24"/>
  <c r="AH80" i="24"/>
  <c r="H102" i="5"/>
  <c r="F102" i="5"/>
  <c r="G102" i="5"/>
  <c r="N121" i="14"/>
  <c r="H121" i="14"/>
  <c r="B121" i="14"/>
  <c r="A122" i="14"/>
  <c r="K121" i="14"/>
  <c r="Q121" i="14"/>
  <c r="E121" i="14"/>
  <c r="M77" i="24"/>
  <c r="C77" i="24"/>
  <c r="G77" i="24"/>
  <c r="D77" i="24"/>
  <c r="Q77" i="24"/>
  <c r="I77" i="24"/>
  <c r="L77" i="24"/>
  <c r="J77" i="24"/>
  <c r="F77" i="24"/>
  <c r="J105" i="8"/>
  <c r="I105" i="8"/>
  <c r="G105" i="8"/>
  <c r="F105" i="8"/>
  <c r="D105" i="8"/>
  <c r="N105" i="8"/>
  <c r="M105" i="8"/>
  <c r="L105" i="8"/>
  <c r="C105" i="8"/>
  <c r="AN78" i="24"/>
  <c r="BD78" i="24"/>
  <c r="AM78" i="24"/>
  <c r="AZ78" i="24"/>
  <c r="AY78" i="24"/>
  <c r="AW78" i="24"/>
  <c r="AV78" i="24"/>
  <c r="AT78" i="24"/>
  <c r="AS78" i="24"/>
  <c r="AQ78" i="24"/>
  <c r="AP78" i="24"/>
  <c r="AK78" i="24"/>
  <c r="AJ78" i="24"/>
  <c r="L120" i="14"/>
  <c r="J120" i="14"/>
  <c r="F120" i="14"/>
  <c r="D120" i="14"/>
  <c r="T120" i="14"/>
  <c r="R120" i="14"/>
  <c r="P120" i="14"/>
  <c r="O120" i="14"/>
  <c r="I120" i="14"/>
  <c r="M120" i="14"/>
  <c r="G120" i="14"/>
  <c r="C120" i="14"/>
  <c r="S120" i="14"/>
  <c r="H106" i="8"/>
  <c r="B106" i="8"/>
  <c r="A107" i="8"/>
  <c r="K106" i="8"/>
  <c r="E106" i="8"/>
  <c r="A101" i="3"/>
  <c r="E100" i="3"/>
  <c r="B100" i="3"/>
  <c r="N109" i="10"/>
  <c r="L109" i="10"/>
  <c r="J109" i="10"/>
  <c r="I109" i="10"/>
  <c r="F109" i="10"/>
  <c r="D109" i="10"/>
  <c r="M109" i="10"/>
  <c r="G109" i="10"/>
  <c r="C109" i="10"/>
  <c r="H93" i="32"/>
  <c r="I93" i="32"/>
  <c r="G93" i="32"/>
  <c r="H99" i="3"/>
  <c r="D99" i="3"/>
  <c r="C99" i="3"/>
  <c r="E93" i="32"/>
  <c r="D93" i="32"/>
  <c r="C93" i="32"/>
  <c r="E78" i="24"/>
  <c r="B78" i="24"/>
  <c r="K78" i="24"/>
  <c r="H78" i="24"/>
  <c r="A79" i="24"/>
  <c r="F94" i="32"/>
  <c r="B94" i="32"/>
  <c r="A95" i="32"/>
  <c r="N115" i="12"/>
  <c r="B115" i="12"/>
  <c r="H115" i="12"/>
  <c r="K115" i="12"/>
  <c r="E115" i="12"/>
  <c r="Q115" i="12"/>
  <c r="A116" i="12"/>
  <c r="H84" i="40"/>
  <c r="F84" i="40"/>
  <c r="G84" i="40"/>
  <c r="H110" i="10"/>
  <c r="E110" i="10"/>
  <c r="B110" i="10"/>
  <c r="K110" i="10"/>
  <c r="A111" i="10"/>
  <c r="T114" i="12"/>
  <c r="R114" i="12"/>
  <c r="P114" i="12"/>
  <c r="L114" i="12"/>
  <c r="J114" i="12"/>
  <c r="F114" i="12"/>
  <c r="D114" i="12"/>
  <c r="S114" i="12"/>
  <c r="O114" i="12"/>
  <c r="M114" i="12"/>
  <c r="I114" i="12"/>
  <c r="G114" i="12"/>
  <c r="C114" i="12"/>
  <c r="G102" i="43"/>
  <c r="F102" i="43"/>
  <c r="C102" i="43"/>
  <c r="A103" i="43" s="1"/>
  <c r="D102" i="43"/>
  <c r="G99" i="3"/>
  <c r="F99" i="3"/>
  <c r="D102" i="5"/>
  <c r="C102" i="5"/>
  <c r="K94" i="2"/>
  <c r="J94" i="2"/>
  <c r="G94" i="2"/>
  <c r="F94" i="2"/>
  <c r="D94" i="2"/>
  <c r="C94" i="2"/>
  <c r="I94" i="2"/>
  <c r="D84" i="40"/>
  <c r="C84" i="40"/>
  <c r="A85" i="40" s="1"/>
  <c r="CC78" i="24"/>
  <c r="BZ78" i="24"/>
  <c r="BY79" i="24"/>
  <c r="E103" i="5"/>
  <c r="B103" i="5"/>
  <c r="A104" i="5"/>
  <c r="B95" i="2"/>
  <c r="A96" i="2"/>
  <c r="H95" i="2"/>
  <c r="E95" i="2"/>
  <c r="CA77" i="24"/>
  <c r="CE77" i="24"/>
  <c r="CD77" i="24"/>
  <c r="CB77" i="24"/>
  <c r="D85" i="41"/>
  <c r="H85" i="41"/>
  <c r="C85" i="41"/>
  <c r="A86" i="41" s="1"/>
  <c r="CF77" i="24" l="1"/>
  <c r="CY78" i="24"/>
  <c r="N77" i="24"/>
  <c r="R77" i="24" s="1"/>
  <c r="BA78" i="24"/>
  <c r="BE78" i="24" s="1"/>
  <c r="F103" i="45"/>
  <c r="E103" i="45"/>
  <c r="C103" i="45"/>
  <c r="A104" i="45" s="1"/>
  <c r="F101" i="44"/>
  <c r="D101" i="44"/>
  <c r="C101" i="44"/>
  <c r="A102" i="44" s="1"/>
  <c r="G101" i="44"/>
  <c r="E94" i="32"/>
  <c r="C94" i="32"/>
  <c r="D94" i="32"/>
  <c r="H109" i="9"/>
  <c r="G109" i="9"/>
  <c r="F109" i="9"/>
  <c r="B110" i="9"/>
  <c r="A111" i="9"/>
  <c r="E110" i="9"/>
  <c r="B86" i="41"/>
  <c r="E86" i="41"/>
  <c r="H100" i="3"/>
  <c r="D100" i="3"/>
  <c r="C100" i="3"/>
  <c r="CS80" i="24"/>
  <c r="CV80" i="24"/>
  <c r="CR81" i="24"/>
  <c r="D109" i="9"/>
  <c r="C109" i="9"/>
  <c r="G106" i="8"/>
  <c r="I106" i="8"/>
  <c r="F106" i="8"/>
  <c r="J106" i="8"/>
  <c r="N106" i="8"/>
  <c r="C106" i="8"/>
  <c r="D106" i="8"/>
  <c r="M106" i="8"/>
  <c r="L106" i="8"/>
  <c r="H116" i="12"/>
  <c r="B116" i="12"/>
  <c r="A117" i="12"/>
  <c r="Q116" i="12"/>
  <c r="E116" i="12"/>
  <c r="N116" i="12"/>
  <c r="K116" i="12"/>
  <c r="E79" i="24"/>
  <c r="B79" i="24"/>
  <c r="K79" i="24"/>
  <c r="H79" i="24"/>
  <c r="A80" i="24"/>
  <c r="A108" i="8"/>
  <c r="K107" i="8"/>
  <c r="H107" i="8"/>
  <c r="E107" i="8"/>
  <c r="B107" i="8"/>
  <c r="AZ79" i="24"/>
  <c r="AJ79" i="24"/>
  <c r="AW79" i="24"/>
  <c r="AV79" i="24"/>
  <c r="AT79" i="24"/>
  <c r="AS79" i="24"/>
  <c r="AM79" i="24"/>
  <c r="BD79" i="24"/>
  <c r="AY79" i="24"/>
  <c r="AQ79" i="24"/>
  <c r="AP79" i="24"/>
  <c r="AN79" i="24"/>
  <c r="AK79" i="24"/>
  <c r="T121" i="14"/>
  <c r="R121" i="14"/>
  <c r="P121" i="14"/>
  <c r="J121" i="14"/>
  <c r="F121" i="14"/>
  <c r="D121" i="14"/>
  <c r="I121" i="14"/>
  <c r="S121" i="14"/>
  <c r="M121" i="14"/>
  <c r="O121" i="14"/>
  <c r="L121" i="14"/>
  <c r="G121" i="14"/>
  <c r="C121" i="14"/>
  <c r="A97" i="2"/>
  <c r="H96" i="2"/>
  <c r="E96" i="2"/>
  <c r="B96" i="2"/>
  <c r="CU79" i="24"/>
  <c r="CX79" i="24"/>
  <c r="CW79" i="24"/>
  <c r="CT79" i="24"/>
  <c r="H103" i="5"/>
  <c r="G103" i="5"/>
  <c r="F103" i="5"/>
  <c r="CC79" i="24"/>
  <c r="BZ79" i="24"/>
  <c r="BY80" i="24"/>
  <c r="T115" i="12"/>
  <c r="R115" i="12"/>
  <c r="P115" i="12"/>
  <c r="L115" i="12"/>
  <c r="J115" i="12"/>
  <c r="O115" i="12"/>
  <c r="M115" i="12"/>
  <c r="F115" i="12"/>
  <c r="I115" i="12"/>
  <c r="G115" i="12"/>
  <c r="D115" i="12"/>
  <c r="C115" i="12"/>
  <c r="S115" i="12"/>
  <c r="C103" i="5"/>
  <c r="D103" i="5"/>
  <c r="CE78" i="24"/>
  <c r="CD78" i="24"/>
  <c r="CB78" i="24"/>
  <c r="CA78" i="24"/>
  <c r="H111" i="10"/>
  <c r="B111" i="10"/>
  <c r="A112" i="10"/>
  <c r="K111" i="10"/>
  <c r="E111" i="10"/>
  <c r="AI80" i="24"/>
  <c r="AL80" i="24"/>
  <c r="AX80" i="24"/>
  <c r="AU80" i="24"/>
  <c r="AO80" i="24"/>
  <c r="AR80" i="24"/>
  <c r="AH81" i="24"/>
  <c r="B95" i="32"/>
  <c r="F95" i="32"/>
  <c r="A96" i="32"/>
  <c r="E103" i="43"/>
  <c r="B103" i="43"/>
  <c r="I94" i="32"/>
  <c r="G94" i="32"/>
  <c r="H94" i="32"/>
  <c r="N122" i="14"/>
  <c r="H122" i="14"/>
  <c r="A123" i="14"/>
  <c r="Q122" i="14"/>
  <c r="K122" i="14"/>
  <c r="E122" i="14"/>
  <c r="B122" i="14"/>
  <c r="C131" i="19"/>
  <c r="D131" i="19"/>
  <c r="G131" i="19"/>
  <c r="F131" i="19"/>
  <c r="A105" i="5"/>
  <c r="B104" i="5"/>
  <c r="E104" i="5"/>
  <c r="N110" i="10"/>
  <c r="L110" i="10"/>
  <c r="J110" i="10"/>
  <c r="F110" i="10"/>
  <c r="D110" i="10"/>
  <c r="M110" i="10"/>
  <c r="C110" i="10"/>
  <c r="G110" i="10"/>
  <c r="I110" i="10"/>
  <c r="F100" i="3"/>
  <c r="G100" i="3"/>
  <c r="A102" i="3"/>
  <c r="E101" i="3"/>
  <c r="B101" i="3"/>
  <c r="F78" i="24"/>
  <c r="Q78" i="24"/>
  <c r="J78" i="24"/>
  <c r="G78" i="24"/>
  <c r="D78" i="24"/>
  <c r="I78" i="24"/>
  <c r="M78" i="24"/>
  <c r="L78" i="24"/>
  <c r="C78" i="24"/>
  <c r="C95" i="2"/>
  <c r="J95" i="2"/>
  <c r="K95" i="2"/>
  <c r="I95" i="2"/>
  <c r="D95" i="2"/>
  <c r="F95" i="2"/>
  <c r="G95" i="2"/>
  <c r="B85" i="40"/>
  <c r="E85" i="40"/>
  <c r="E13" i="29" a="1"/>
  <c r="BA79" i="24" l="1"/>
  <c r="BE79" i="24" s="1"/>
  <c r="CF78" i="24"/>
  <c r="N78" i="24"/>
  <c r="R78" i="24" s="1"/>
  <c r="CY79" i="24"/>
  <c r="E102" i="44"/>
  <c r="B102" i="44"/>
  <c r="B104" i="45"/>
  <c r="D104" i="45"/>
  <c r="E13" i="29"/>
  <c r="CW80" i="24"/>
  <c r="CU80" i="24"/>
  <c r="CT80" i="24"/>
  <c r="CX80" i="24"/>
  <c r="J107" i="8"/>
  <c r="I107" i="8"/>
  <c r="G107" i="8"/>
  <c r="F107" i="8"/>
  <c r="D107" i="8"/>
  <c r="M107" i="8"/>
  <c r="L107" i="8"/>
  <c r="N107" i="8"/>
  <c r="C107" i="8"/>
  <c r="G101" i="3"/>
  <c r="F101" i="3"/>
  <c r="H108" i="8"/>
  <c r="E108" i="8"/>
  <c r="B108" i="8"/>
  <c r="A109" i="8"/>
  <c r="K108" i="8"/>
  <c r="K80" i="24"/>
  <c r="H80" i="24"/>
  <c r="E80" i="24"/>
  <c r="B80" i="24"/>
  <c r="A81" i="24"/>
  <c r="H101" i="3"/>
  <c r="C101" i="3"/>
  <c r="D101" i="3"/>
  <c r="H85" i="40"/>
  <c r="G85" i="40"/>
  <c r="F85" i="40"/>
  <c r="A97" i="32"/>
  <c r="B96" i="32"/>
  <c r="F96" i="32"/>
  <c r="M79" i="24"/>
  <c r="J79" i="24"/>
  <c r="I79" i="24"/>
  <c r="G79" i="24"/>
  <c r="F79" i="24"/>
  <c r="D79" i="24"/>
  <c r="C79" i="24"/>
  <c r="Q79" i="24"/>
  <c r="L79" i="24"/>
  <c r="H95" i="32"/>
  <c r="G95" i="32"/>
  <c r="I95" i="32"/>
  <c r="G110" i="9"/>
  <c r="H110" i="9"/>
  <c r="F110" i="9"/>
  <c r="H97" i="2"/>
  <c r="E97" i="2"/>
  <c r="B97" i="2"/>
  <c r="A98" i="2"/>
  <c r="B102" i="3"/>
  <c r="E102" i="3"/>
  <c r="A103" i="3"/>
  <c r="C85" i="40"/>
  <c r="A86" i="40" s="1"/>
  <c r="D85" i="40"/>
  <c r="A112" i="9"/>
  <c r="E111" i="9"/>
  <c r="B111" i="9"/>
  <c r="T122" i="14"/>
  <c r="R122" i="14"/>
  <c r="P122" i="14"/>
  <c r="L122" i="14"/>
  <c r="J122" i="14"/>
  <c r="F122" i="14"/>
  <c r="D122" i="14"/>
  <c r="O122" i="14"/>
  <c r="S122" i="14"/>
  <c r="I122" i="14"/>
  <c r="M122" i="14"/>
  <c r="G122" i="14"/>
  <c r="C122" i="14"/>
  <c r="G104" i="5"/>
  <c r="H104" i="5"/>
  <c r="F104" i="5"/>
  <c r="N111" i="10"/>
  <c r="L111" i="10"/>
  <c r="J111" i="10"/>
  <c r="I111" i="10"/>
  <c r="F111" i="10"/>
  <c r="D111" i="10"/>
  <c r="C111" i="10"/>
  <c r="M111" i="10"/>
  <c r="G111" i="10"/>
  <c r="F103" i="43"/>
  <c r="D103" i="43"/>
  <c r="G103" i="43"/>
  <c r="C103" i="43"/>
  <c r="A104" i="43" s="1"/>
  <c r="CD79" i="24"/>
  <c r="CB79" i="24"/>
  <c r="CA79" i="24"/>
  <c r="CE79" i="24"/>
  <c r="K96" i="2"/>
  <c r="J96" i="2"/>
  <c r="G96" i="2"/>
  <c r="F96" i="2"/>
  <c r="C96" i="2"/>
  <c r="D96" i="2"/>
  <c r="I96" i="2"/>
  <c r="CC80" i="24"/>
  <c r="BZ80" i="24"/>
  <c r="BY81" i="24"/>
  <c r="N117" i="12"/>
  <c r="H117" i="12"/>
  <c r="B117" i="12"/>
  <c r="A118" i="12"/>
  <c r="K117" i="12"/>
  <c r="Q117" i="12"/>
  <c r="E117" i="12"/>
  <c r="D86" i="41"/>
  <c r="H86" i="41"/>
  <c r="C86" i="41"/>
  <c r="A87" i="41" s="1"/>
  <c r="B105" i="5"/>
  <c r="E105" i="5"/>
  <c r="A106" i="5"/>
  <c r="AZ80" i="24"/>
  <c r="AT80" i="24"/>
  <c r="AS80" i="24"/>
  <c r="AK80" i="24"/>
  <c r="BD80" i="24"/>
  <c r="AJ80" i="24"/>
  <c r="AP80" i="24"/>
  <c r="AY80" i="24"/>
  <c r="AW80" i="24"/>
  <c r="AV80" i="24"/>
  <c r="AQ80" i="24"/>
  <c r="AN80" i="24"/>
  <c r="AM80" i="24"/>
  <c r="H112" i="10"/>
  <c r="E112" i="10"/>
  <c r="B112" i="10"/>
  <c r="A113" i="10"/>
  <c r="K112" i="10"/>
  <c r="H123" i="14"/>
  <c r="B123" i="14"/>
  <c r="N123" i="14"/>
  <c r="E123" i="14"/>
  <c r="A124" i="14"/>
  <c r="Q123" i="14"/>
  <c r="K123" i="14"/>
  <c r="G86" i="41"/>
  <c r="F86" i="41"/>
  <c r="E95" i="32"/>
  <c r="C95" i="32"/>
  <c r="D95" i="32"/>
  <c r="D104" i="5"/>
  <c r="C104" i="5"/>
  <c r="CV81" i="24"/>
  <c r="CS81" i="24"/>
  <c r="CR82" i="24"/>
  <c r="D110" i="9"/>
  <c r="C110" i="9"/>
  <c r="AR81" i="24"/>
  <c r="AX81" i="24"/>
  <c r="AU81" i="24"/>
  <c r="AO81" i="24"/>
  <c r="AL81" i="24"/>
  <c r="AI81" i="24"/>
  <c r="AH82" i="24"/>
  <c r="F116" i="12"/>
  <c r="D116" i="12"/>
  <c r="T116" i="12"/>
  <c r="L116" i="12"/>
  <c r="P116" i="12"/>
  <c r="S116" i="12"/>
  <c r="R116" i="12"/>
  <c r="O116" i="12"/>
  <c r="M116" i="12"/>
  <c r="J116" i="12"/>
  <c r="I116" i="12"/>
  <c r="G116" i="12"/>
  <c r="C116" i="12"/>
  <c r="CF79" i="24" l="1"/>
  <c r="CY80" i="24"/>
  <c r="BA80" i="24"/>
  <c r="BE80" i="24" s="1"/>
  <c r="N79" i="24"/>
  <c r="R79" i="24" s="1"/>
  <c r="F104" i="45"/>
  <c r="C104" i="45"/>
  <c r="A105" i="45" s="1"/>
  <c r="E104" i="45"/>
  <c r="F102" i="44"/>
  <c r="D102" i="44"/>
  <c r="G102" i="44"/>
  <c r="C102" i="44"/>
  <c r="A103" i="44" s="1"/>
  <c r="AI82" i="24"/>
  <c r="AX82" i="24"/>
  <c r="AU82" i="24"/>
  <c r="AR82" i="24"/>
  <c r="AO82" i="24"/>
  <c r="AL82" i="24"/>
  <c r="AH83" i="24"/>
  <c r="N118" i="12"/>
  <c r="H118" i="12"/>
  <c r="B118" i="12"/>
  <c r="A119" i="12"/>
  <c r="Q118" i="12"/>
  <c r="K118" i="12"/>
  <c r="E118" i="12"/>
  <c r="CC81" i="24"/>
  <c r="BZ81" i="24"/>
  <c r="BY82" i="24"/>
  <c r="CS82" i="24"/>
  <c r="CV82" i="24"/>
  <c r="CR83" i="24"/>
  <c r="I96" i="32"/>
  <c r="G96" i="32"/>
  <c r="H96" i="32"/>
  <c r="E96" i="32"/>
  <c r="D96" i="32"/>
  <c r="C96" i="32"/>
  <c r="R117" i="12"/>
  <c r="P117" i="12"/>
  <c r="L117" i="12"/>
  <c r="J117" i="12"/>
  <c r="F117" i="12"/>
  <c r="D117" i="12"/>
  <c r="O117" i="12"/>
  <c r="S117" i="12"/>
  <c r="T117" i="12"/>
  <c r="M117" i="12"/>
  <c r="I117" i="12"/>
  <c r="G117" i="12"/>
  <c r="C117" i="12"/>
  <c r="A98" i="32"/>
  <c r="F97" i="32"/>
  <c r="B97" i="32"/>
  <c r="Q80" i="24"/>
  <c r="D80" i="24"/>
  <c r="C80" i="24"/>
  <c r="M80" i="24"/>
  <c r="J80" i="24"/>
  <c r="G80" i="24"/>
  <c r="F80" i="24"/>
  <c r="I80" i="24"/>
  <c r="L80" i="24"/>
  <c r="CE80" i="24"/>
  <c r="CD80" i="24"/>
  <c r="CB80" i="24"/>
  <c r="CA80" i="24"/>
  <c r="D111" i="9"/>
  <c r="C111" i="9"/>
  <c r="H111" i="9"/>
  <c r="G111" i="9"/>
  <c r="F111" i="9"/>
  <c r="D105" i="5"/>
  <c r="C105" i="5"/>
  <c r="A113" i="9"/>
  <c r="E112" i="9"/>
  <c r="B112" i="9"/>
  <c r="N112" i="10"/>
  <c r="L112" i="10"/>
  <c r="J112" i="10"/>
  <c r="F112" i="10"/>
  <c r="D112" i="10"/>
  <c r="M112" i="10"/>
  <c r="I112" i="10"/>
  <c r="G112" i="10"/>
  <c r="C112" i="10"/>
  <c r="AP81" i="24"/>
  <c r="AK81" i="24"/>
  <c r="AJ81" i="24"/>
  <c r="AZ81" i="24"/>
  <c r="AY81" i="24"/>
  <c r="AW81" i="24"/>
  <c r="AV81" i="24"/>
  <c r="AM81" i="24"/>
  <c r="AQ81" i="24"/>
  <c r="AN81" i="24"/>
  <c r="BD81" i="24"/>
  <c r="AT81" i="24"/>
  <c r="AS81" i="24"/>
  <c r="B81" i="24"/>
  <c r="K81" i="24"/>
  <c r="H81" i="24"/>
  <c r="E81" i="24"/>
  <c r="A82" i="24"/>
  <c r="B87" i="41"/>
  <c r="E87" i="41"/>
  <c r="B104" i="43"/>
  <c r="E104" i="43"/>
  <c r="CX81" i="24"/>
  <c r="CU81" i="24"/>
  <c r="CT81" i="24"/>
  <c r="CW81" i="24"/>
  <c r="N124" i="14"/>
  <c r="H124" i="14"/>
  <c r="B124" i="14"/>
  <c r="A125" i="14"/>
  <c r="Q124" i="14"/>
  <c r="K124" i="14"/>
  <c r="E124" i="14"/>
  <c r="B86" i="40"/>
  <c r="E86" i="40"/>
  <c r="A110" i="8"/>
  <c r="K109" i="8"/>
  <c r="H109" i="8"/>
  <c r="E109" i="8"/>
  <c r="B109" i="8"/>
  <c r="E106" i="5"/>
  <c r="A107" i="5"/>
  <c r="B106" i="5"/>
  <c r="A104" i="3"/>
  <c r="B103" i="3"/>
  <c r="E103" i="3"/>
  <c r="G102" i="3"/>
  <c r="F102" i="3"/>
  <c r="I97" i="2"/>
  <c r="F97" i="2"/>
  <c r="G97" i="2"/>
  <c r="D97" i="2"/>
  <c r="C97" i="2"/>
  <c r="J97" i="2"/>
  <c r="K97" i="2"/>
  <c r="H113" i="10"/>
  <c r="B113" i="10"/>
  <c r="E113" i="10"/>
  <c r="K113" i="10"/>
  <c r="A114" i="10"/>
  <c r="H105" i="5"/>
  <c r="F105" i="5"/>
  <c r="G105" i="5"/>
  <c r="J123" i="14"/>
  <c r="F123" i="14"/>
  <c r="D123" i="14"/>
  <c r="T123" i="14"/>
  <c r="R123" i="14"/>
  <c r="P123" i="14"/>
  <c r="G123" i="14"/>
  <c r="C123" i="14"/>
  <c r="I123" i="14"/>
  <c r="S123" i="14"/>
  <c r="O123" i="14"/>
  <c r="M123" i="14"/>
  <c r="L123" i="14"/>
  <c r="D102" i="3"/>
  <c r="C102" i="3"/>
  <c r="H102" i="3"/>
  <c r="G108" i="8"/>
  <c r="N108" i="8"/>
  <c r="L108" i="8"/>
  <c r="M108" i="8"/>
  <c r="I108" i="8"/>
  <c r="D108" i="8"/>
  <c r="C108" i="8"/>
  <c r="J108" i="8"/>
  <c r="F108" i="8"/>
  <c r="A99" i="2"/>
  <c r="H98" i="2"/>
  <c r="E98" i="2"/>
  <c r="B98" i="2"/>
  <c r="CY81" i="24" l="1"/>
  <c r="N80" i="24"/>
  <c r="R80" i="24" s="1"/>
  <c r="BA81" i="24"/>
  <c r="BE81" i="24" s="1"/>
  <c r="CF80" i="24"/>
  <c r="B105" i="45"/>
  <c r="D105" i="45"/>
  <c r="E103" i="44"/>
  <c r="B103" i="44"/>
  <c r="CV83" i="24"/>
  <c r="CS83" i="24"/>
  <c r="CR84" i="24"/>
  <c r="F104" i="43"/>
  <c r="G104" i="43"/>
  <c r="C104" i="43"/>
  <c r="A105" i="43" s="1"/>
  <c r="D104" i="43"/>
  <c r="B119" i="12"/>
  <c r="A120" i="12"/>
  <c r="Q119" i="12"/>
  <c r="K119" i="12"/>
  <c r="H119" i="12"/>
  <c r="E119" i="12"/>
  <c r="N119" i="12"/>
  <c r="T118" i="12"/>
  <c r="R118" i="12"/>
  <c r="P118" i="12"/>
  <c r="L118" i="12"/>
  <c r="J118" i="12"/>
  <c r="I118" i="12"/>
  <c r="C118" i="12"/>
  <c r="F118" i="12"/>
  <c r="D118" i="12"/>
  <c r="O118" i="12"/>
  <c r="S118" i="12"/>
  <c r="G118" i="12"/>
  <c r="M118" i="12"/>
  <c r="N113" i="10"/>
  <c r="L113" i="10"/>
  <c r="J113" i="10"/>
  <c r="I113" i="10"/>
  <c r="F113" i="10"/>
  <c r="D113" i="10"/>
  <c r="M113" i="10"/>
  <c r="G113" i="10"/>
  <c r="C113" i="10"/>
  <c r="CE81" i="24"/>
  <c r="CD81" i="24"/>
  <c r="CB81" i="24"/>
  <c r="CA81" i="24"/>
  <c r="G87" i="41"/>
  <c r="F87" i="41"/>
  <c r="D112" i="9"/>
  <c r="C112" i="9"/>
  <c r="D87" i="41"/>
  <c r="C87" i="41"/>
  <c r="A88" i="41" s="1"/>
  <c r="H87" i="41"/>
  <c r="H112" i="9"/>
  <c r="G112" i="9"/>
  <c r="F112" i="9"/>
  <c r="F98" i="32"/>
  <c r="B98" i="32"/>
  <c r="A99" i="32"/>
  <c r="G103" i="3"/>
  <c r="F103" i="3"/>
  <c r="CU82" i="24"/>
  <c r="CT82" i="24"/>
  <c r="CX82" i="24"/>
  <c r="CW82" i="24"/>
  <c r="D106" i="5"/>
  <c r="C106" i="5"/>
  <c r="A108" i="5"/>
  <c r="B107" i="5"/>
  <c r="E107" i="5"/>
  <c r="AO83" i="24"/>
  <c r="AX83" i="24"/>
  <c r="AU83" i="24"/>
  <c r="AR83" i="24"/>
  <c r="AL83" i="24"/>
  <c r="AI83" i="24"/>
  <c r="AH84" i="24"/>
  <c r="H97" i="32"/>
  <c r="I97" i="32"/>
  <c r="G97" i="32"/>
  <c r="H106" i="5"/>
  <c r="G106" i="5"/>
  <c r="F106" i="5"/>
  <c r="D81" i="24"/>
  <c r="C81" i="24"/>
  <c r="Q81" i="24"/>
  <c r="M81" i="24"/>
  <c r="L81" i="24"/>
  <c r="J81" i="24"/>
  <c r="I81" i="24"/>
  <c r="G81" i="24"/>
  <c r="F81" i="24"/>
  <c r="J109" i="8"/>
  <c r="I109" i="8"/>
  <c r="G109" i="8"/>
  <c r="F109" i="8"/>
  <c r="D109" i="8"/>
  <c r="M109" i="8"/>
  <c r="L109" i="8"/>
  <c r="N109" i="8"/>
  <c r="C109" i="8"/>
  <c r="F98" i="2"/>
  <c r="K98" i="2"/>
  <c r="J98" i="2"/>
  <c r="I98" i="2"/>
  <c r="G98" i="2"/>
  <c r="C98" i="2"/>
  <c r="D98" i="2"/>
  <c r="BD82" i="24"/>
  <c r="AK82" i="24"/>
  <c r="AJ82" i="24"/>
  <c r="AT82" i="24"/>
  <c r="AQ82" i="24"/>
  <c r="AP82" i="24"/>
  <c r="AN82" i="24"/>
  <c r="AM82" i="24"/>
  <c r="AZ82" i="24"/>
  <c r="AY82" i="24"/>
  <c r="AW82" i="24"/>
  <c r="AV82" i="24"/>
  <c r="AS82" i="24"/>
  <c r="T124" i="14"/>
  <c r="R124" i="14"/>
  <c r="P124" i="14"/>
  <c r="L124" i="14"/>
  <c r="F124" i="14"/>
  <c r="D124" i="14"/>
  <c r="S124" i="14"/>
  <c r="O124" i="14"/>
  <c r="M124" i="14"/>
  <c r="J124" i="14"/>
  <c r="I124" i="14"/>
  <c r="G124" i="14"/>
  <c r="C124" i="14"/>
  <c r="H103" i="3"/>
  <c r="D103" i="3"/>
  <c r="C103" i="3"/>
  <c r="H86" i="40"/>
  <c r="F86" i="40"/>
  <c r="G86" i="40"/>
  <c r="E113" i="9"/>
  <c r="B113" i="9"/>
  <c r="A114" i="9"/>
  <c r="A100" i="2"/>
  <c r="E99" i="2"/>
  <c r="B99" i="2"/>
  <c r="H99" i="2"/>
  <c r="CC82" i="24"/>
  <c r="BZ82" i="24"/>
  <c r="BY83" i="24"/>
  <c r="E82" i="24"/>
  <c r="K82" i="24"/>
  <c r="H82" i="24"/>
  <c r="B82" i="24"/>
  <c r="A83" i="24"/>
  <c r="H114" i="10"/>
  <c r="E114" i="10"/>
  <c r="B114" i="10"/>
  <c r="A115" i="10"/>
  <c r="K114" i="10"/>
  <c r="E97" i="32"/>
  <c r="C97" i="32"/>
  <c r="D97" i="32"/>
  <c r="B104" i="3"/>
  <c r="E104" i="3"/>
  <c r="A105" i="3"/>
  <c r="H110" i="8"/>
  <c r="A111" i="8"/>
  <c r="E110" i="8"/>
  <c r="K110" i="8"/>
  <c r="B110" i="8"/>
  <c r="D86" i="40"/>
  <c r="C86" i="40"/>
  <c r="A87" i="40" s="1"/>
  <c r="N125" i="14"/>
  <c r="H125" i="14"/>
  <c r="B125" i="14"/>
  <c r="Q125" i="14"/>
  <c r="K125" i="14"/>
  <c r="E125" i="14"/>
  <c r="A126" i="14"/>
  <c r="N81" i="24" l="1"/>
  <c r="R81" i="24" s="1"/>
  <c r="CY82" i="24"/>
  <c r="BA82" i="24"/>
  <c r="BE82" i="24" s="1"/>
  <c r="CF81" i="24"/>
  <c r="F103" i="44"/>
  <c r="G103" i="44"/>
  <c r="D103" i="44"/>
  <c r="C103" i="44"/>
  <c r="A104" i="44" s="1"/>
  <c r="E105" i="45"/>
  <c r="C105" i="45"/>
  <c r="A106" i="45" s="1"/>
  <c r="F105" i="45"/>
  <c r="G110" i="8"/>
  <c r="M110" i="8"/>
  <c r="L110" i="8"/>
  <c r="I110" i="8"/>
  <c r="F110" i="8"/>
  <c r="J110" i="8"/>
  <c r="N110" i="8"/>
  <c r="D110" i="8"/>
  <c r="C110" i="8"/>
  <c r="BZ83" i="24"/>
  <c r="CC83" i="24"/>
  <c r="BY84" i="24"/>
  <c r="CD82" i="24"/>
  <c r="CB82" i="24"/>
  <c r="CA82" i="24"/>
  <c r="CE82" i="24"/>
  <c r="A112" i="8"/>
  <c r="K111" i="8"/>
  <c r="H111" i="8"/>
  <c r="E111" i="8"/>
  <c r="B111" i="8"/>
  <c r="J99" i="2"/>
  <c r="D99" i="2"/>
  <c r="K99" i="2"/>
  <c r="F99" i="2"/>
  <c r="I99" i="2"/>
  <c r="G99" i="2"/>
  <c r="C99" i="2"/>
  <c r="E105" i="3"/>
  <c r="B105" i="3"/>
  <c r="A106" i="3"/>
  <c r="A100" i="32"/>
  <c r="B99" i="32"/>
  <c r="F99" i="32"/>
  <c r="A115" i="9"/>
  <c r="E114" i="9"/>
  <c r="B114" i="9"/>
  <c r="F104" i="3"/>
  <c r="G104" i="3"/>
  <c r="I98" i="32"/>
  <c r="H98" i="32"/>
  <c r="G98" i="32"/>
  <c r="H104" i="3"/>
  <c r="C104" i="3"/>
  <c r="D104" i="3"/>
  <c r="E98" i="32"/>
  <c r="D98" i="32"/>
  <c r="C98" i="32"/>
  <c r="C113" i="9"/>
  <c r="D113" i="9"/>
  <c r="B100" i="2"/>
  <c r="A101" i="2"/>
  <c r="H100" i="2"/>
  <c r="E100" i="2"/>
  <c r="F113" i="9"/>
  <c r="H113" i="9"/>
  <c r="G113" i="9"/>
  <c r="B88" i="41"/>
  <c r="E88" i="41"/>
  <c r="B87" i="40"/>
  <c r="E87" i="40"/>
  <c r="AL84" i="24"/>
  <c r="AI84" i="24"/>
  <c r="AO84" i="24"/>
  <c r="AX84" i="24"/>
  <c r="AU84" i="24"/>
  <c r="AR84" i="24"/>
  <c r="AH85" i="24"/>
  <c r="H115" i="10"/>
  <c r="B115" i="10"/>
  <c r="K115" i="10"/>
  <c r="E115" i="10"/>
  <c r="A116" i="10"/>
  <c r="F119" i="12"/>
  <c r="D119" i="12"/>
  <c r="T119" i="12"/>
  <c r="R119" i="12"/>
  <c r="J119" i="12"/>
  <c r="S119" i="12"/>
  <c r="P119" i="12"/>
  <c r="M119" i="12"/>
  <c r="I119" i="12"/>
  <c r="C119" i="12"/>
  <c r="G119" i="12"/>
  <c r="L119" i="12"/>
  <c r="O119" i="12"/>
  <c r="E105" i="43"/>
  <c r="B105" i="43"/>
  <c r="N114" i="10"/>
  <c r="L114" i="10"/>
  <c r="J114" i="10"/>
  <c r="F114" i="10"/>
  <c r="D114" i="10"/>
  <c r="M114" i="10"/>
  <c r="G114" i="10"/>
  <c r="I114" i="10"/>
  <c r="C114" i="10"/>
  <c r="D107" i="5"/>
  <c r="C107" i="5"/>
  <c r="E83" i="24"/>
  <c r="B83" i="24"/>
  <c r="K83" i="24"/>
  <c r="H83" i="24"/>
  <c r="A84" i="24"/>
  <c r="E108" i="5"/>
  <c r="B108" i="5"/>
  <c r="A109" i="5"/>
  <c r="I82" i="24"/>
  <c r="G82" i="24"/>
  <c r="F82" i="24"/>
  <c r="Q82" i="24"/>
  <c r="M82" i="24"/>
  <c r="L82" i="24"/>
  <c r="J82" i="24"/>
  <c r="D82" i="24"/>
  <c r="C82" i="24"/>
  <c r="CV84" i="24"/>
  <c r="CS84" i="24"/>
  <c r="CR85" i="24"/>
  <c r="H126" i="14"/>
  <c r="B126" i="14"/>
  <c r="N126" i="14"/>
  <c r="K126" i="14"/>
  <c r="Q126" i="14"/>
  <c r="A127" i="14"/>
  <c r="E126" i="14"/>
  <c r="CX83" i="24"/>
  <c r="CW83" i="24"/>
  <c r="CU83" i="24"/>
  <c r="CT83" i="24"/>
  <c r="AJ83" i="24"/>
  <c r="AN83" i="24"/>
  <c r="BD83" i="24"/>
  <c r="AZ83" i="24"/>
  <c r="AY83" i="24"/>
  <c r="AW83" i="24"/>
  <c r="AV83" i="24"/>
  <c r="AT83" i="24"/>
  <c r="AS83" i="24"/>
  <c r="AQ83" i="24"/>
  <c r="AP83" i="24"/>
  <c r="AM83" i="24"/>
  <c r="AK83" i="24"/>
  <c r="N120" i="12"/>
  <c r="H120" i="12"/>
  <c r="B120" i="12"/>
  <c r="E120" i="12"/>
  <c r="K120" i="12"/>
  <c r="A121" i="12"/>
  <c r="Q120" i="12"/>
  <c r="R125" i="14"/>
  <c r="P125" i="14"/>
  <c r="L125" i="14"/>
  <c r="J125" i="14"/>
  <c r="F125" i="14"/>
  <c r="D125" i="14"/>
  <c r="T125" i="14"/>
  <c r="S125" i="14"/>
  <c r="M125" i="14"/>
  <c r="I125" i="14"/>
  <c r="O125" i="14"/>
  <c r="G125" i="14"/>
  <c r="C125" i="14"/>
  <c r="H107" i="5"/>
  <c r="F107" i="5"/>
  <c r="G107" i="5"/>
  <c r="CF82" i="24" l="1"/>
  <c r="N82" i="24"/>
  <c r="R82" i="24" s="1"/>
  <c r="CY83" i="24"/>
  <c r="BA83" i="24"/>
  <c r="BE83" i="24" s="1"/>
  <c r="E104" i="44"/>
  <c r="B104" i="44"/>
  <c r="B106" i="45"/>
  <c r="D106" i="45"/>
  <c r="N127" i="14"/>
  <c r="B127" i="14"/>
  <c r="A128" i="14"/>
  <c r="Q127" i="14"/>
  <c r="K127" i="14"/>
  <c r="H127" i="14"/>
  <c r="E127" i="14"/>
  <c r="H116" i="10"/>
  <c r="E116" i="10"/>
  <c r="B116" i="10"/>
  <c r="A117" i="10"/>
  <c r="K116" i="10"/>
  <c r="N115" i="10"/>
  <c r="L115" i="10"/>
  <c r="J115" i="10"/>
  <c r="I115" i="10"/>
  <c r="F115" i="10"/>
  <c r="D115" i="10"/>
  <c r="G115" i="10"/>
  <c r="C115" i="10"/>
  <c r="M115" i="10"/>
  <c r="AU85" i="24"/>
  <c r="AI85" i="24"/>
  <c r="AX85" i="24"/>
  <c r="AR85" i="24"/>
  <c r="AO85" i="24"/>
  <c r="AL85" i="24"/>
  <c r="AH86" i="24"/>
  <c r="I100" i="2"/>
  <c r="K100" i="2"/>
  <c r="J100" i="2"/>
  <c r="G100" i="2"/>
  <c r="C100" i="2"/>
  <c r="F100" i="2"/>
  <c r="D100" i="2"/>
  <c r="H101" i="2"/>
  <c r="E101" i="2"/>
  <c r="B101" i="2"/>
  <c r="A102" i="2"/>
  <c r="H112" i="8"/>
  <c r="E112" i="8"/>
  <c r="B112" i="8"/>
  <c r="A113" i="8"/>
  <c r="K112" i="8"/>
  <c r="A116" i="9"/>
  <c r="E115" i="9"/>
  <c r="B115" i="9"/>
  <c r="H114" i="9"/>
  <c r="G114" i="9"/>
  <c r="F114" i="9"/>
  <c r="K84" i="24"/>
  <c r="E84" i="24"/>
  <c r="B84" i="24"/>
  <c r="H84" i="24"/>
  <c r="A85" i="24"/>
  <c r="CD83" i="24"/>
  <c r="CA83" i="24"/>
  <c r="CE83" i="24"/>
  <c r="CB83" i="24"/>
  <c r="P120" i="12"/>
  <c r="L120" i="12"/>
  <c r="J120" i="12"/>
  <c r="F120" i="12"/>
  <c r="D120" i="12"/>
  <c r="T120" i="12"/>
  <c r="I120" i="12"/>
  <c r="G120" i="12"/>
  <c r="C120" i="12"/>
  <c r="S120" i="12"/>
  <c r="R120" i="12"/>
  <c r="O120" i="12"/>
  <c r="M120" i="12"/>
  <c r="CV85" i="24"/>
  <c r="CS85" i="24"/>
  <c r="CR86" i="24"/>
  <c r="F108" i="5"/>
  <c r="H108" i="5"/>
  <c r="G108" i="5"/>
  <c r="CW84" i="24"/>
  <c r="CU84" i="24"/>
  <c r="CT84" i="24"/>
  <c r="CX84" i="24"/>
  <c r="AV84" i="24"/>
  <c r="AT84" i="24"/>
  <c r="AM84" i="24"/>
  <c r="AK84" i="24"/>
  <c r="AJ84" i="24"/>
  <c r="AP84" i="24"/>
  <c r="AN84" i="24"/>
  <c r="BD84" i="24"/>
  <c r="AZ84" i="24"/>
  <c r="AY84" i="24"/>
  <c r="AW84" i="24"/>
  <c r="AS84" i="24"/>
  <c r="AQ84" i="24"/>
  <c r="B106" i="3"/>
  <c r="E106" i="3"/>
  <c r="A107" i="3"/>
  <c r="C105" i="3"/>
  <c r="D105" i="3"/>
  <c r="H105" i="3"/>
  <c r="F83" i="24"/>
  <c r="D83" i="24"/>
  <c r="C83" i="24"/>
  <c r="M83" i="24"/>
  <c r="L83" i="24"/>
  <c r="Q83" i="24"/>
  <c r="J83" i="24"/>
  <c r="I83" i="24"/>
  <c r="G83" i="24"/>
  <c r="BZ84" i="24"/>
  <c r="CC84" i="24"/>
  <c r="BY85" i="24"/>
  <c r="G105" i="43"/>
  <c r="F105" i="43"/>
  <c r="C105" i="43"/>
  <c r="A106" i="43" s="1"/>
  <c r="D105" i="43"/>
  <c r="F105" i="3"/>
  <c r="G105" i="3"/>
  <c r="J111" i="8"/>
  <c r="I111" i="8"/>
  <c r="G111" i="8"/>
  <c r="F111" i="8"/>
  <c r="D111" i="8"/>
  <c r="M111" i="8"/>
  <c r="C111" i="8"/>
  <c r="L111" i="8"/>
  <c r="N111" i="8"/>
  <c r="F126" i="14"/>
  <c r="D126" i="14"/>
  <c r="T126" i="14"/>
  <c r="R126" i="14"/>
  <c r="P126" i="14"/>
  <c r="L126" i="14"/>
  <c r="M126" i="14"/>
  <c r="S126" i="14"/>
  <c r="O126" i="14"/>
  <c r="J126" i="14"/>
  <c r="I126" i="14"/>
  <c r="G126" i="14"/>
  <c r="C126" i="14"/>
  <c r="I99" i="32"/>
  <c r="H99" i="32"/>
  <c r="G99" i="32"/>
  <c r="G88" i="41"/>
  <c r="F88" i="41"/>
  <c r="A110" i="5"/>
  <c r="B109" i="5"/>
  <c r="E109" i="5"/>
  <c r="D114" i="9"/>
  <c r="C114" i="9"/>
  <c r="N121" i="12"/>
  <c r="H121" i="12"/>
  <c r="Q121" i="12"/>
  <c r="K121" i="12"/>
  <c r="E121" i="12"/>
  <c r="A122" i="12"/>
  <c r="B121" i="12"/>
  <c r="D87" i="40"/>
  <c r="C87" i="40"/>
  <c r="A88" i="40" s="1"/>
  <c r="H88" i="41"/>
  <c r="D88" i="41"/>
  <c r="C88" i="41"/>
  <c r="A89" i="41" s="1"/>
  <c r="D108" i="5"/>
  <c r="C108" i="5"/>
  <c r="D99" i="32"/>
  <c r="C99" i="32"/>
  <c r="E99" i="32"/>
  <c r="A101" i="32"/>
  <c r="B100" i="32"/>
  <c r="F100" i="32"/>
  <c r="H87" i="40"/>
  <c r="F87" i="40"/>
  <c r="G87" i="40"/>
  <c r="CF83" i="24" l="1"/>
  <c r="CY84" i="24"/>
  <c r="BA84" i="24"/>
  <c r="BE84" i="24" s="1"/>
  <c r="N83" i="24"/>
  <c r="R83" i="24" s="1"/>
  <c r="F106" i="45"/>
  <c r="E106" i="45"/>
  <c r="C106" i="45"/>
  <c r="A107" i="45" s="1"/>
  <c r="D104" i="44"/>
  <c r="C104" i="44"/>
  <c r="A105" i="44" s="1"/>
  <c r="F104" i="44"/>
  <c r="G104" i="44"/>
  <c r="CX85" i="24"/>
  <c r="CW85" i="24"/>
  <c r="CU85" i="24"/>
  <c r="CT85" i="24"/>
  <c r="I100" i="32"/>
  <c r="G100" i="32"/>
  <c r="H100" i="32"/>
  <c r="E89" i="41"/>
  <c r="B89" i="41"/>
  <c r="B88" i="40"/>
  <c r="E88" i="40"/>
  <c r="E107" i="3"/>
  <c r="B107" i="3"/>
  <c r="A108" i="3"/>
  <c r="F106" i="3"/>
  <c r="G106" i="3"/>
  <c r="A114" i="8"/>
  <c r="K113" i="8"/>
  <c r="H113" i="8"/>
  <c r="E113" i="8"/>
  <c r="B113" i="8"/>
  <c r="CV86" i="24"/>
  <c r="CS86" i="24"/>
  <c r="CR87" i="24"/>
  <c r="G112" i="8"/>
  <c r="M112" i="8"/>
  <c r="L112" i="8"/>
  <c r="F112" i="8"/>
  <c r="D112" i="8"/>
  <c r="C112" i="8"/>
  <c r="N112" i="8"/>
  <c r="J112" i="8"/>
  <c r="I112" i="8"/>
  <c r="H117" i="10"/>
  <c r="B117" i="10"/>
  <c r="K117" i="10"/>
  <c r="E117" i="10"/>
  <c r="A118" i="10"/>
  <c r="F101" i="32"/>
  <c r="B101" i="32"/>
  <c r="A102" i="32"/>
  <c r="AQ85" i="24"/>
  <c r="AP85" i="24"/>
  <c r="BD85" i="24"/>
  <c r="AZ85" i="24"/>
  <c r="AY85" i="24"/>
  <c r="AV85" i="24"/>
  <c r="AT85" i="24"/>
  <c r="AK85" i="24"/>
  <c r="AJ85" i="24"/>
  <c r="AW85" i="24"/>
  <c r="AS85" i="24"/>
  <c r="AN85" i="24"/>
  <c r="AM85" i="24"/>
  <c r="N116" i="10"/>
  <c r="L116" i="10"/>
  <c r="J116" i="10"/>
  <c r="F116" i="10"/>
  <c r="D116" i="10"/>
  <c r="M116" i="10"/>
  <c r="C116" i="10"/>
  <c r="I116" i="10"/>
  <c r="G116" i="10"/>
  <c r="D115" i="9"/>
  <c r="C115" i="9"/>
  <c r="H102" i="2"/>
  <c r="E102" i="2"/>
  <c r="B102" i="2"/>
  <c r="A103" i="2"/>
  <c r="H115" i="9"/>
  <c r="G115" i="9"/>
  <c r="F115" i="9"/>
  <c r="N128" i="14"/>
  <c r="H128" i="14"/>
  <c r="B128" i="14"/>
  <c r="K128" i="14"/>
  <c r="E128" i="14"/>
  <c r="A129" i="14"/>
  <c r="Q128" i="14"/>
  <c r="J84" i="24"/>
  <c r="I84" i="24"/>
  <c r="F84" i="24"/>
  <c r="C84" i="24"/>
  <c r="Q84" i="24"/>
  <c r="M84" i="24"/>
  <c r="G84" i="24"/>
  <c r="L84" i="24"/>
  <c r="D84" i="24"/>
  <c r="R127" i="14"/>
  <c r="P127" i="14"/>
  <c r="L127" i="14"/>
  <c r="J127" i="14"/>
  <c r="F127" i="14"/>
  <c r="D127" i="14"/>
  <c r="M127" i="14"/>
  <c r="T127" i="14"/>
  <c r="S127" i="14"/>
  <c r="O127" i="14"/>
  <c r="I127" i="14"/>
  <c r="G127" i="14"/>
  <c r="C127" i="14"/>
  <c r="E116" i="9"/>
  <c r="B116" i="9"/>
  <c r="A117" i="9"/>
  <c r="D109" i="5"/>
  <c r="C109" i="5"/>
  <c r="CD84" i="24"/>
  <c r="CB84" i="24"/>
  <c r="CA84" i="24"/>
  <c r="CE84" i="24"/>
  <c r="AL86" i="24"/>
  <c r="AO86" i="24"/>
  <c r="AI86" i="24"/>
  <c r="AX86" i="24"/>
  <c r="AU86" i="24"/>
  <c r="AR86" i="24"/>
  <c r="AH87" i="24"/>
  <c r="D106" i="3"/>
  <c r="C106" i="3"/>
  <c r="H106" i="3"/>
  <c r="J101" i="2"/>
  <c r="K101" i="2"/>
  <c r="I101" i="2"/>
  <c r="G101" i="2"/>
  <c r="F101" i="2"/>
  <c r="D101" i="2"/>
  <c r="C101" i="2"/>
  <c r="H109" i="5"/>
  <c r="G109" i="5"/>
  <c r="F109" i="5"/>
  <c r="B106" i="43"/>
  <c r="E106" i="43"/>
  <c r="CC85" i="24"/>
  <c r="BZ85" i="24"/>
  <c r="BY86" i="24"/>
  <c r="K85" i="24"/>
  <c r="H85" i="24"/>
  <c r="E85" i="24"/>
  <c r="B85" i="24"/>
  <c r="A86" i="24"/>
  <c r="E100" i="32"/>
  <c r="D100" i="32"/>
  <c r="C100" i="32"/>
  <c r="T121" i="12"/>
  <c r="R121" i="12"/>
  <c r="P121" i="12"/>
  <c r="L121" i="12"/>
  <c r="J121" i="12"/>
  <c r="F121" i="12"/>
  <c r="O121" i="12"/>
  <c r="M121" i="12"/>
  <c r="G121" i="12"/>
  <c r="I121" i="12"/>
  <c r="S121" i="12"/>
  <c r="D121" i="12"/>
  <c r="C121" i="12"/>
  <c r="B122" i="12"/>
  <c r="H122" i="12"/>
  <c r="N122" i="12"/>
  <c r="E122" i="12"/>
  <c r="K122" i="12"/>
  <c r="A123" i="12"/>
  <c r="Q122" i="12"/>
  <c r="A111" i="5"/>
  <c r="B110" i="5"/>
  <c r="E110" i="5"/>
  <c r="CY85" i="24" l="1"/>
  <c r="CF84" i="24"/>
  <c r="BA85" i="24"/>
  <c r="BE85" i="24" s="1"/>
  <c r="N84" i="24"/>
  <c r="R84" i="24" s="1"/>
  <c r="E105" i="44"/>
  <c r="B105" i="44"/>
  <c r="B107" i="45"/>
  <c r="D107" i="45"/>
  <c r="H107" i="3"/>
  <c r="D107" i="3"/>
  <c r="C107" i="3"/>
  <c r="F89" i="41"/>
  <c r="G89" i="41"/>
  <c r="AX87" i="24"/>
  <c r="AR87" i="24"/>
  <c r="AU87" i="24"/>
  <c r="AO87" i="24"/>
  <c r="AL87" i="24"/>
  <c r="AI87" i="24"/>
  <c r="AH88" i="24"/>
  <c r="G107" i="3"/>
  <c r="F107" i="3"/>
  <c r="A103" i="32"/>
  <c r="B102" i="32"/>
  <c r="F102" i="32"/>
  <c r="K86" i="24"/>
  <c r="H86" i="24"/>
  <c r="E86" i="24"/>
  <c r="B86" i="24"/>
  <c r="A87" i="24"/>
  <c r="N117" i="10"/>
  <c r="L117" i="10"/>
  <c r="J117" i="10"/>
  <c r="I117" i="10"/>
  <c r="F117" i="10"/>
  <c r="D117" i="10"/>
  <c r="M117" i="10"/>
  <c r="G117" i="10"/>
  <c r="C117" i="10"/>
  <c r="M85" i="24"/>
  <c r="G85" i="24"/>
  <c r="F85" i="24"/>
  <c r="D85" i="24"/>
  <c r="C85" i="24"/>
  <c r="Q85" i="24"/>
  <c r="L85" i="24"/>
  <c r="J85" i="24"/>
  <c r="I85" i="24"/>
  <c r="AN86" i="24"/>
  <c r="AQ86" i="24"/>
  <c r="AP86" i="24"/>
  <c r="AM86" i="24"/>
  <c r="AK86" i="24"/>
  <c r="AJ86" i="24"/>
  <c r="AT86" i="24"/>
  <c r="BD86" i="24"/>
  <c r="AY86" i="24"/>
  <c r="AZ86" i="24"/>
  <c r="AW86" i="24"/>
  <c r="AV86" i="24"/>
  <c r="AS86" i="24"/>
  <c r="D101" i="32"/>
  <c r="E101" i="32"/>
  <c r="C101" i="32"/>
  <c r="H110" i="5"/>
  <c r="F110" i="5"/>
  <c r="G110" i="5"/>
  <c r="H89" i="41"/>
  <c r="C89" i="41"/>
  <c r="A90" i="41" s="1"/>
  <c r="D89" i="41"/>
  <c r="D110" i="5"/>
  <c r="C110" i="5"/>
  <c r="G102" i="2"/>
  <c r="F102" i="2"/>
  <c r="C102" i="2"/>
  <c r="D102" i="2"/>
  <c r="K102" i="2"/>
  <c r="I102" i="2"/>
  <c r="J102" i="2"/>
  <c r="E111" i="5"/>
  <c r="B111" i="5"/>
  <c r="A112" i="5"/>
  <c r="H116" i="9"/>
  <c r="G116" i="9"/>
  <c r="F116" i="9"/>
  <c r="G88" i="40"/>
  <c r="H88" i="40"/>
  <c r="F88" i="40"/>
  <c r="J113" i="8"/>
  <c r="I113" i="8"/>
  <c r="G113" i="8"/>
  <c r="F113" i="8"/>
  <c r="D113" i="8"/>
  <c r="M113" i="8"/>
  <c r="L113" i="8"/>
  <c r="C113" i="8"/>
  <c r="N113" i="8"/>
  <c r="H114" i="8"/>
  <c r="A115" i="8"/>
  <c r="K114" i="8"/>
  <c r="E114" i="8"/>
  <c r="B114" i="8"/>
  <c r="E108" i="3"/>
  <c r="A109" i="3"/>
  <c r="B108" i="3"/>
  <c r="B129" i="14"/>
  <c r="N129" i="14"/>
  <c r="A130" i="14"/>
  <c r="H129" i="14"/>
  <c r="Q129" i="14"/>
  <c r="K129" i="14"/>
  <c r="E129" i="14"/>
  <c r="H101" i="32"/>
  <c r="G101" i="32"/>
  <c r="I101" i="32"/>
  <c r="C106" i="43"/>
  <c r="A107" i="43" s="1"/>
  <c r="G106" i="43"/>
  <c r="F106" i="43"/>
  <c r="D106" i="43"/>
  <c r="T128" i="14"/>
  <c r="P128" i="14"/>
  <c r="L128" i="14"/>
  <c r="J128" i="14"/>
  <c r="F128" i="14"/>
  <c r="D128" i="14"/>
  <c r="I128" i="14"/>
  <c r="C128" i="14"/>
  <c r="G128" i="14"/>
  <c r="M128" i="14"/>
  <c r="S128" i="14"/>
  <c r="R128" i="14"/>
  <c r="O128" i="14"/>
  <c r="CV87" i="24"/>
  <c r="CS87" i="24"/>
  <c r="CR88" i="24"/>
  <c r="E103" i="2"/>
  <c r="A104" i="2"/>
  <c r="H103" i="2"/>
  <c r="B103" i="2"/>
  <c r="BZ86" i="24"/>
  <c r="CC86" i="24"/>
  <c r="BY87" i="24"/>
  <c r="N123" i="12"/>
  <c r="H123" i="12"/>
  <c r="B123" i="12"/>
  <c r="A124" i="12"/>
  <c r="Q123" i="12"/>
  <c r="E123" i="12"/>
  <c r="K123" i="12"/>
  <c r="D122" i="12"/>
  <c r="T122" i="12"/>
  <c r="R122" i="12"/>
  <c r="P122" i="12"/>
  <c r="M122" i="12"/>
  <c r="L122" i="12"/>
  <c r="G122" i="12"/>
  <c r="J122" i="12"/>
  <c r="I122" i="12"/>
  <c r="F122" i="12"/>
  <c r="O122" i="12"/>
  <c r="S122" i="12"/>
  <c r="C122" i="12"/>
  <c r="E117" i="9"/>
  <c r="B117" i="9"/>
  <c r="A118" i="9"/>
  <c r="CT86" i="24"/>
  <c r="CX86" i="24"/>
  <c r="CW86" i="24"/>
  <c r="CU86" i="24"/>
  <c r="C88" i="40"/>
  <c r="A89" i="40" s="1"/>
  <c r="D88" i="40"/>
  <c r="H118" i="10"/>
  <c r="E118" i="10"/>
  <c r="B118" i="10"/>
  <c r="K118" i="10"/>
  <c r="A119" i="10"/>
  <c r="CA85" i="24"/>
  <c r="CE85" i="24"/>
  <c r="CD85" i="24"/>
  <c r="CB85" i="24"/>
  <c r="D116" i="9"/>
  <c r="C116" i="9"/>
  <c r="BA86" i="24" l="1"/>
  <c r="BE86" i="24" s="1"/>
  <c r="N85" i="24"/>
  <c r="R85" i="24" s="1"/>
  <c r="CF85" i="24"/>
  <c r="CY86" i="24"/>
  <c r="E107" i="45"/>
  <c r="F107" i="45"/>
  <c r="C107" i="45"/>
  <c r="A108" i="45" s="1"/>
  <c r="D105" i="44"/>
  <c r="C105" i="44"/>
  <c r="A106" i="44" s="1"/>
  <c r="G105" i="44"/>
  <c r="F105" i="44"/>
  <c r="D111" i="5"/>
  <c r="C111" i="5"/>
  <c r="CB86" i="24"/>
  <c r="CA86" i="24"/>
  <c r="CD86" i="24"/>
  <c r="CE86" i="24"/>
  <c r="H111" i="5"/>
  <c r="G111" i="5"/>
  <c r="F111" i="5"/>
  <c r="N130" i="14"/>
  <c r="H130" i="14"/>
  <c r="B130" i="14"/>
  <c r="A131" i="14"/>
  <c r="Q130" i="14"/>
  <c r="K130" i="14"/>
  <c r="E130" i="14"/>
  <c r="E87" i="24"/>
  <c r="K87" i="24"/>
  <c r="H87" i="24"/>
  <c r="B87" i="24"/>
  <c r="A88" i="24"/>
  <c r="F129" i="14"/>
  <c r="D129" i="14"/>
  <c r="T129" i="14"/>
  <c r="R129" i="14"/>
  <c r="P129" i="14"/>
  <c r="L129" i="14"/>
  <c r="J129" i="14"/>
  <c r="S129" i="14"/>
  <c r="O129" i="14"/>
  <c r="M129" i="14"/>
  <c r="C129" i="14"/>
  <c r="I129" i="14"/>
  <c r="G129" i="14"/>
  <c r="L86" i="24"/>
  <c r="Q86" i="24"/>
  <c r="M86" i="24"/>
  <c r="J86" i="24"/>
  <c r="I86" i="24"/>
  <c r="G86" i="24"/>
  <c r="F86" i="24"/>
  <c r="D86" i="24"/>
  <c r="C86" i="24"/>
  <c r="H108" i="3"/>
  <c r="C108" i="3"/>
  <c r="D108" i="3"/>
  <c r="A110" i="3"/>
  <c r="B109" i="3"/>
  <c r="E109" i="3"/>
  <c r="G114" i="8"/>
  <c r="M114" i="8"/>
  <c r="J114" i="8"/>
  <c r="I114" i="8"/>
  <c r="F114" i="8"/>
  <c r="C114" i="8"/>
  <c r="D114" i="8"/>
  <c r="N114" i="8"/>
  <c r="L114" i="8"/>
  <c r="G102" i="32"/>
  <c r="I102" i="32"/>
  <c r="H102" i="32"/>
  <c r="C102" i="32"/>
  <c r="E102" i="32"/>
  <c r="D102" i="32"/>
  <c r="A104" i="32"/>
  <c r="F103" i="32"/>
  <c r="B103" i="32"/>
  <c r="E118" i="9"/>
  <c r="B118" i="9"/>
  <c r="E90" i="41"/>
  <c r="B90" i="41"/>
  <c r="CU87" i="24"/>
  <c r="CT87" i="24"/>
  <c r="CX87" i="24"/>
  <c r="CW87" i="24"/>
  <c r="K103" i="2"/>
  <c r="J103" i="2"/>
  <c r="I103" i="2"/>
  <c r="G103" i="2"/>
  <c r="F103" i="2"/>
  <c r="D103" i="2"/>
  <c r="C103" i="2"/>
  <c r="AR88" i="24"/>
  <c r="AO88" i="24"/>
  <c r="AI88" i="24"/>
  <c r="AX88" i="24"/>
  <c r="AU88" i="24"/>
  <c r="AL88" i="24"/>
  <c r="AH89" i="24"/>
  <c r="B89" i="40"/>
  <c r="E89" i="40"/>
  <c r="A105" i="2"/>
  <c r="H104" i="2"/>
  <c r="B104" i="2"/>
  <c r="E104" i="2"/>
  <c r="CS88" i="24"/>
  <c r="CV88" i="24"/>
  <c r="CR89" i="24"/>
  <c r="AZ87" i="24"/>
  <c r="AS87" i="24"/>
  <c r="AY87" i="24"/>
  <c r="AV87" i="24"/>
  <c r="AT87" i="24"/>
  <c r="AQ87" i="24"/>
  <c r="AP87" i="24"/>
  <c r="AN87" i="24"/>
  <c r="AM87" i="24"/>
  <c r="AK87" i="24"/>
  <c r="AJ87" i="24"/>
  <c r="BD87" i="24"/>
  <c r="AW87" i="24"/>
  <c r="H117" i="9"/>
  <c r="G117" i="9"/>
  <c r="F117" i="9"/>
  <c r="N124" i="12"/>
  <c r="H124" i="12"/>
  <c r="Q124" i="12"/>
  <c r="A125" i="12"/>
  <c r="K124" i="12"/>
  <c r="E124" i="12"/>
  <c r="B124" i="12"/>
  <c r="G108" i="3"/>
  <c r="F108" i="3"/>
  <c r="L123" i="12"/>
  <c r="J123" i="12"/>
  <c r="F123" i="12"/>
  <c r="D123" i="12"/>
  <c r="R123" i="12"/>
  <c r="T123" i="12"/>
  <c r="S123" i="12"/>
  <c r="P123" i="12"/>
  <c r="C123" i="12"/>
  <c r="G123" i="12"/>
  <c r="M123" i="12"/>
  <c r="O123" i="12"/>
  <c r="I123" i="12"/>
  <c r="A113" i="5"/>
  <c r="B112" i="5"/>
  <c r="E112" i="5"/>
  <c r="H119" i="10"/>
  <c r="B119" i="10"/>
  <c r="A120" i="10"/>
  <c r="K119" i="10"/>
  <c r="E119" i="10"/>
  <c r="C117" i="9"/>
  <c r="D117" i="9"/>
  <c r="A116" i="8"/>
  <c r="K115" i="8"/>
  <c r="H115" i="8"/>
  <c r="E115" i="8"/>
  <c r="B115" i="8"/>
  <c r="N118" i="10"/>
  <c r="L118" i="10"/>
  <c r="J118" i="10"/>
  <c r="F118" i="10"/>
  <c r="D118" i="10"/>
  <c r="M118" i="10"/>
  <c r="I118" i="10"/>
  <c r="C118" i="10"/>
  <c r="G118" i="10"/>
  <c r="BZ87" i="24"/>
  <c r="CC87" i="24"/>
  <c r="BY88" i="24"/>
  <c r="E107" i="43"/>
  <c r="B107" i="43"/>
  <c r="CF86" i="24" l="1"/>
  <c r="BA87" i="24"/>
  <c r="BE87" i="24" s="1"/>
  <c r="N86" i="24"/>
  <c r="R86" i="24" s="1"/>
  <c r="CY87" i="24"/>
  <c r="B106" i="44"/>
  <c r="E106" i="44"/>
  <c r="D108" i="45"/>
  <c r="B108" i="45"/>
  <c r="H90" i="41"/>
  <c r="D90" i="41"/>
  <c r="C90" i="41"/>
  <c r="A91" i="41" s="1"/>
  <c r="B88" i="24"/>
  <c r="K88" i="24"/>
  <c r="H88" i="24"/>
  <c r="E88" i="24"/>
  <c r="A89" i="24"/>
  <c r="H118" i="9"/>
  <c r="G118" i="9"/>
  <c r="F118" i="9"/>
  <c r="CX88" i="24"/>
  <c r="CW88" i="24"/>
  <c r="CU88" i="24"/>
  <c r="CT88" i="24"/>
  <c r="AS88" i="24"/>
  <c r="AQ88" i="24"/>
  <c r="AP88" i="24"/>
  <c r="AN88" i="24"/>
  <c r="AM88" i="24"/>
  <c r="BD88" i="24"/>
  <c r="AZ88" i="24"/>
  <c r="AY88" i="24"/>
  <c r="AW88" i="24"/>
  <c r="AV88" i="24"/>
  <c r="AT88" i="24"/>
  <c r="AK88" i="24"/>
  <c r="AJ88" i="24"/>
  <c r="B110" i="3"/>
  <c r="A111" i="3"/>
  <c r="E110" i="3"/>
  <c r="C118" i="9"/>
  <c r="D118" i="9"/>
  <c r="N131" i="14"/>
  <c r="H131" i="14"/>
  <c r="B131" i="14"/>
  <c r="Q131" i="14"/>
  <c r="A132" i="14"/>
  <c r="K131" i="14"/>
  <c r="E131" i="14"/>
  <c r="G107" i="43"/>
  <c r="F107" i="43"/>
  <c r="D107" i="43"/>
  <c r="C107" i="43"/>
  <c r="A108" i="43" s="1"/>
  <c r="G109" i="3"/>
  <c r="F109" i="3"/>
  <c r="G90" i="41"/>
  <c r="F90" i="41"/>
  <c r="D109" i="3"/>
  <c r="C109" i="3"/>
  <c r="H109" i="3"/>
  <c r="H116" i="8"/>
  <c r="B116" i="8"/>
  <c r="A117" i="8"/>
  <c r="K116" i="8"/>
  <c r="E116" i="8"/>
  <c r="J115" i="8"/>
  <c r="I115" i="8"/>
  <c r="G115" i="8"/>
  <c r="F115" i="8"/>
  <c r="D115" i="8"/>
  <c r="L115" i="8"/>
  <c r="C115" i="8"/>
  <c r="M115" i="8"/>
  <c r="N115" i="8"/>
  <c r="P130" i="14"/>
  <c r="L130" i="14"/>
  <c r="J130" i="14"/>
  <c r="D130" i="14"/>
  <c r="T130" i="14"/>
  <c r="S130" i="14"/>
  <c r="R130" i="14"/>
  <c r="O130" i="14"/>
  <c r="M130" i="14"/>
  <c r="I130" i="14"/>
  <c r="G130" i="14"/>
  <c r="F130" i="14"/>
  <c r="C130" i="14"/>
  <c r="CC88" i="24"/>
  <c r="BZ88" i="24"/>
  <c r="BY89" i="24"/>
  <c r="CV89" i="24"/>
  <c r="CS89" i="24"/>
  <c r="CR90" i="24"/>
  <c r="T124" i="12"/>
  <c r="R124" i="12"/>
  <c r="P124" i="12"/>
  <c r="L124" i="12"/>
  <c r="J124" i="12"/>
  <c r="F124" i="12"/>
  <c r="D124" i="12"/>
  <c r="I124" i="12"/>
  <c r="S124" i="12"/>
  <c r="O124" i="12"/>
  <c r="M124" i="12"/>
  <c r="C124" i="12"/>
  <c r="G124" i="12"/>
  <c r="B125" i="12"/>
  <c r="N125" i="12"/>
  <c r="A126" i="12"/>
  <c r="Q125" i="12"/>
  <c r="K125" i="12"/>
  <c r="H125" i="12"/>
  <c r="E125" i="12"/>
  <c r="D103" i="32"/>
  <c r="C103" i="32"/>
  <c r="E103" i="32"/>
  <c r="H89" i="40"/>
  <c r="G89" i="40"/>
  <c r="F89" i="40"/>
  <c r="F104" i="32"/>
  <c r="B104" i="32"/>
  <c r="A105" i="32"/>
  <c r="N119" i="10"/>
  <c r="L119" i="10"/>
  <c r="J119" i="10"/>
  <c r="I119" i="10"/>
  <c r="F119" i="10"/>
  <c r="D119" i="10"/>
  <c r="G119" i="10"/>
  <c r="M119" i="10"/>
  <c r="C119" i="10"/>
  <c r="H112" i="5"/>
  <c r="F112" i="5"/>
  <c r="G112" i="5"/>
  <c r="AR89" i="24"/>
  <c r="AI89" i="24"/>
  <c r="AX89" i="24"/>
  <c r="AU89" i="24"/>
  <c r="AO89" i="24"/>
  <c r="AL89" i="24"/>
  <c r="AH90" i="24"/>
  <c r="CB87" i="24"/>
  <c r="CA87" i="24"/>
  <c r="CD87" i="24"/>
  <c r="CE87" i="24"/>
  <c r="H120" i="10"/>
  <c r="E120" i="10"/>
  <c r="B120" i="10"/>
  <c r="K120" i="10"/>
  <c r="A121" i="10"/>
  <c r="D112" i="5"/>
  <c r="C112" i="5"/>
  <c r="C87" i="24"/>
  <c r="L87" i="24"/>
  <c r="J87" i="24"/>
  <c r="I87" i="24"/>
  <c r="G87" i="24"/>
  <c r="F87" i="24"/>
  <c r="M87" i="24"/>
  <c r="D87" i="24"/>
  <c r="Q87" i="24"/>
  <c r="K104" i="2"/>
  <c r="I104" i="2"/>
  <c r="J104" i="2"/>
  <c r="F104" i="2"/>
  <c r="D104" i="2"/>
  <c r="C104" i="2"/>
  <c r="G104" i="2"/>
  <c r="A106" i="2"/>
  <c r="H105" i="2"/>
  <c r="B105" i="2"/>
  <c r="E105" i="2"/>
  <c r="H103" i="32"/>
  <c r="G103" i="32"/>
  <c r="I103" i="32"/>
  <c r="C89" i="40"/>
  <c r="A90" i="40" s="1"/>
  <c r="D89" i="40"/>
  <c r="B113" i="5"/>
  <c r="E113" i="5"/>
  <c r="A114" i="5"/>
  <c r="E8" i="29" a="1"/>
  <c r="CY88" i="24" l="1"/>
  <c r="BA88" i="24"/>
  <c r="BE88" i="24" s="1"/>
  <c r="CF87" i="24"/>
  <c r="N87" i="24"/>
  <c r="R87" i="24" s="1"/>
  <c r="F108" i="45"/>
  <c r="E108" i="45"/>
  <c r="C108" i="45"/>
  <c r="A109" i="45" s="1"/>
  <c r="D106" i="44"/>
  <c r="F106" i="44"/>
  <c r="G106" i="44"/>
  <c r="C106" i="44"/>
  <c r="A107" i="44" s="1"/>
  <c r="E8" i="29"/>
  <c r="T125" i="12"/>
  <c r="R125" i="12"/>
  <c r="P125" i="12"/>
  <c r="F125" i="12"/>
  <c r="C125" i="12"/>
  <c r="J125" i="12"/>
  <c r="D125" i="12"/>
  <c r="O125" i="12"/>
  <c r="M125" i="12"/>
  <c r="I125" i="12"/>
  <c r="L125" i="12"/>
  <c r="S125" i="12"/>
  <c r="G125" i="12"/>
  <c r="E108" i="43"/>
  <c r="B108" i="43"/>
  <c r="N120" i="10"/>
  <c r="L120" i="10"/>
  <c r="J120" i="10"/>
  <c r="F120" i="10"/>
  <c r="D120" i="10"/>
  <c r="I120" i="10"/>
  <c r="C120" i="10"/>
  <c r="G120" i="10"/>
  <c r="M120" i="10"/>
  <c r="CX89" i="24"/>
  <c r="CU89" i="24"/>
  <c r="CT89" i="24"/>
  <c r="CW89" i="24"/>
  <c r="G104" i="32"/>
  <c r="H104" i="32"/>
  <c r="I104" i="32"/>
  <c r="AU90" i="24"/>
  <c r="AR90" i="24"/>
  <c r="AO90" i="24"/>
  <c r="AL90" i="24"/>
  <c r="AI90" i="24"/>
  <c r="AX90" i="24"/>
  <c r="AH91" i="24"/>
  <c r="D104" i="32"/>
  <c r="E104" i="32"/>
  <c r="C104" i="32"/>
  <c r="AP89" i="24"/>
  <c r="AW89" i="24"/>
  <c r="AV89" i="24"/>
  <c r="AT89" i="24"/>
  <c r="AS89" i="24"/>
  <c r="AQ89" i="24"/>
  <c r="BD89" i="24"/>
  <c r="AJ89" i="24"/>
  <c r="AZ89" i="24"/>
  <c r="AY89" i="24"/>
  <c r="AK89" i="24"/>
  <c r="AN89" i="24"/>
  <c r="AM89" i="24"/>
  <c r="E114" i="5"/>
  <c r="B114" i="5"/>
  <c r="A115" i="5"/>
  <c r="B132" i="14"/>
  <c r="N132" i="14"/>
  <c r="H132" i="14"/>
  <c r="A133" i="14"/>
  <c r="Q132" i="14"/>
  <c r="K132" i="14"/>
  <c r="E132" i="14"/>
  <c r="H121" i="10"/>
  <c r="B121" i="10"/>
  <c r="K121" i="10"/>
  <c r="A122" i="10"/>
  <c r="E121" i="10"/>
  <c r="A107" i="2"/>
  <c r="H106" i="2"/>
  <c r="E106" i="2"/>
  <c r="B106" i="2"/>
  <c r="A106" i="32"/>
  <c r="F105" i="32"/>
  <c r="B105" i="32"/>
  <c r="H113" i="5"/>
  <c r="F113" i="5"/>
  <c r="G113" i="5"/>
  <c r="K89" i="24"/>
  <c r="H89" i="24"/>
  <c r="E89" i="24"/>
  <c r="B89" i="24"/>
  <c r="A90" i="24"/>
  <c r="G116" i="8"/>
  <c r="C116" i="8"/>
  <c r="M116" i="8"/>
  <c r="L116" i="8"/>
  <c r="N116" i="8"/>
  <c r="J116" i="8"/>
  <c r="I116" i="8"/>
  <c r="F116" i="8"/>
  <c r="D116" i="8"/>
  <c r="D113" i="5"/>
  <c r="C113" i="5"/>
  <c r="T131" i="14"/>
  <c r="R131" i="14"/>
  <c r="L131" i="14"/>
  <c r="J131" i="14"/>
  <c r="F131" i="14"/>
  <c r="D131" i="14"/>
  <c r="C131" i="14"/>
  <c r="P131" i="14"/>
  <c r="S131" i="14"/>
  <c r="O131" i="14"/>
  <c r="M131" i="14"/>
  <c r="I131" i="14"/>
  <c r="G131" i="14"/>
  <c r="CE88" i="24"/>
  <c r="CD88" i="24"/>
  <c r="CB88" i="24"/>
  <c r="CA88" i="24"/>
  <c r="H126" i="12"/>
  <c r="B126" i="12"/>
  <c r="A127" i="12"/>
  <c r="N126" i="12"/>
  <c r="K126" i="12"/>
  <c r="E126" i="12"/>
  <c r="Q126" i="12"/>
  <c r="E90" i="40"/>
  <c r="B90" i="40"/>
  <c r="CC89" i="24"/>
  <c r="BZ89" i="24"/>
  <c r="BY90" i="24"/>
  <c r="Q88" i="24"/>
  <c r="M88" i="24"/>
  <c r="G88" i="24"/>
  <c r="D88" i="24"/>
  <c r="C88" i="24"/>
  <c r="L88" i="24"/>
  <c r="J88" i="24"/>
  <c r="I88" i="24"/>
  <c r="F88" i="24"/>
  <c r="CV90" i="24"/>
  <c r="CS90" i="24"/>
  <c r="CR91" i="24"/>
  <c r="A118" i="8"/>
  <c r="K117" i="8"/>
  <c r="H117" i="8"/>
  <c r="E117" i="8"/>
  <c r="B117" i="8"/>
  <c r="G110" i="3"/>
  <c r="F110" i="3"/>
  <c r="B91" i="41"/>
  <c r="E91" i="41"/>
  <c r="B111" i="3"/>
  <c r="A112" i="3"/>
  <c r="E111" i="3"/>
  <c r="K105" i="2"/>
  <c r="J105" i="2"/>
  <c r="I105" i="2"/>
  <c r="G105" i="2"/>
  <c r="D105" i="2"/>
  <c r="F105" i="2"/>
  <c r="C105" i="2"/>
  <c r="D110" i="3"/>
  <c r="H110" i="3"/>
  <c r="C110" i="3"/>
  <c r="CF88" i="24" l="1"/>
  <c r="N88" i="24"/>
  <c r="R88" i="24" s="1"/>
  <c r="CY89" i="24"/>
  <c r="BA89" i="24"/>
  <c r="BE89" i="24" s="1"/>
  <c r="E107" i="44"/>
  <c r="B107" i="44"/>
  <c r="D109" i="45"/>
  <c r="B109" i="45"/>
  <c r="H122" i="10"/>
  <c r="E122" i="10"/>
  <c r="B122" i="10"/>
  <c r="A123" i="10"/>
  <c r="K122" i="10"/>
  <c r="F90" i="40"/>
  <c r="G90" i="40"/>
  <c r="H90" i="40"/>
  <c r="A107" i="32"/>
  <c r="B106" i="32"/>
  <c r="F106" i="32"/>
  <c r="BD90" i="24"/>
  <c r="AT90" i="24"/>
  <c r="AS90" i="24"/>
  <c r="AQ90" i="24"/>
  <c r="AP90" i="24"/>
  <c r="AV90" i="24"/>
  <c r="AK90" i="24"/>
  <c r="AW90" i="24"/>
  <c r="AN90" i="24"/>
  <c r="AM90" i="24"/>
  <c r="AJ90" i="24"/>
  <c r="AZ90" i="24"/>
  <c r="AY90" i="24"/>
  <c r="N133" i="14"/>
  <c r="H133" i="14"/>
  <c r="B133" i="14"/>
  <c r="K133" i="14"/>
  <c r="E133" i="14"/>
  <c r="A134" i="14"/>
  <c r="Q133" i="14"/>
  <c r="B112" i="3"/>
  <c r="E112" i="3"/>
  <c r="A113" i="3"/>
  <c r="N121" i="10"/>
  <c r="L121" i="10"/>
  <c r="J121" i="10"/>
  <c r="I121" i="10"/>
  <c r="F121" i="10"/>
  <c r="D121" i="10"/>
  <c r="M121" i="10"/>
  <c r="G121" i="10"/>
  <c r="C121" i="10"/>
  <c r="AX91" i="24"/>
  <c r="AR91" i="24"/>
  <c r="AO91" i="24"/>
  <c r="AL91" i="24"/>
  <c r="AI91" i="24"/>
  <c r="AU91" i="24"/>
  <c r="AH92" i="24"/>
  <c r="H114" i="5"/>
  <c r="G114" i="5"/>
  <c r="F114" i="5"/>
  <c r="E107" i="2"/>
  <c r="B107" i="2"/>
  <c r="A108" i="2"/>
  <c r="H107" i="2"/>
  <c r="D90" i="40"/>
  <c r="C90" i="40"/>
  <c r="A91" i="40" s="1"/>
  <c r="CD89" i="24"/>
  <c r="CB89" i="24"/>
  <c r="CA89" i="24"/>
  <c r="CE89" i="24"/>
  <c r="J117" i="8"/>
  <c r="I117" i="8"/>
  <c r="G117" i="8"/>
  <c r="F117" i="8"/>
  <c r="D117" i="8"/>
  <c r="N117" i="8"/>
  <c r="M117" i="8"/>
  <c r="L117" i="8"/>
  <c r="C117" i="8"/>
  <c r="A116" i="5"/>
  <c r="B115" i="5"/>
  <c r="E115" i="5"/>
  <c r="G91" i="41"/>
  <c r="F91" i="41"/>
  <c r="L126" i="12"/>
  <c r="J126" i="12"/>
  <c r="F126" i="12"/>
  <c r="D126" i="12"/>
  <c r="P126" i="12"/>
  <c r="T126" i="12"/>
  <c r="R126" i="12"/>
  <c r="S126" i="12"/>
  <c r="I126" i="12"/>
  <c r="G126" i="12"/>
  <c r="C126" i="12"/>
  <c r="O126" i="12"/>
  <c r="M126" i="12"/>
  <c r="G111" i="3"/>
  <c r="F111" i="3"/>
  <c r="G108" i="43"/>
  <c r="F108" i="43"/>
  <c r="D108" i="43"/>
  <c r="C108" i="43"/>
  <c r="A109" i="43" s="1"/>
  <c r="N127" i="12"/>
  <c r="H127" i="12"/>
  <c r="B127" i="12"/>
  <c r="E127" i="12"/>
  <c r="A128" i="12"/>
  <c r="Q127" i="12"/>
  <c r="K127" i="12"/>
  <c r="BZ90" i="24"/>
  <c r="CC90" i="24"/>
  <c r="BY91" i="24"/>
  <c r="D111" i="3"/>
  <c r="C111" i="3"/>
  <c r="H111" i="3"/>
  <c r="H118" i="8"/>
  <c r="A119" i="8"/>
  <c r="K118" i="8"/>
  <c r="E118" i="8"/>
  <c r="B118" i="8"/>
  <c r="D91" i="41"/>
  <c r="H91" i="41"/>
  <c r="C91" i="41"/>
  <c r="A92" i="41" s="1"/>
  <c r="D132" i="14"/>
  <c r="T132" i="14"/>
  <c r="R132" i="14"/>
  <c r="P132" i="14"/>
  <c r="L132" i="14"/>
  <c r="J132" i="14"/>
  <c r="S132" i="14"/>
  <c r="O132" i="14"/>
  <c r="M132" i="14"/>
  <c r="I132" i="14"/>
  <c r="G132" i="14"/>
  <c r="F132" i="14"/>
  <c r="C132" i="14"/>
  <c r="C114" i="5"/>
  <c r="D114" i="5"/>
  <c r="K90" i="24"/>
  <c r="H90" i="24"/>
  <c r="E90" i="24"/>
  <c r="B90" i="24"/>
  <c r="A91" i="24"/>
  <c r="CV91" i="24"/>
  <c r="CS91" i="24"/>
  <c r="CR92" i="24"/>
  <c r="D105" i="32"/>
  <c r="E105" i="32"/>
  <c r="C105" i="32"/>
  <c r="K106" i="2"/>
  <c r="J106" i="2"/>
  <c r="F106" i="2"/>
  <c r="D106" i="2"/>
  <c r="C106" i="2"/>
  <c r="G106" i="2"/>
  <c r="I106" i="2"/>
  <c r="M89" i="24"/>
  <c r="L89" i="24"/>
  <c r="J89" i="24"/>
  <c r="I89" i="24"/>
  <c r="G89" i="24"/>
  <c r="F89" i="24"/>
  <c r="D89" i="24"/>
  <c r="C89" i="24"/>
  <c r="Q89" i="24"/>
  <c r="CX90" i="24"/>
  <c r="CW90" i="24"/>
  <c r="CU90" i="24"/>
  <c r="CT90" i="24"/>
  <c r="I105" i="32"/>
  <c r="H105" i="32"/>
  <c r="G105" i="32"/>
  <c r="N89" i="24" l="1"/>
  <c r="R89" i="24" s="1"/>
  <c r="BA90" i="24"/>
  <c r="BE90" i="24" s="1"/>
  <c r="CY90" i="24"/>
  <c r="CF89" i="24"/>
  <c r="G107" i="44"/>
  <c r="C107" i="44"/>
  <c r="A108" i="44" s="1"/>
  <c r="F107" i="44"/>
  <c r="D107" i="44"/>
  <c r="F109" i="45"/>
  <c r="E109" i="45"/>
  <c r="C109" i="45"/>
  <c r="A110" i="45" s="1"/>
  <c r="H134" i="14"/>
  <c r="B134" i="14"/>
  <c r="A135" i="14"/>
  <c r="Q134" i="14"/>
  <c r="N134" i="14"/>
  <c r="K134" i="14"/>
  <c r="E134" i="14"/>
  <c r="L133" i="14"/>
  <c r="J133" i="14"/>
  <c r="F133" i="14"/>
  <c r="T133" i="14"/>
  <c r="R133" i="14"/>
  <c r="O133" i="14"/>
  <c r="M133" i="14"/>
  <c r="G133" i="14"/>
  <c r="I133" i="14"/>
  <c r="D133" i="14"/>
  <c r="C133" i="14"/>
  <c r="P133" i="14"/>
  <c r="S133" i="14"/>
  <c r="F115" i="5"/>
  <c r="G115" i="5"/>
  <c r="H115" i="5"/>
  <c r="CC91" i="24"/>
  <c r="BZ91" i="24"/>
  <c r="BY92" i="24"/>
  <c r="D115" i="5"/>
  <c r="C115" i="5"/>
  <c r="E116" i="5"/>
  <c r="B116" i="5"/>
  <c r="A117" i="5"/>
  <c r="CE90" i="24"/>
  <c r="CD90" i="24"/>
  <c r="CA90" i="24"/>
  <c r="CB90" i="24"/>
  <c r="N128" i="12"/>
  <c r="K128" i="12"/>
  <c r="H128" i="12"/>
  <c r="Q128" i="12"/>
  <c r="E128" i="12"/>
  <c r="B128" i="12"/>
  <c r="A129" i="12"/>
  <c r="T127" i="12"/>
  <c r="R127" i="12"/>
  <c r="P127" i="12"/>
  <c r="L127" i="12"/>
  <c r="J127" i="12"/>
  <c r="F127" i="12"/>
  <c r="D127" i="12"/>
  <c r="G127" i="12"/>
  <c r="C127" i="12"/>
  <c r="S127" i="12"/>
  <c r="I127" i="12"/>
  <c r="O127" i="12"/>
  <c r="M127" i="12"/>
  <c r="AI92" i="24"/>
  <c r="AX92" i="24"/>
  <c r="AU92" i="24"/>
  <c r="AR92" i="24"/>
  <c r="AO92" i="24"/>
  <c r="AL92" i="24"/>
  <c r="AH93" i="24"/>
  <c r="AJ91" i="24"/>
  <c r="AY91" i="24"/>
  <c r="BD91" i="24"/>
  <c r="AW91" i="24"/>
  <c r="AV91" i="24"/>
  <c r="AT91" i="24"/>
  <c r="AS91" i="24"/>
  <c r="AQ91" i="24"/>
  <c r="AP91" i="24"/>
  <c r="AN91" i="24"/>
  <c r="AM91" i="24"/>
  <c r="AK91" i="24"/>
  <c r="AZ91" i="24"/>
  <c r="B92" i="41"/>
  <c r="E92" i="41"/>
  <c r="E109" i="43"/>
  <c r="B109" i="43"/>
  <c r="I106" i="32"/>
  <c r="G106" i="32"/>
  <c r="H106" i="32"/>
  <c r="E106" i="32"/>
  <c r="C106" i="32"/>
  <c r="D106" i="32"/>
  <c r="CS92" i="24"/>
  <c r="CV92" i="24"/>
  <c r="CR93" i="24"/>
  <c r="CU91" i="24"/>
  <c r="CT91" i="24"/>
  <c r="CX91" i="24"/>
  <c r="CW91" i="24"/>
  <c r="F107" i="32"/>
  <c r="B107" i="32"/>
  <c r="A108" i="32"/>
  <c r="I90" i="24"/>
  <c r="G90" i="24"/>
  <c r="Q90" i="24"/>
  <c r="M90" i="24"/>
  <c r="L90" i="24"/>
  <c r="J90" i="24"/>
  <c r="F90" i="24"/>
  <c r="D90" i="24"/>
  <c r="C90" i="24"/>
  <c r="B91" i="40"/>
  <c r="E91" i="40"/>
  <c r="B91" i="24"/>
  <c r="K91" i="24"/>
  <c r="E91" i="24"/>
  <c r="H91" i="24"/>
  <c r="A92" i="24"/>
  <c r="G118" i="8"/>
  <c r="L118" i="8"/>
  <c r="J118" i="8"/>
  <c r="I118" i="8"/>
  <c r="F118" i="8"/>
  <c r="C118" i="8"/>
  <c r="N118" i="8"/>
  <c r="M118" i="8"/>
  <c r="D118" i="8"/>
  <c r="A109" i="2"/>
  <c r="H108" i="2"/>
  <c r="E108" i="2"/>
  <c r="B108" i="2"/>
  <c r="G107" i="2"/>
  <c r="F107" i="2"/>
  <c r="D107" i="2"/>
  <c r="C107" i="2"/>
  <c r="J107" i="2"/>
  <c r="K107" i="2"/>
  <c r="I107" i="2"/>
  <c r="A114" i="3"/>
  <c r="E113" i="3"/>
  <c r="B113" i="3"/>
  <c r="H123" i="10"/>
  <c r="B123" i="10"/>
  <c r="K123" i="10"/>
  <c r="E123" i="10"/>
  <c r="A124" i="10"/>
  <c r="F112" i="3"/>
  <c r="G112" i="3"/>
  <c r="N122" i="10"/>
  <c r="L122" i="10"/>
  <c r="J122" i="10"/>
  <c r="F122" i="10"/>
  <c r="D122" i="10"/>
  <c r="I122" i="10"/>
  <c r="G122" i="10"/>
  <c r="C122" i="10"/>
  <c r="M122" i="10"/>
  <c r="A120" i="8"/>
  <c r="K119" i="8"/>
  <c r="H119" i="8"/>
  <c r="E119" i="8"/>
  <c r="B119" i="8"/>
  <c r="C112" i="3"/>
  <c r="D112" i="3"/>
  <c r="H112" i="3"/>
  <c r="CF90" i="24" l="1"/>
  <c r="N90" i="24"/>
  <c r="R90" i="24" s="1"/>
  <c r="CY91" i="24"/>
  <c r="BA91" i="24"/>
  <c r="BE91" i="24" s="1"/>
  <c r="B110" i="45"/>
  <c r="D110" i="45"/>
  <c r="B108" i="44"/>
  <c r="E108" i="44"/>
  <c r="D107" i="32"/>
  <c r="E107" i="32"/>
  <c r="C107" i="32"/>
  <c r="H109" i="2"/>
  <c r="B109" i="2"/>
  <c r="E109" i="2"/>
  <c r="A110" i="2"/>
  <c r="CS93" i="24"/>
  <c r="CV93" i="24"/>
  <c r="CR94" i="24"/>
  <c r="CX92" i="24"/>
  <c r="CW92" i="24"/>
  <c r="CU92" i="24"/>
  <c r="CT92" i="24"/>
  <c r="AI93" i="24"/>
  <c r="AR93" i="24"/>
  <c r="AO93" i="24"/>
  <c r="AX93" i="24"/>
  <c r="AL93" i="24"/>
  <c r="AU93" i="24"/>
  <c r="AH94" i="24"/>
  <c r="H92" i="41"/>
  <c r="C92" i="41"/>
  <c r="A93" i="41" s="1"/>
  <c r="D92" i="41"/>
  <c r="B92" i="24"/>
  <c r="E92" i="24"/>
  <c r="K92" i="24"/>
  <c r="H92" i="24"/>
  <c r="A93" i="24"/>
  <c r="A118" i="5"/>
  <c r="E117" i="5"/>
  <c r="B117" i="5"/>
  <c r="D116" i="5"/>
  <c r="C116" i="5"/>
  <c r="T128" i="12"/>
  <c r="R128" i="12"/>
  <c r="P128" i="12"/>
  <c r="L128" i="12"/>
  <c r="D128" i="12"/>
  <c r="S128" i="12"/>
  <c r="O128" i="12"/>
  <c r="M128" i="12"/>
  <c r="J128" i="12"/>
  <c r="I128" i="12"/>
  <c r="G128" i="12"/>
  <c r="F128" i="12"/>
  <c r="C128" i="12"/>
  <c r="Q91" i="24"/>
  <c r="M91" i="24"/>
  <c r="L91" i="24"/>
  <c r="J91" i="24"/>
  <c r="D91" i="24"/>
  <c r="C91" i="24"/>
  <c r="I91" i="24"/>
  <c r="G91" i="24"/>
  <c r="F91" i="24"/>
  <c r="H116" i="5"/>
  <c r="F116" i="5"/>
  <c r="G116" i="5"/>
  <c r="H91" i="40"/>
  <c r="G91" i="40"/>
  <c r="F91" i="40"/>
  <c r="AV92" i="24"/>
  <c r="AT92" i="24"/>
  <c r="AY92" i="24"/>
  <c r="AW92" i="24"/>
  <c r="AS92" i="24"/>
  <c r="AQ92" i="24"/>
  <c r="BD92" i="24"/>
  <c r="AZ92" i="24"/>
  <c r="AP92" i="24"/>
  <c r="AN92" i="24"/>
  <c r="AM92" i="24"/>
  <c r="AK92" i="24"/>
  <c r="AJ92" i="24"/>
  <c r="N123" i="10"/>
  <c r="L123" i="10"/>
  <c r="J123" i="10"/>
  <c r="I123" i="10"/>
  <c r="F123" i="10"/>
  <c r="D123" i="10"/>
  <c r="G123" i="10"/>
  <c r="C123" i="10"/>
  <c r="M123" i="10"/>
  <c r="H120" i="8"/>
  <c r="A121" i="8"/>
  <c r="K120" i="8"/>
  <c r="B120" i="8"/>
  <c r="E120" i="8"/>
  <c r="H124" i="10"/>
  <c r="E124" i="10"/>
  <c r="B124" i="10"/>
  <c r="A125" i="10"/>
  <c r="K124" i="10"/>
  <c r="D91" i="40"/>
  <c r="C91" i="40"/>
  <c r="A92" i="40" s="1"/>
  <c r="CC92" i="24"/>
  <c r="BZ92" i="24"/>
  <c r="BY93" i="24"/>
  <c r="H113" i="3"/>
  <c r="D113" i="3"/>
  <c r="C113" i="3"/>
  <c r="CE91" i="24"/>
  <c r="CD91" i="24"/>
  <c r="CB91" i="24"/>
  <c r="CA91" i="24"/>
  <c r="J119" i="8"/>
  <c r="I119" i="8"/>
  <c r="G119" i="8"/>
  <c r="F119" i="8"/>
  <c r="D119" i="8"/>
  <c r="N119" i="8"/>
  <c r="M119" i="8"/>
  <c r="C119" i="8"/>
  <c r="L119" i="8"/>
  <c r="A109" i="32"/>
  <c r="F108" i="32"/>
  <c r="B108" i="32"/>
  <c r="H129" i="12"/>
  <c r="B129" i="12"/>
  <c r="N129" i="12"/>
  <c r="K129" i="12"/>
  <c r="E129" i="12"/>
  <c r="A130" i="12"/>
  <c r="Q129" i="12"/>
  <c r="I107" i="32"/>
  <c r="G107" i="32"/>
  <c r="H107" i="32"/>
  <c r="F113" i="3"/>
  <c r="G113" i="3"/>
  <c r="G109" i="43"/>
  <c r="D109" i="43"/>
  <c r="F109" i="43"/>
  <c r="C109" i="43"/>
  <c r="A110" i="43" s="1"/>
  <c r="B135" i="14"/>
  <c r="N135" i="14"/>
  <c r="H135" i="14"/>
  <c r="A136" i="14"/>
  <c r="Q135" i="14"/>
  <c r="K135" i="14"/>
  <c r="E135" i="14"/>
  <c r="I108" i="2"/>
  <c r="K108" i="2"/>
  <c r="J108" i="2"/>
  <c r="G108" i="2"/>
  <c r="D108" i="2"/>
  <c r="F108" i="2"/>
  <c r="C108" i="2"/>
  <c r="T134" i="14"/>
  <c r="R134" i="14"/>
  <c r="P134" i="14"/>
  <c r="L134" i="14"/>
  <c r="J134" i="14"/>
  <c r="F134" i="14"/>
  <c r="D134" i="14"/>
  <c r="G134" i="14"/>
  <c r="M134" i="14"/>
  <c r="S134" i="14"/>
  <c r="O134" i="14"/>
  <c r="I134" i="14"/>
  <c r="C134" i="14"/>
  <c r="A115" i="3"/>
  <c r="B114" i="3"/>
  <c r="E114" i="3"/>
  <c r="G92" i="41"/>
  <c r="F92" i="41"/>
  <c r="N91" i="24" l="1"/>
  <c r="R91" i="24" s="1"/>
  <c r="BA92" i="24"/>
  <c r="BE92" i="24" s="1"/>
  <c r="CF91" i="24"/>
  <c r="CY92" i="24"/>
  <c r="G108" i="44"/>
  <c r="F108" i="44"/>
  <c r="D108" i="44"/>
  <c r="C108" i="44"/>
  <c r="A109" i="44" s="1"/>
  <c r="F110" i="45"/>
  <c r="C110" i="45"/>
  <c r="A111" i="45" s="1"/>
  <c r="E110" i="45"/>
  <c r="J129" i="12"/>
  <c r="F129" i="12"/>
  <c r="D129" i="12"/>
  <c r="P129" i="12"/>
  <c r="O129" i="12"/>
  <c r="M129" i="12"/>
  <c r="C129" i="12"/>
  <c r="L129" i="12"/>
  <c r="G129" i="12"/>
  <c r="I129" i="12"/>
  <c r="T129" i="12"/>
  <c r="S129" i="12"/>
  <c r="R129" i="12"/>
  <c r="AL94" i="24"/>
  <c r="AX94" i="24"/>
  <c r="AU94" i="24"/>
  <c r="AO94" i="24"/>
  <c r="AI94" i="24"/>
  <c r="AR94" i="24"/>
  <c r="AH95" i="24"/>
  <c r="N124" i="10"/>
  <c r="L124" i="10"/>
  <c r="J124" i="10"/>
  <c r="F124" i="10"/>
  <c r="D124" i="10"/>
  <c r="M124" i="10"/>
  <c r="G124" i="10"/>
  <c r="I124" i="10"/>
  <c r="C124" i="10"/>
  <c r="I108" i="32"/>
  <c r="H108" i="32"/>
  <c r="G108" i="32"/>
  <c r="CE92" i="24"/>
  <c r="CB92" i="24"/>
  <c r="CD92" i="24"/>
  <c r="CA92" i="24"/>
  <c r="G120" i="8"/>
  <c r="N120" i="8"/>
  <c r="M120" i="8"/>
  <c r="L120" i="8"/>
  <c r="I120" i="8"/>
  <c r="F120" i="8"/>
  <c r="C120" i="8"/>
  <c r="J120" i="8"/>
  <c r="D120" i="8"/>
  <c r="E108" i="32"/>
  <c r="D108" i="32"/>
  <c r="C108" i="32"/>
  <c r="A110" i="32"/>
  <c r="F109" i="32"/>
  <c r="B109" i="32"/>
  <c r="A122" i="8"/>
  <c r="K121" i="8"/>
  <c r="H121" i="8"/>
  <c r="E121" i="8"/>
  <c r="B121" i="8"/>
  <c r="AZ93" i="24"/>
  <c r="AQ93" i="24"/>
  <c r="AP93" i="24"/>
  <c r="BD93" i="24"/>
  <c r="AY93" i="24"/>
  <c r="AN93" i="24"/>
  <c r="AM93" i="24"/>
  <c r="AK93" i="24"/>
  <c r="AJ93" i="24"/>
  <c r="AV93" i="24"/>
  <c r="AW93" i="24"/>
  <c r="AT93" i="24"/>
  <c r="AS93" i="24"/>
  <c r="D117" i="5"/>
  <c r="C117" i="5"/>
  <c r="B92" i="40"/>
  <c r="E92" i="40"/>
  <c r="H125" i="10"/>
  <c r="B125" i="10"/>
  <c r="E125" i="10"/>
  <c r="K125" i="10"/>
  <c r="A126" i="10"/>
  <c r="G117" i="5"/>
  <c r="H117" i="5"/>
  <c r="F117" i="5"/>
  <c r="B118" i="5"/>
  <c r="A119" i="5"/>
  <c r="E118" i="5"/>
  <c r="K93" i="24"/>
  <c r="H93" i="24"/>
  <c r="E93" i="24"/>
  <c r="B93" i="24"/>
  <c r="A94" i="24"/>
  <c r="CV94" i="24"/>
  <c r="CS94" i="24"/>
  <c r="CR95" i="24"/>
  <c r="CC93" i="24"/>
  <c r="BZ93" i="24"/>
  <c r="BY94" i="24"/>
  <c r="H136" i="14"/>
  <c r="E136" i="14"/>
  <c r="B136" i="14"/>
  <c r="A137" i="14"/>
  <c r="Q136" i="14"/>
  <c r="N136" i="14"/>
  <c r="K136" i="14"/>
  <c r="CX93" i="24"/>
  <c r="CU93" i="24"/>
  <c r="CT93" i="24"/>
  <c r="CW93" i="24"/>
  <c r="Q92" i="24"/>
  <c r="M92" i="24"/>
  <c r="G92" i="24"/>
  <c r="F92" i="24"/>
  <c r="D92" i="24"/>
  <c r="C92" i="24"/>
  <c r="L92" i="24"/>
  <c r="J92" i="24"/>
  <c r="I92" i="24"/>
  <c r="A111" i="2"/>
  <c r="H110" i="2"/>
  <c r="E110" i="2"/>
  <c r="B110" i="2"/>
  <c r="K109" i="2"/>
  <c r="J109" i="2"/>
  <c r="I109" i="2"/>
  <c r="G109" i="2"/>
  <c r="D109" i="2"/>
  <c r="C109" i="2"/>
  <c r="F109" i="2"/>
  <c r="N130" i="12"/>
  <c r="H130" i="12"/>
  <c r="B130" i="12"/>
  <c r="A131" i="12"/>
  <c r="Q130" i="12"/>
  <c r="K130" i="12"/>
  <c r="E130" i="12"/>
  <c r="F114" i="3"/>
  <c r="G114" i="3"/>
  <c r="D114" i="3"/>
  <c r="H114" i="3"/>
  <c r="C114" i="3"/>
  <c r="B115" i="3"/>
  <c r="E115" i="3"/>
  <c r="A116" i="3"/>
  <c r="T135" i="14"/>
  <c r="R135" i="14"/>
  <c r="P135" i="14"/>
  <c r="L135" i="14"/>
  <c r="J135" i="14"/>
  <c r="F135" i="14"/>
  <c r="S135" i="14"/>
  <c r="O135" i="14"/>
  <c r="G135" i="14"/>
  <c r="M135" i="14"/>
  <c r="I135" i="14"/>
  <c r="D135" i="14"/>
  <c r="C135" i="14"/>
  <c r="B93" i="41"/>
  <c r="E93" i="41"/>
  <c r="B110" i="43"/>
  <c r="E110" i="43"/>
  <c r="CY93" i="24" l="1"/>
  <c r="BA93" i="24"/>
  <c r="BE93" i="24" s="1"/>
  <c r="N92" i="24"/>
  <c r="R92" i="24" s="1"/>
  <c r="CF92" i="24"/>
  <c r="B109" i="44"/>
  <c r="E109" i="44"/>
  <c r="D111" i="45"/>
  <c r="B111" i="45"/>
  <c r="N125" i="10"/>
  <c r="L125" i="10"/>
  <c r="J125" i="10"/>
  <c r="I125" i="10"/>
  <c r="F125" i="10"/>
  <c r="D125" i="10"/>
  <c r="G125" i="10"/>
  <c r="C125" i="10"/>
  <c r="M125" i="10"/>
  <c r="AN94" i="24"/>
  <c r="AK94" i="24"/>
  <c r="AJ94" i="24"/>
  <c r="AZ94" i="24"/>
  <c r="AY94" i="24"/>
  <c r="AW94" i="24"/>
  <c r="AV94" i="24"/>
  <c r="AS94" i="24"/>
  <c r="AM94" i="24"/>
  <c r="BD94" i="24"/>
  <c r="AT94" i="24"/>
  <c r="AQ94" i="24"/>
  <c r="AP94" i="24"/>
  <c r="D92" i="40"/>
  <c r="C92" i="40"/>
  <c r="A93" i="40" s="1"/>
  <c r="CS95" i="24"/>
  <c r="CV95" i="24"/>
  <c r="CR96" i="24"/>
  <c r="AX95" i="24"/>
  <c r="AI95" i="24"/>
  <c r="AU95" i="24"/>
  <c r="AR95" i="24"/>
  <c r="AO95" i="24"/>
  <c r="AL95" i="24"/>
  <c r="AH96" i="24"/>
  <c r="G93" i="41"/>
  <c r="F93" i="41"/>
  <c r="L136" i="14"/>
  <c r="J136" i="14"/>
  <c r="F136" i="14"/>
  <c r="D136" i="14"/>
  <c r="T136" i="14"/>
  <c r="R136" i="14"/>
  <c r="P136" i="14"/>
  <c r="C136" i="14"/>
  <c r="S136" i="14"/>
  <c r="G136" i="14"/>
  <c r="O136" i="14"/>
  <c r="M136" i="14"/>
  <c r="I136" i="14"/>
  <c r="H93" i="41"/>
  <c r="D93" i="41"/>
  <c r="C93" i="41"/>
  <c r="A94" i="41" s="1"/>
  <c r="G115" i="3"/>
  <c r="F115" i="3"/>
  <c r="H115" i="3"/>
  <c r="D115" i="3"/>
  <c r="C115" i="3"/>
  <c r="A112" i="2"/>
  <c r="H111" i="2"/>
  <c r="E111" i="2"/>
  <c r="B111" i="2"/>
  <c r="B94" i="24"/>
  <c r="K94" i="24"/>
  <c r="H94" i="24"/>
  <c r="E94" i="24"/>
  <c r="A95" i="24"/>
  <c r="A117" i="3"/>
  <c r="E116" i="3"/>
  <c r="B116" i="3"/>
  <c r="M93" i="24"/>
  <c r="D93" i="24"/>
  <c r="C93" i="24"/>
  <c r="Q93" i="24"/>
  <c r="L93" i="24"/>
  <c r="J93" i="24"/>
  <c r="I93" i="24"/>
  <c r="G93" i="24"/>
  <c r="F93" i="24"/>
  <c r="J121" i="8"/>
  <c r="I121" i="8"/>
  <c r="G121" i="8"/>
  <c r="F121" i="8"/>
  <c r="D121" i="8"/>
  <c r="N121" i="8"/>
  <c r="M121" i="8"/>
  <c r="L121" i="8"/>
  <c r="C121" i="8"/>
  <c r="CA93" i="24"/>
  <c r="CE93" i="24"/>
  <c r="CD93" i="24"/>
  <c r="CB93" i="24"/>
  <c r="CT94" i="24"/>
  <c r="CW94" i="24"/>
  <c r="CU94" i="24"/>
  <c r="CX94" i="24"/>
  <c r="E119" i="5"/>
  <c r="B119" i="5"/>
  <c r="A120" i="5"/>
  <c r="N137" i="14"/>
  <c r="H137" i="14"/>
  <c r="B137" i="14"/>
  <c r="A138" i="14"/>
  <c r="Q137" i="14"/>
  <c r="K137" i="14"/>
  <c r="E137" i="14"/>
  <c r="H118" i="5"/>
  <c r="F118" i="5"/>
  <c r="G118" i="5"/>
  <c r="H122" i="8"/>
  <c r="B122" i="8"/>
  <c r="A123" i="8"/>
  <c r="E122" i="8"/>
  <c r="K122" i="8"/>
  <c r="G110" i="2"/>
  <c r="J110" i="2"/>
  <c r="K110" i="2"/>
  <c r="I110" i="2"/>
  <c r="F110" i="2"/>
  <c r="D110" i="2"/>
  <c r="C110" i="2"/>
  <c r="D109" i="32"/>
  <c r="E109" i="32"/>
  <c r="C109" i="32"/>
  <c r="I109" i="32"/>
  <c r="H109" i="32"/>
  <c r="G109" i="32"/>
  <c r="H92" i="40"/>
  <c r="F92" i="40"/>
  <c r="G92" i="40"/>
  <c r="D118" i="5"/>
  <c r="C118" i="5"/>
  <c r="N131" i="12"/>
  <c r="B131" i="12"/>
  <c r="A132" i="12"/>
  <c r="K131" i="12"/>
  <c r="H131" i="12"/>
  <c r="Q131" i="12"/>
  <c r="E131" i="12"/>
  <c r="H126" i="10"/>
  <c r="E126" i="10"/>
  <c r="B126" i="10"/>
  <c r="K126" i="10"/>
  <c r="A127" i="10"/>
  <c r="B110" i="32"/>
  <c r="F110" i="32"/>
  <c r="A111" i="32"/>
  <c r="D110" i="43"/>
  <c r="G110" i="43"/>
  <c r="F110" i="43"/>
  <c r="C110" i="43"/>
  <c r="A111" i="43" s="1"/>
  <c r="CC94" i="24"/>
  <c r="BZ94" i="24"/>
  <c r="BY95" i="24"/>
  <c r="T130" i="12"/>
  <c r="R130" i="12"/>
  <c r="P130" i="12"/>
  <c r="L130" i="12"/>
  <c r="J130" i="12"/>
  <c r="F130" i="12"/>
  <c r="D130" i="12"/>
  <c r="S130" i="12"/>
  <c r="O130" i="12"/>
  <c r="M130" i="12"/>
  <c r="G130" i="12"/>
  <c r="I130" i="12"/>
  <c r="C130" i="12"/>
  <c r="BA94" i="24" l="1"/>
  <c r="BE94" i="24" s="1"/>
  <c r="N93" i="24"/>
  <c r="R93" i="24" s="1"/>
  <c r="CF93" i="24"/>
  <c r="CY94" i="24"/>
  <c r="F111" i="45"/>
  <c r="C111" i="45"/>
  <c r="A112" i="45" s="1"/>
  <c r="E111" i="45"/>
  <c r="F109" i="44"/>
  <c r="G109" i="44"/>
  <c r="C109" i="44"/>
  <c r="A110" i="44" s="1"/>
  <c r="D109" i="44"/>
  <c r="B93" i="40"/>
  <c r="E93" i="40"/>
  <c r="A121" i="5"/>
  <c r="B120" i="5"/>
  <c r="E120" i="5"/>
  <c r="C119" i="5"/>
  <c r="D119" i="5"/>
  <c r="H119" i="5"/>
  <c r="G119" i="5"/>
  <c r="F119" i="5"/>
  <c r="I110" i="32"/>
  <c r="H110" i="32"/>
  <c r="G110" i="32"/>
  <c r="H116" i="3"/>
  <c r="D116" i="3"/>
  <c r="C116" i="3"/>
  <c r="E110" i="32"/>
  <c r="D110" i="32"/>
  <c r="C110" i="32"/>
  <c r="H127" i="10"/>
  <c r="B127" i="10"/>
  <c r="K127" i="10"/>
  <c r="A128" i="10"/>
  <c r="E127" i="10"/>
  <c r="CE94" i="24"/>
  <c r="CD94" i="24"/>
  <c r="CB94" i="24"/>
  <c r="CA94" i="24"/>
  <c r="B111" i="43"/>
  <c r="E111" i="43"/>
  <c r="A118" i="3"/>
  <c r="E117" i="3"/>
  <c r="B117" i="3"/>
  <c r="E95" i="24"/>
  <c r="H95" i="24"/>
  <c r="B95" i="24"/>
  <c r="K95" i="24"/>
  <c r="A96" i="24"/>
  <c r="BZ95" i="24"/>
  <c r="CC95" i="24"/>
  <c r="BY96" i="24"/>
  <c r="F116" i="3"/>
  <c r="G116" i="3"/>
  <c r="A112" i="32"/>
  <c r="F111" i="32"/>
  <c r="B111" i="32"/>
  <c r="A124" i="8"/>
  <c r="K123" i="8"/>
  <c r="H123" i="8"/>
  <c r="E123" i="8"/>
  <c r="B123" i="8"/>
  <c r="G122" i="8"/>
  <c r="I122" i="8"/>
  <c r="F122" i="8"/>
  <c r="N122" i="8"/>
  <c r="J122" i="8"/>
  <c r="M122" i="8"/>
  <c r="L122" i="8"/>
  <c r="D122" i="8"/>
  <c r="C122" i="8"/>
  <c r="N126" i="10"/>
  <c r="L126" i="10"/>
  <c r="J126" i="10"/>
  <c r="F126" i="10"/>
  <c r="D126" i="10"/>
  <c r="M126" i="10"/>
  <c r="I126" i="10"/>
  <c r="C126" i="10"/>
  <c r="G126" i="10"/>
  <c r="D94" i="24"/>
  <c r="C94" i="24"/>
  <c r="Q94" i="24"/>
  <c r="M94" i="24"/>
  <c r="L94" i="24"/>
  <c r="J94" i="24"/>
  <c r="I94" i="24"/>
  <c r="G94" i="24"/>
  <c r="F94" i="24"/>
  <c r="K111" i="2"/>
  <c r="I111" i="2"/>
  <c r="G111" i="2"/>
  <c r="D111" i="2"/>
  <c r="C111" i="2"/>
  <c r="J111" i="2"/>
  <c r="F111" i="2"/>
  <c r="AO96" i="24"/>
  <c r="AX96" i="24"/>
  <c r="AU96" i="24"/>
  <c r="AL96" i="24"/>
  <c r="AI96" i="24"/>
  <c r="AR96" i="24"/>
  <c r="AH97" i="24"/>
  <c r="H132" i="12"/>
  <c r="B132" i="12"/>
  <c r="A133" i="12"/>
  <c r="K132" i="12"/>
  <c r="Q132" i="12"/>
  <c r="E132" i="12"/>
  <c r="N132" i="12"/>
  <c r="E112" i="2"/>
  <c r="B112" i="2"/>
  <c r="A113" i="2"/>
  <c r="H112" i="2"/>
  <c r="T131" i="12"/>
  <c r="R131" i="12"/>
  <c r="P131" i="12"/>
  <c r="L131" i="12"/>
  <c r="J131" i="12"/>
  <c r="S131" i="12"/>
  <c r="O131" i="12"/>
  <c r="M131" i="12"/>
  <c r="I131" i="12"/>
  <c r="C131" i="12"/>
  <c r="F131" i="12"/>
  <c r="D131" i="12"/>
  <c r="G131" i="12"/>
  <c r="AZ95" i="24"/>
  <c r="AK95" i="24"/>
  <c r="AJ95" i="24"/>
  <c r="BD95" i="24"/>
  <c r="AW95" i="24"/>
  <c r="AV95" i="24"/>
  <c r="AT95" i="24"/>
  <c r="AS95" i="24"/>
  <c r="AQ95" i="24"/>
  <c r="AP95" i="24"/>
  <c r="AN95" i="24"/>
  <c r="AM95" i="24"/>
  <c r="AY95" i="24"/>
  <c r="N138" i="14"/>
  <c r="H138" i="14"/>
  <c r="Q138" i="14"/>
  <c r="K138" i="14"/>
  <c r="E138" i="14"/>
  <c r="B138" i="14"/>
  <c r="A139" i="14"/>
  <c r="CV96" i="24"/>
  <c r="CS96" i="24"/>
  <c r="CR97" i="24"/>
  <c r="T137" i="14"/>
  <c r="R137" i="14"/>
  <c r="P137" i="14"/>
  <c r="J137" i="14"/>
  <c r="F137" i="14"/>
  <c r="D137" i="14"/>
  <c r="S137" i="14"/>
  <c r="O137" i="14"/>
  <c r="M137" i="14"/>
  <c r="L137" i="14"/>
  <c r="I137" i="14"/>
  <c r="G137" i="14"/>
  <c r="C137" i="14"/>
  <c r="B94" i="41"/>
  <c r="E94" i="41"/>
  <c r="CU95" i="24"/>
  <c r="CT95" i="24"/>
  <c r="CX95" i="24"/>
  <c r="CW95" i="24"/>
  <c r="CY95" i="24" l="1"/>
  <c r="CF94" i="24"/>
  <c r="BA95" i="24"/>
  <c r="BE95" i="24" s="1"/>
  <c r="N94" i="24"/>
  <c r="R94" i="24" s="1"/>
  <c r="E110" i="44"/>
  <c r="B110" i="44"/>
  <c r="D112" i="45"/>
  <c r="B112" i="45"/>
  <c r="C111" i="43"/>
  <c r="A112" i="43" s="1"/>
  <c r="D111" i="43"/>
  <c r="G111" i="43"/>
  <c r="F111" i="43"/>
  <c r="H128" i="10"/>
  <c r="E128" i="10"/>
  <c r="B128" i="10"/>
  <c r="A129" i="10"/>
  <c r="K128" i="10"/>
  <c r="F132" i="12"/>
  <c r="D132" i="12"/>
  <c r="T132" i="12"/>
  <c r="L132" i="12"/>
  <c r="S132" i="12"/>
  <c r="C132" i="12"/>
  <c r="M132" i="12"/>
  <c r="R132" i="12"/>
  <c r="P132" i="12"/>
  <c r="O132" i="12"/>
  <c r="J132" i="12"/>
  <c r="I132" i="12"/>
  <c r="G132" i="12"/>
  <c r="H124" i="8"/>
  <c r="E124" i="8"/>
  <c r="B124" i="8"/>
  <c r="A125" i="8"/>
  <c r="K124" i="8"/>
  <c r="D111" i="32"/>
  <c r="E111" i="32"/>
  <c r="C111" i="32"/>
  <c r="I111" i="32"/>
  <c r="H111" i="32"/>
  <c r="G111" i="32"/>
  <c r="A113" i="32"/>
  <c r="B112" i="32"/>
  <c r="F112" i="32"/>
  <c r="F94" i="41"/>
  <c r="G94" i="41"/>
  <c r="AR97" i="24"/>
  <c r="AL97" i="24"/>
  <c r="AI97" i="24"/>
  <c r="AX97" i="24"/>
  <c r="AU97" i="24"/>
  <c r="AO97" i="24"/>
  <c r="AH98" i="24"/>
  <c r="CC96" i="24"/>
  <c r="BZ96" i="24"/>
  <c r="BY97" i="24"/>
  <c r="D94" i="41"/>
  <c r="H94" i="41"/>
  <c r="C94" i="41"/>
  <c r="A95" i="41" s="1"/>
  <c r="J123" i="8"/>
  <c r="I123" i="8"/>
  <c r="G123" i="8"/>
  <c r="F123" i="8"/>
  <c r="D123" i="8"/>
  <c r="M123" i="8"/>
  <c r="L123" i="8"/>
  <c r="N123" i="8"/>
  <c r="C123" i="8"/>
  <c r="AN96" i="24"/>
  <c r="BD96" i="24"/>
  <c r="AZ96" i="24"/>
  <c r="AY96" i="24"/>
  <c r="AW96" i="24"/>
  <c r="AV96" i="24"/>
  <c r="AP96" i="24"/>
  <c r="AM96" i="24"/>
  <c r="AK96" i="24"/>
  <c r="AT96" i="24"/>
  <c r="AS96" i="24"/>
  <c r="AQ96" i="24"/>
  <c r="AJ96" i="24"/>
  <c r="E96" i="24"/>
  <c r="B96" i="24"/>
  <c r="K96" i="24"/>
  <c r="H96" i="24"/>
  <c r="A97" i="24"/>
  <c r="D120" i="5"/>
  <c r="C120" i="5"/>
  <c r="N127" i="10"/>
  <c r="L127" i="10"/>
  <c r="J127" i="10"/>
  <c r="I127" i="10"/>
  <c r="F127" i="10"/>
  <c r="D127" i="10"/>
  <c r="M127" i="10"/>
  <c r="G127" i="10"/>
  <c r="C127" i="10"/>
  <c r="CX96" i="24"/>
  <c r="CW96" i="24"/>
  <c r="CT96" i="24"/>
  <c r="CU96" i="24"/>
  <c r="T138" i="14"/>
  <c r="R138" i="14"/>
  <c r="P138" i="14"/>
  <c r="L138" i="14"/>
  <c r="J138" i="14"/>
  <c r="F138" i="14"/>
  <c r="D138" i="14"/>
  <c r="S138" i="14"/>
  <c r="O138" i="14"/>
  <c r="M138" i="14"/>
  <c r="I138" i="14"/>
  <c r="G138" i="14"/>
  <c r="C138" i="14"/>
  <c r="A114" i="2"/>
  <c r="H113" i="2"/>
  <c r="E113" i="2"/>
  <c r="B113" i="2"/>
  <c r="C117" i="3"/>
  <c r="D117" i="3"/>
  <c r="H117" i="3"/>
  <c r="B121" i="5"/>
  <c r="A122" i="5"/>
  <c r="E121" i="5"/>
  <c r="F112" i="2"/>
  <c r="D112" i="2"/>
  <c r="C112" i="2"/>
  <c r="K112" i="2"/>
  <c r="I112" i="2"/>
  <c r="J112" i="2"/>
  <c r="G112" i="2"/>
  <c r="F117" i="3"/>
  <c r="G117" i="3"/>
  <c r="H93" i="40"/>
  <c r="F93" i="40"/>
  <c r="G93" i="40"/>
  <c r="CV97" i="24"/>
  <c r="CS97" i="24"/>
  <c r="CR98" i="24"/>
  <c r="H139" i="14"/>
  <c r="B139" i="14"/>
  <c r="N139" i="14"/>
  <c r="K139" i="14"/>
  <c r="A140" i="14"/>
  <c r="Q139" i="14"/>
  <c r="E139" i="14"/>
  <c r="C95" i="24"/>
  <c r="G95" i="24"/>
  <c r="Q95" i="24"/>
  <c r="F95" i="24"/>
  <c r="D95" i="24"/>
  <c r="M95" i="24"/>
  <c r="J95" i="24"/>
  <c r="L95" i="24"/>
  <c r="I95" i="24"/>
  <c r="B118" i="3"/>
  <c r="E118" i="3"/>
  <c r="A119" i="3"/>
  <c r="N133" i="12"/>
  <c r="H133" i="12"/>
  <c r="B133" i="12"/>
  <c r="A134" i="12"/>
  <c r="E133" i="12"/>
  <c r="Q133" i="12"/>
  <c r="K133" i="12"/>
  <c r="CE95" i="24"/>
  <c r="CD95" i="24"/>
  <c r="CB95" i="24"/>
  <c r="CA95" i="24"/>
  <c r="G120" i="5"/>
  <c r="H120" i="5"/>
  <c r="F120" i="5"/>
  <c r="C93" i="40"/>
  <c r="A94" i="40" s="1"/>
  <c r="D93" i="40"/>
  <c r="N95" i="24" l="1"/>
  <c r="R95" i="24" s="1"/>
  <c r="CF95" i="24"/>
  <c r="BA96" i="24"/>
  <c r="BE96" i="24" s="1"/>
  <c r="CY96" i="24"/>
  <c r="F112" i="45"/>
  <c r="E112" i="45"/>
  <c r="C112" i="45"/>
  <c r="A113" i="45" s="1"/>
  <c r="F110" i="44"/>
  <c r="D110" i="44"/>
  <c r="C110" i="44"/>
  <c r="A111" i="44" s="1"/>
  <c r="G110" i="44"/>
  <c r="B94" i="40"/>
  <c r="E94" i="40"/>
  <c r="H114" i="2"/>
  <c r="B114" i="2"/>
  <c r="E114" i="2"/>
  <c r="A115" i="2"/>
  <c r="N134" i="12"/>
  <c r="H134" i="12"/>
  <c r="E134" i="12"/>
  <c r="B134" i="12"/>
  <c r="Q134" i="12"/>
  <c r="K134" i="12"/>
  <c r="A135" i="12"/>
  <c r="N140" i="14"/>
  <c r="H140" i="14"/>
  <c r="B140" i="14"/>
  <c r="A141" i="14"/>
  <c r="Q140" i="14"/>
  <c r="K140" i="14"/>
  <c r="E140" i="14"/>
  <c r="CS98" i="24"/>
  <c r="CV98" i="24"/>
  <c r="CR99" i="24"/>
  <c r="AX98" i="24"/>
  <c r="AU98" i="24"/>
  <c r="AR98" i="24"/>
  <c r="AO98" i="24"/>
  <c r="AL98" i="24"/>
  <c r="AI98" i="24"/>
  <c r="AH99" i="24"/>
  <c r="AP97" i="24"/>
  <c r="AM97" i="24"/>
  <c r="AK97" i="24"/>
  <c r="AJ97" i="24"/>
  <c r="BD97" i="24"/>
  <c r="AY97" i="24"/>
  <c r="AW97" i="24"/>
  <c r="AV97" i="24"/>
  <c r="AT97" i="24"/>
  <c r="AQ97" i="24"/>
  <c r="AN97" i="24"/>
  <c r="AZ97" i="24"/>
  <c r="AS97" i="24"/>
  <c r="Q96" i="24"/>
  <c r="F96" i="24"/>
  <c r="D96" i="24"/>
  <c r="C96" i="24"/>
  <c r="M96" i="24"/>
  <c r="L96" i="24"/>
  <c r="J96" i="24"/>
  <c r="G96" i="24"/>
  <c r="I96" i="24"/>
  <c r="BZ97" i="24"/>
  <c r="CC97" i="24"/>
  <c r="BY98" i="24"/>
  <c r="G118" i="3"/>
  <c r="F118" i="3"/>
  <c r="CX97" i="24"/>
  <c r="CW97" i="24"/>
  <c r="CU97" i="24"/>
  <c r="CT97" i="24"/>
  <c r="D118" i="3"/>
  <c r="C118" i="3"/>
  <c r="H118" i="3"/>
  <c r="A120" i="3"/>
  <c r="B119" i="3"/>
  <c r="E119" i="3"/>
  <c r="J139" i="14"/>
  <c r="F139" i="14"/>
  <c r="D139" i="14"/>
  <c r="T139" i="14"/>
  <c r="R139" i="14"/>
  <c r="P139" i="14"/>
  <c r="O139" i="14"/>
  <c r="S139" i="14"/>
  <c r="M139" i="14"/>
  <c r="L139" i="14"/>
  <c r="I139" i="14"/>
  <c r="G139" i="14"/>
  <c r="C139" i="14"/>
  <c r="CE96" i="24"/>
  <c r="CD96" i="24"/>
  <c r="CB96" i="24"/>
  <c r="CA96" i="24"/>
  <c r="H121" i="5"/>
  <c r="F121" i="5"/>
  <c r="G121" i="5"/>
  <c r="R133" i="12"/>
  <c r="P133" i="12"/>
  <c r="L133" i="12"/>
  <c r="J133" i="12"/>
  <c r="F133" i="12"/>
  <c r="D133" i="12"/>
  <c r="S133" i="12"/>
  <c r="T133" i="12"/>
  <c r="M133" i="12"/>
  <c r="I133" i="12"/>
  <c r="G133" i="12"/>
  <c r="C133" i="12"/>
  <c r="O133" i="12"/>
  <c r="E122" i="5"/>
  <c r="A123" i="5"/>
  <c r="B122" i="5"/>
  <c r="D121" i="5"/>
  <c r="C121" i="5"/>
  <c r="A126" i="8"/>
  <c r="K125" i="8"/>
  <c r="H125" i="8"/>
  <c r="E125" i="8"/>
  <c r="B125" i="8"/>
  <c r="G124" i="8"/>
  <c r="M124" i="8"/>
  <c r="L124" i="8"/>
  <c r="N124" i="8"/>
  <c r="I124" i="8"/>
  <c r="D124" i="8"/>
  <c r="C124" i="8"/>
  <c r="F124" i="8"/>
  <c r="J124" i="8"/>
  <c r="H129" i="10"/>
  <c r="B129" i="10"/>
  <c r="A130" i="10"/>
  <c r="K129" i="10"/>
  <c r="E129" i="10"/>
  <c r="K97" i="24"/>
  <c r="H97" i="24"/>
  <c r="E97" i="24"/>
  <c r="B97" i="24"/>
  <c r="A98" i="24"/>
  <c r="N128" i="10"/>
  <c r="L128" i="10"/>
  <c r="J128" i="10"/>
  <c r="F128" i="10"/>
  <c r="D128" i="10"/>
  <c r="I128" i="10"/>
  <c r="G128" i="10"/>
  <c r="C128" i="10"/>
  <c r="M128" i="10"/>
  <c r="E95" i="41"/>
  <c r="B95" i="41"/>
  <c r="H112" i="32"/>
  <c r="I112" i="32"/>
  <c r="G112" i="32"/>
  <c r="K113" i="2"/>
  <c r="J113" i="2"/>
  <c r="I113" i="2"/>
  <c r="F113" i="2"/>
  <c r="C113" i="2"/>
  <c r="G113" i="2"/>
  <c r="D113" i="2"/>
  <c r="E112" i="32"/>
  <c r="C112" i="32"/>
  <c r="D112" i="32"/>
  <c r="B113" i="32"/>
  <c r="A114" i="32"/>
  <c r="F113" i="32"/>
  <c r="E112" i="43"/>
  <c r="B112" i="43"/>
  <c r="CY97" i="24" l="1"/>
  <c r="BA97" i="24"/>
  <c r="BE97" i="24" s="1"/>
  <c r="CF96" i="24"/>
  <c r="N96" i="24"/>
  <c r="R96" i="24" s="1"/>
  <c r="B111" i="44"/>
  <c r="E111" i="44"/>
  <c r="D113" i="45"/>
  <c r="B113" i="45"/>
  <c r="H119" i="3"/>
  <c r="D119" i="3"/>
  <c r="C119" i="3"/>
  <c r="F114" i="32"/>
  <c r="A115" i="32"/>
  <c r="B114" i="32"/>
  <c r="D113" i="32"/>
  <c r="C113" i="32"/>
  <c r="E113" i="32"/>
  <c r="I113" i="32"/>
  <c r="H113" i="32"/>
  <c r="G113" i="32"/>
  <c r="H130" i="10"/>
  <c r="E130" i="10"/>
  <c r="B130" i="10"/>
  <c r="A131" i="10"/>
  <c r="K130" i="10"/>
  <c r="B135" i="12"/>
  <c r="K135" i="12"/>
  <c r="N135" i="12"/>
  <c r="E135" i="12"/>
  <c r="A136" i="12"/>
  <c r="Q135" i="12"/>
  <c r="H135" i="12"/>
  <c r="H122" i="5"/>
  <c r="G122" i="5"/>
  <c r="F122" i="5"/>
  <c r="T134" i="12"/>
  <c r="R134" i="12"/>
  <c r="P134" i="12"/>
  <c r="L134" i="12"/>
  <c r="J134" i="12"/>
  <c r="F134" i="12"/>
  <c r="D134" i="12"/>
  <c r="C134" i="12"/>
  <c r="G134" i="12"/>
  <c r="S134" i="12"/>
  <c r="O134" i="12"/>
  <c r="M134" i="12"/>
  <c r="I134" i="12"/>
  <c r="G119" i="3"/>
  <c r="F119" i="3"/>
  <c r="BZ98" i="24"/>
  <c r="CC98" i="24"/>
  <c r="BY99" i="24"/>
  <c r="B120" i="3"/>
  <c r="E120" i="3"/>
  <c r="A121" i="3"/>
  <c r="CB97" i="24"/>
  <c r="CA97" i="24"/>
  <c r="CE97" i="24"/>
  <c r="CD97" i="24"/>
  <c r="A116" i="2"/>
  <c r="H115" i="2"/>
  <c r="E115" i="2"/>
  <c r="B115" i="2"/>
  <c r="T140" i="14"/>
  <c r="R140" i="14"/>
  <c r="P140" i="14"/>
  <c r="L140" i="14"/>
  <c r="F140" i="14"/>
  <c r="D140" i="14"/>
  <c r="S140" i="14"/>
  <c r="O140" i="14"/>
  <c r="M140" i="14"/>
  <c r="J140" i="14"/>
  <c r="I140" i="14"/>
  <c r="G140" i="14"/>
  <c r="C140" i="14"/>
  <c r="H98" i="24"/>
  <c r="E98" i="24"/>
  <c r="B98" i="24"/>
  <c r="K98" i="24"/>
  <c r="A99" i="24"/>
  <c r="J97" i="24"/>
  <c r="I97" i="24"/>
  <c r="Q97" i="24"/>
  <c r="M97" i="24"/>
  <c r="L97" i="24"/>
  <c r="G97" i="24"/>
  <c r="F97" i="24"/>
  <c r="D97" i="24"/>
  <c r="C97" i="24"/>
  <c r="K114" i="2"/>
  <c r="J114" i="2"/>
  <c r="I114" i="2"/>
  <c r="G114" i="2"/>
  <c r="F114" i="2"/>
  <c r="D114" i="2"/>
  <c r="C114" i="2"/>
  <c r="D122" i="5"/>
  <c r="C122" i="5"/>
  <c r="BD98" i="24"/>
  <c r="AQ98" i="24"/>
  <c r="AP98" i="24"/>
  <c r="AZ98" i="24"/>
  <c r="AY98" i="24"/>
  <c r="AW98" i="24"/>
  <c r="AV98" i="24"/>
  <c r="AT98" i="24"/>
  <c r="AS98" i="24"/>
  <c r="AN98" i="24"/>
  <c r="AM98" i="24"/>
  <c r="AK98" i="24"/>
  <c r="AJ98" i="24"/>
  <c r="D95" i="41"/>
  <c r="H95" i="41"/>
  <c r="C95" i="41"/>
  <c r="A96" i="41" s="1"/>
  <c r="J125" i="8"/>
  <c r="I125" i="8"/>
  <c r="G125" i="8"/>
  <c r="F125" i="8"/>
  <c r="D125" i="8"/>
  <c r="M125" i="8"/>
  <c r="L125" i="8"/>
  <c r="N125" i="8"/>
  <c r="C125" i="8"/>
  <c r="N141" i="14"/>
  <c r="H141" i="14"/>
  <c r="B141" i="14"/>
  <c r="E141" i="14"/>
  <c r="K141" i="14"/>
  <c r="A142" i="14"/>
  <c r="Q141" i="14"/>
  <c r="F95" i="41"/>
  <c r="G95" i="41"/>
  <c r="AX99" i="24"/>
  <c r="AR99" i="24"/>
  <c r="AO99" i="24"/>
  <c r="AL99" i="24"/>
  <c r="AI99" i="24"/>
  <c r="AU99" i="24"/>
  <c r="AH100" i="24"/>
  <c r="N129" i="10"/>
  <c r="L129" i="10"/>
  <c r="J129" i="10"/>
  <c r="I129" i="10"/>
  <c r="F129" i="10"/>
  <c r="D129" i="10"/>
  <c r="M129" i="10"/>
  <c r="C129" i="10"/>
  <c r="G129" i="10"/>
  <c r="CV99" i="24"/>
  <c r="CS99" i="24"/>
  <c r="CR100" i="24"/>
  <c r="A124" i="5"/>
  <c r="B123" i="5"/>
  <c r="E123" i="5"/>
  <c r="G112" i="43"/>
  <c r="F112" i="43"/>
  <c r="D112" i="43"/>
  <c r="C112" i="43"/>
  <c r="A113" i="43" s="1"/>
  <c r="H126" i="8"/>
  <c r="A127" i="8"/>
  <c r="K126" i="8"/>
  <c r="E126" i="8"/>
  <c r="B126" i="8"/>
  <c r="F94" i="40"/>
  <c r="H94" i="40"/>
  <c r="G94" i="40"/>
  <c r="CX98" i="24"/>
  <c r="CU98" i="24"/>
  <c r="CT98" i="24"/>
  <c r="CW98" i="24"/>
  <c r="D94" i="40"/>
  <c r="C94" i="40"/>
  <c r="A95" i="40" s="1"/>
  <c r="CF97" i="24" l="1"/>
  <c r="N97" i="24"/>
  <c r="R97" i="24" s="1"/>
  <c r="CY98" i="24"/>
  <c r="BA98" i="24"/>
  <c r="BE98" i="24" s="1"/>
  <c r="C113" i="45"/>
  <c r="A114" i="45" s="1"/>
  <c r="F113" i="45"/>
  <c r="E113" i="45"/>
  <c r="C111" i="44"/>
  <c r="A112" i="44" s="1"/>
  <c r="G111" i="44"/>
  <c r="D111" i="44"/>
  <c r="F111" i="44"/>
  <c r="F115" i="2"/>
  <c r="K115" i="2"/>
  <c r="J115" i="2"/>
  <c r="I115" i="2"/>
  <c r="G115" i="2"/>
  <c r="D115" i="2"/>
  <c r="C115" i="2"/>
  <c r="B96" i="41"/>
  <c r="E96" i="41"/>
  <c r="A117" i="2"/>
  <c r="H116" i="2"/>
  <c r="B116" i="2"/>
  <c r="E116" i="2"/>
  <c r="G126" i="8"/>
  <c r="M126" i="8"/>
  <c r="L126" i="8"/>
  <c r="I126" i="8"/>
  <c r="F126" i="8"/>
  <c r="J126" i="8"/>
  <c r="C126" i="8"/>
  <c r="D126" i="8"/>
  <c r="N126" i="8"/>
  <c r="N136" i="12"/>
  <c r="H136" i="12"/>
  <c r="B136" i="12"/>
  <c r="K136" i="12"/>
  <c r="Q136" i="12"/>
  <c r="E136" i="12"/>
  <c r="A137" i="12"/>
  <c r="E121" i="3"/>
  <c r="A122" i="3"/>
  <c r="B121" i="3"/>
  <c r="B113" i="43"/>
  <c r="E113" i="43"/>
  <c r="F120" i="3"/>
  <c r="G120" i="3"/>
  <c r="H120" i="3"/>
  <c r="C120" i="3"/>
  <c r="D120" i="3"/>
  <c r="F135" i="12"/>
  <c r="D135" i="12"/>
  <c r="C135" i="12"/>
  <c r="T135" i="12"/>
  <c r="R135" i="12"/>
  <c r="J135" i="12"/>
  <c r="S135" i="12"/>
  <c r="P135" i="12"/>
  <c r="O135" i="12"/>
  <c r="M135" i="12"/>
  <c r="L135" i="12"/>
  <c r="I135" i="12"/>
  <c r="G135" i="12"/>
  <c r="A128" i="8"/>
  <c r="K127" i="8"/>
  <c r="H127" i="8"/>
  <c r="E127" i="8"/>
  <c r="B127" i="8"/>
  <c r="H142" i="14"/>
  <c r="B142" i="14"/>
  <c r="N142" i="14"/>
  <c r="Q142" i="14"/>
  <c r="K142" i="14"/>
  <c r="E142" i="14"/>
  <c r="B99" i="24"/>
  <c r="K99" i="24"/>
  <c r="H99" i="24"/>
  <c r="E99" i="24"/>
  <c r="A100" i="24"/>
  <c r="CC99" i="24"/>
  <c r="BZ99" i="24"/>
  <c r="BY100" i="24"/>
  <c r="H131" i="10"/>
  <c r="B131" i="10"/>
  <c r="K131" i="10"/>
  <c r="A132" i="10"/>
  <c r="E131" i="10"/>
  <c r="H123" i="5"/>
  <c r="F123" i="5"/>
  <c r="G123" i="5"/>
  <c r="N130" i="10"/>
  <c r="L130" i="10"/>
  <c r="J130" i="10"/>
  <c r="F130" i="10"/>
  <c r="D130" i="10"/>
  <c r="I130" i="10"/>
  <c r="G130" i="10"/>
  <c r="C130" i="10"/>
  <c r="M130" i="10"/>
  <c r="D123" i="5"/>
  <c r="C123" i="5"/>
  <c r="CD98" i="24"/>
  <c r="CB98" i="24"/>
  <c r="CA98" i="24"/>
  <c r="CE98" i="24"/>
  <c r="R141" i="14"/>
  <c r="P141" i="14"/>
  <c r="L141" i="14"/>
  <c r="J141" i="14"/>
  <c r="F141" i="14"/>
  <c r="D141" i="14"/>
  <c r="I141" i="14"/>
  <c r="G141" i="14"/>
  <c r="C141" i="14"/>
  <c r="T141" i="14"/>
  <c r="S141" i="14"/>
  <c r="O141" i="14"/>
  <c r="M141" i="14"/>
  <c r="I98" i="24"/>
  <c r="G98" i="24"/>
  <c r="J98" i="24"/>
  <c r="F98" i="24"/>
  <c r="D98" i="24"/>
  <c r="C98" i="24"/>
  <c r="Q98" i="24"/>
  <c r="M98" i="24"/>
  <c r="L98" i="24"/>
  <c r="E124" i="5"/>
  <c r="B124" i="5"/>
  <c r="A125" i="5"/>
  <c r="CS100" i="24"/>
  <c r="CV100" i="24"/>
  <c r="CR101" i="24"/>
  <c r="CX99" i="24"/>
  <c r="CW99" i="24"/>
  <c r="CU99" i="24"/>
  <c r="CT99" i="24"/>
  <c r="AI100" i="24"/>
  <c r="AX100" i="24"/>
  <c r="AU100" i="24"/>
  <c r="AR100" i="24"/>
  <c r="AO100" i="24"/>
  <c r="AL100" i="24"/>
  <c r="AH101" i="24"/>
  <c r="AJ99" i="24"/>
  <c r="AW99" i="24"/>
  <c r="AS99" i="24"/>
  <c r="AQ99" i="24"/>
  <c r="AP99" i="24"/>
  <c r="AN99" i="24"/>
  <c r="AM99" i="24"/>
  <c r="AK99" i="24"/>
  <c r="BD99" i="24"/>
  <c r="AY99" i="24"/>
  <c r="AT99" i="24"/>
  <c r="AZ99" i="24"/>
  <c r="AV99" i="24"/>
  <c r="D114" i="32"/>
  <c r="E114" i="32"/>
  <c r="C114" i="32"/>
  <c r="A116" i="32"/>
  <c r="F115" i="32"/>
  <c r="B115" i="32"/>
  <c r="I114" i="32"/>
  <c r="H114" i="32"/>
  <c r="G114" i="32"/>
  <c r="B95" i="40"/>
  <c r="E95" i="40"/>
  <c r="CY99" i="24" l="1"/>
  <c r="CF98" i="24"/>
  <c r="N98" i="24"/>
  <c r="R98" i="24" s="1"/>
  <c r="BA99" i="24"/>
  <c r="BE99" i="24" s="1"/>
  <c r="E112" i="44"/>
  <c r="B112" i="44"/>
  <c r="D114" i="45"/>
  <c r="B114" i="45"/>
  <c r="D115" i="32"/>
  <c r="E115" i="32"/>
  <c r="C115" i="32"/>
  <c r="E117" i="2"/>
  <c r="B117" i="2"/>
  <c r="A118" i="2"/>
  <c r="H117" i="2"/>
  <c r="H128" i="8"/>
  <c r="E128" i="8"/>
  <c r="B128" i="8"/>
  <c r="A129" i="8"/>
  <c r="K128" i="8"/>
  <c r="D113" i="43"/>
  <c r="C113" i="43"/>
  <c r="A114" i="43" s="1"/>
  <c r="G113" i="43"/>
  <c r="F113" i="43"/>
  <c r="K116" i="2"/>
  <c r="I116" i="2"/>
  <c r="J116" i="2"/>
  <c r="G116" i="2"/>
  <c r="F116" i="2"/>
  <c r="D116" i="2"/>
  <c r="C116" i="2"/>
  <c r="CU100" i="24"/>
  <c r="CT100" i="24"/>
  <c r="CW100" i="24"/>
  <c r="CX100" i="24"/>
  <c r="H132" i="10"/>
  <c r="E132" i="10"/>
  <c r="B132" i="10"/>
  <c r="A133" i="10"/>
  <c r="K132" i="10"/>
  <c r="J127" i="8"/>
  <c r="I127" i="8"/>
  <c r="G127" i="8"/>
  <c r="F127" i="8"/>
  <c r="D127" i="8"/>
  <c r="M127" i="8"/>
  <c r="C127" i="8"/>
  <c r="L127" i="8"/>
  <c r="N127" i="8"/>
  <c r="A138" i="12"/>
  <c r="N137" i="12"/>
  <c r="H137" i="12"/>
  <c r="Q137" i="12"/>
  <c r="E137" i="12"/>
  <c r="B137" i="12"/>
  <c r="K137" i="12"/>
  <c r="F121" i="3"/>
  <c r="G121" i="3"/>
  <c r="D121" i="3"/>
  <c r="C121" i="3"/>
  <c r="H121" i="3"/>
  <c r="B116" i="32"/>
  <c r="F116" i="32"/>
  <c r="A117" i="32"/>
  <c r="CC100" i="24"/>
  <c r="BZ100" i="24"/>
  <c r="BY101" i="24"/>
  <c r="A126" i="5"/>
  <c r="B125" i="5"/>
  <c r="E125" i="5"/>
  <c r="F96" i="41"/>
  <c r="G96" i="41"/>
  <c r="D124" i="5"/>
  <c r="C124" i="5"/>
  <c r="F124" i="5"/>
  <c r="H124" i="5"/>
  <c r="G124" i="5"/>
  <c r="M99" i="24"/>
  <c r="Q99" i="24"/>
  <c r="J99" i="24"/>
  <c r="I99" i="24"/>
  <c r="G99" i="24"/>
  <c r="F99" i="24"/>
  <c r="D99" i="24"/>
  <c r="C99" i="24"/>
  <c r="L99" i="24"/>
  <c r="N131" i="10"/>
  <c r="L131" i="10"/>
  <c r="J131" i="10"/>
  <c r="I131" i="10"/>
  <c r="F131" i="10"/>
  <c r="D131" i="10"/>
  <c r="G131" i="10"/>
  <c r="M131" i="10"/>
  <c r="C131" i="10"/>
  <c r="P136" i="12"/>
  <c r="M136" i="12"/>
  <c r="L136" i="12"/>
  <c r="J136" i="12"/>
  <c r="F136" i="12"/>
  <c r="D136" i="12"/>
  <c r="T136" i="12"/>
  <c r="S136" i="12"/>
  <c r="R136" i="12"/>
  <c r="G136" i="12"/>
  <c r="C136" i="12"/>
  <c r="O136" i="12"/>
  <c r="I136" i="12"/>
  <c r="CV101" i="24"/>
  <c r="CS101" i="24"/>
  <c r="CR102" i="24"/>
  <c r="G115" i="32"/>
  <c r="I115" i="32"/>
  <c r="H115" i="32"/>
  <c r="AO101" i="24"/>
  <c r="AU101" i="24"/>
  <c r="AX101" i="24"/>
  <c r="AL101" i="24"/>
  <c r="AI101" i="24"/>
  <c r="AR101" i="24"/>
  <c r="AH102" i="24"/>
  <c r="B122" i="3"/>
  <c r="A123" i="3"/>
  <c r="E122" i="3"/>
  <c r="D96" i="41"/>
  <c r="C96" i="41"/>
  <c r="A97" i="41" s="1"/>
  <c r="H96" i="41"/>
  <c r="AV100" i="24"/>
  <c r="AT100" i="24"/>
  <c r="BD100" i="24"/>
  <c r="AZ100" i="24"/>
  <c r="AY100" i="24"/>
  <c r="AW100" i="24"/>
  <c r="AS100" i="24"/>
  <c r="AQ100" i="24"/>
  <c r="AP100" i="24"/>
  <c r="AN100" i="24"/>
  <c r="AM100" i="24"/>
  <c r="AK100" i="24"/>
  <c r="AJ100" i="24"/>
  <c r="CE99" i="24"/>
  <c r="CD99" i="24"/>
  <c r="CB99" i="24"/>
  <c r="CA99" i="24"/>
  <c r="C95" i="40"/>
  <c r="A96" i="40" s="1"/>
  <c r="D95" i="40"/>
  <c r="K100" i="24"/>
  <c r="H100" i="24"/>
  <c r="E100" i="24"/>
  <c r="B100" i="24"/>
  <c r="A101" i="24"/>
  <c r="F142" i="14"/>
  <c r="D142" i="14"/>
  <c r="T142" i="14"/>
  <c r="R142" i="14"/>
  <c r="P142" i="14"/>
  <c r="L142" i="14"/>
  <c r="S142" i="14"/>
  <c r="G142" i="14"/>
  <c r="O142" i="14"/>
  <c r="M142" i="14"/>
  <c r="J142" i="14"/>
  <c r="I142" i="14"/>
  <c r="C142" i="14"/>
  <c r="G95" i="40"/>
  <c r="H95" i="40"/>
  <c r="F95" i="40"/>
  <c r="E11" i="29" a="1"/>
  <c r="CF99" i="24" l="1"/>
  <c r="N99" i="24"/>
  <c r="R99" i="24" s="1"/>
  <c r="BA100" i="24"/>
  <c r="BE100" i="24" s="1"/>
  <c r="CY100" i="24"/>
  <c r="F114" i="45"/>
  <c r="C114" i="45"/>
  <c r="A115" i="45" s="1"/>
  <c r="E114" i="45"/>
  <c r="F112" i="44"/>
  <c r="D112" i="44"/>
  <c r="C112" i="44"/>
  <c r="A113" i="44" s="1"/>
  <c r="G112" i="44"/>
  <c r="E11" i="29"/>
  <c r="E97" i="41"/>
  <c r="B97" i="41"/>
  <c r="CV102" i="24"/>
  <c r="CS102" i="24"/>
  <c r="CR103" i="24"/>
  <c r="C116" i="32"/>
  <c r="D116" i="32"/>
  <c r="E116" i="32"/>
  <c r="E123" i="3"/>
  <c r="B123" i="3"/>
  <c r="A124" i="3"/>
  <c r="Q100" i="24"/>
  <c r="D100" i="24"/>
  <c r="C100" i="24"/>
  <c r="M100" i="24"/>
  <c r="L100" i="24"/>
  <c r="J100" i="24"/>
  <c r="G100" i="24"/>
  <c r="F100" i="24"/>
  <c r="I100" i="24"/>
  <c r="G122" i="3"/>
  <c r="F122" i="3"/>
  <c r="CC101" i="24"/>
  <c r="BZ101" i="24"/>
  <c r="BY102" i="24"/>
  <c r="N132" i="10"/>
  <c r="L132" i="10"/>
  <c r="J132" i="10"/>
  <c r="F132" i="10"/>
  <c r="D132" i="10"/>
  <c r="M132" i="10"/>
  <c r="I132" i="10"/>
  <c r="C132" i="10"/>
  <c r="G132" i="10"/>
  <c r="A119" i="2"/>
  <c r="H118" i="2"/>
  <c r="B118" i="2"/>
  <c r="E118" i="2"/>
  <c r="B138" i="12"/>
  <c r="H138" i="12"/>
  <c r="A139" i="12"/>
  <c r="Q138" i="12"/>
  <c r="N138" i="12"/>
  <c r="E138" i="12"/>
  <c r="K138" i="12"/>
  <c r="A118" i="32"/>
  <c r="F117" i="32"/>
  <c r="B117" i="32"/>
  <c r="D122" i="3"/>
  <c r="C122" i="3"/>
  <c r="H122" i="3"/>
  <c r="CB100" i="24"/>
  <c r="CE100" i="24"/>
  <c r="CD100" i="24"/>
  <c r="CA100" i="24"/>
  <c r="D117" i="2"/>
  <c r="C117" i="2"/>
  <c r="K117" i="2"/>
  <c r="J117" i="2"/>
  <c r="I117" i="2"/>
  <c r="F117" i="2"/>
  <c r="G117" i="2"/>
  <c r="AQ101" i="24"/>
  <c r="AP101" i="24"/>
  <c r="AT101" i="24"/>
  <c r="BD101" i="24"/>
  <c r="AZ101" i="24"/>
  <c r="AY101" i="24"/>
  <c r="AW101" i="24"/>
  <c r="AV101" i="24"/>
  <c r="AS101" i="24"/>
  <c r="AM101" i="24"/>
  <c r="AK101" i="24"/>
  <c r="AJ101" i="24"/>
  <c r="AN101" i="24"/>
  <c r="I116" i="32"/>
  <c r="H116" i="32"/>
  <c r="G116" i="32"/>
  <c r="A130" i="8"/>
  <c r="K129" i="8"/>
  <c r="H129" i="8"/>
  <c r="E129" i="8"/>
  <c r="B129" i="8"/>
  <c r="H133" i="10"/>
  <c r="B133" i="10"/>
  <c r="K133" i="10"/>
  <c r="E133" i="10"/>
  <c r="D125" i="5"/>
  <c r="C125" i="5"/>
  <c r="G128" i="8"/>
  <c r="M128" i="8"/>
  <c r="L128" i="8"/>
  <c r="F128" i="8"/>
  <c r="D128" i="8"/>
  <c r="C128" i="8"/>
  <c r="I128" i="8"/>
  <c r="N128" i="8"/>
  <c r="J128" i="8"/>
  <c r="E114" i="43"/>
  <c r="B114" i="43"/>
  <c r="T137" i="12"/>
  <c r="R137" i="12"/>
  <c r="P137" i="12"/>
  <c r="L137" i="12"/>
  <c r="J137" i="12"/>
  <c r="F137" i="12"/>
  <c r="S137" i="12"/>
  <c r="D137" i="12"/>
  <c r="I137" i="12"/>
  <c r="C137" i="12"/>
  <c r="O137" i="12"/>
  <c r="M137" i="12"/>
  <c r="G137" i="12"/>
  <c r="A127" i="5"/>
  <c r="B126" i="5"/>
  <c r="E126" i="5"/>
  <c r="B96" i="40"/>
  <c r="E96" i="40"/>
  <c r="K101" i="24"/>
  <c r="H101" i="24"/>
  <c r="E101" i="24"/>
  <c r="B101" i="24"/>
  <c r="A102" i="24"/>
  <c r="AL102" i="24"/>
  <c r="AO102" i="24"/>
  <c r="AX102" i="24"/>
  <c r="AU102" i="24"/>
  <c r="AR102" i="24"/>
  <c r="AI102" i="24"/>
  <c r="AH103" i="24"/>
  <c r="CX101" i="24"/>
  <c r="CW101" i="24"/>
  <c r="CU101" i="24"/>
  <c r="CT101" i="24"/>
  <c r="H125" i="5"/>
  <c r="G125" i="5"/>
  <c r="F125" i="5"/>
  <c r="CF100" i="24" l="1"/>
  <c r="BA101" i="24"/>
  <c r="BE101" i="24" s="1"/>
  <c r="N100" i="24"/>
  <c r="R100" i="24" s="1"/>
  <c r="CY101" i="24"/>
  <c r="E113" i="44"/>
  <c r="B113" i="44"/>
  <c r="D115" i="45"/>
  <c r="B115" i="45"/>
  <c r="I117" i="32"/>
  <c r="H117" i="32"/>
  <c r="G117" i="32"/>
  <c r="H123" i="3"/>
  <c r="D123" i="3"/>
  <c r="C123" i="3"/>
  <c r="N139" i="12"/>
  <c r="K139" i="12"/>
  <c r="H139" i="12"/>
  <c r="B139" i="12"/>
  <c r="E139" i="12"/>
  <c r="Q139" i="12"/>
  <c r="A140" i="12"/>
  <c r="G123" i="3"/>
  <c r="F123" i="3"/>
  <c r="M101" i="24"/>
  <c r="I101" i="24"/>
  <c r="G101" i="24"/>
  <c r="F101" i="24"/>
  <c r="D101" i="24"/>
  <c r="C101" i="24"/>
  <c r="Q101" i="24"/>
  <c r="L101" i="24"/>
  <c r="J101" i="24"/>
  <c r="E124" i="3"/>
  <c r="B124" i="3"/>
  <c r="A125" i="3"/>
  <c r="D138" i="12"/>
  <c r="T138" i="12"/>
  <c r="R138" i="12"/>
  <c r="P138" i="12"/>
  <c r="S138" i="12"/>
  <c r="O138" i="12"/>
  <c r="M138" i="12"/>
  <c r="J138" i="12"/>
  <c r="G138" i="12"/>
  <c r="F138" i="12"/>
  <c r="C138" i="12"/>
  <c r="I138" i="12"/>
  <c r="L138" i="12"/>
  <c r="AN102" i="24"/>
  <c r="BD102" i="24"/>
  <c r="AZ102" i="24"/>
  <c r="AM102" i="24"/>
  <c r="AY102" i="24"/>
  <c r="AW102" i="24"/>
  <c r="AV102" i="24"/>
  <c r="AT102" i="24"/>
  <c r="AS102" i="24"/>
  <c r="AQ102" i="24"/>
  <c r="AP102" i="24"/>
  <c r="AK102" i="24"/>
  <c r="AJ102" i="24"/>
  <c r="BZ102" i="24"/>
  <c r="CC102" i="24"/>
  <c r="BY103" i="24"/>
  <c r="K118" i="2"/>
  <c r="J118" i="2"/>
  <c r="I118" i="2"/>
  <c r="G118" i="2"/>
  <c r="F118" i="2"/>
  <c r="D118" i="2"/>
  <c r="C118" i="2"/>
  <c r="E117" i="32"/>
  <c r="D117" i="32"/>
  <c r="C117" i="32"/>
  <c r="G114" i="43"/>
  <c r="F114" i="43"/>
  <c r="C114" i="43"/>
  <c r="A115" i="43" s="1"/>
  <c r="D114" i="43"/>
  <c r="D96" i="40"/>
  <c r="C96" i="40"/>
  <c r="A97" i="40" s="1"/>
  <c r="H119" i="2"/>
  <c r="E119" i="2"/>
  <c r="B119" i="2"/>
  <c r="A120" i="2"/>
  <c r="N133" i="10"/>
  <c r="L133" i="10"/>
  <c r="J133" i="10"/>
  <c r="I133" i="10"/>
  <c r="F133" i="10"/>
  <c r="D133" i="10"/>
  <c r="G133" i="10"/>
  <c r="C133" i="10"/>
  <c r="M133" i="10"/>
  <c r="H96" i="40"/>
  <c r="G96" i="40"/>
  <c r="F96" i="40"/>
  <c r="CA101" i="24"/>
  <c r="CD101" i="24"/>
  <c r="CB101" i="24"/>
  <c r="CE101" i="24"/>
  <c r="J129" i="8"/>
  <c r="I129" i="8"/>
  <c r="G129" i="8"/>
  <c r="F129" i="8"/>
  <c r="D129" i="8"/>
  <c r="M129" i="8"/>
  <c r="L129" i="8"/>
  <c r="N129" i="8"/>
  <c r="C129" i="8"/>
  <c r="H97" i="41"/>
  <c r="C97" i="41"/>
  <c r="A98" i="41" s="1"/>
  <c r="D97" i="41"/>
  <c r="F97" i="41"/>
  <c r="G97" i="41"/>
  <c r="A119" i="32"/>
  <c r="F118" i="32"/>
  <c r="B118" i="32"/>
  <c r="H102" i="24"/>
  <c r="E102" i="24"/>
  <c r="B102" i="24"/>
  <c r="K102" i="24"/>
  <c r="A103" i="24"/>
  <c r="AX103" i="24"/>
  <c r="AI103" i="24"/>
  <c r="AU103" i="24"/>
  <c r="AR103" i="24"/>
  <c r="AO103" i="24"/>
  <c r="AL103" i="24"/>
  <c r="AH104" i="24"/>
  <c r="CV103" i="24"/>
  <c r="CS103" i="24"/>
  <c r="CR104" i="24"/>
  <c r="H130" i="8"/>
  <c r="A131" i="8"/>
  <c r="K130" i="8"/>
  <c r="E130" i="8"/>
  <c r="B130" i="8"/>
  <c r="CT102" i="24"/>
  <c r="CX102" i="24"/>
  <c r="CW102" i="24"/>
  <c r="CU102" i="24"/>
  <c r="H126" i="5"/>
  <c r="F126" i="5"/>
  <c r="G126" i="5"/>
  <c r="D126" i="5"/>
  <c r="C126" i="5"/>
  <c r="E127" i="5"/>
  <c r="B127" i="5"/>
  <c r="A128" i="5"/>
  <c r="E9" i="29" a="1"/>
  <c r="BA102" i="24" l="1"/>
  <c r="BE102" i="24" s="1"/>
  <c r="N101" i="24"/>
  <c r="R101" i="24" s="1"/>
  <c r="CY102" i="24"/>
  <c r="CF101" i="24"/>
  <c r="F115" i="45"/>
  <c r="C115" i="45"/>
  <c r="A116" i="45" s="1"/>
  <c r="E115" i="45"/>
  <c r="C113" i="44"/>
  <c r="A114" i="44" s="1"/>
  <c r="F113" i="44"/>
  <c r="D113" i="44"/>
  <c r="G113" i="44"/>
  <c r="E9" i="29"/>
  <c r="G130" i="8"/>
  <c r="M130" i="8"/>
  <c r="J130" i="8"/>
  <c r="I130" i="8"/>
  <c r="F130" i="8"/>
  <c r="C130" i="8"/>
  <c r="N130" i="8"/>
  <c r="D130" i="8"/>
  <c r="L130" i="8"/>
  <c r="N140" i="12"/>
  <c r="H140" i="12"/>
  <c r="E140" i="12"/>
  <c r="K140" i="12"/>
  <c r="Q140" i="12"/>
  <c r="B140" i="12"/>
  <c r="A141" i="12"/>
  <c r="A132" i="8"/>
  <c r="K131" i="8"/>
  <c r="H131" i="8"/>
  <c r="E131" i="8"/>
  <c r="B131" i="8"/>
  <c r="G102" i="24"/>
  <c r="F102" i="24"/>
  <c r="Q102" i="24"/>
  <c r="M102" i="24"/>
  <c r="L102" i="24"/>
  <c r="I102" i="24"/>
  <c r="D102" i="24"/>
  <c r="C102" i="24"/>
  <c r="J102" i="24"/>
  <c r="L139" i="12"/>
  <c r="J139" i="12"/>
  <c r="F139" i="12"/>
  <c r="D139" i="12"/>
  <c r="R139" i="12"/>
  <c r="C139" i="12"/>
  <c r="G139" i="12"/>
  <c r="T139" i="12"/>
  <c r="S139" i="12"/>
  <c r="P139" i="12"/>
  <c r="O139" i="12"/>
  <c r="M139" i="12"/>
  <c r="I139" i="12"/>
  <c r="H127" i="5"/>
  <c r="G127" i="5"/>
  <c r="F127" i="5"/>
  <c r="E103" i="24"/>
  <c r="K103" i="24"/>
  <c r="H103" i="24"/>
  <c r="B103" i="24"/>
  <c r="A104" i="24"/>
  <c r="E118" i="32"/>
  <c r="C118" i="32"/>
  <c r="D118" i="32"/>
  <c r="I118" i="32"/>
  <c r="H118" i="32"/>
  <c r="G118" i="32"/>
  <c r="K119" i="2"/>
  <c r="J119" i="2"/>
  <c r="F119" i="2"/>
  <c r="I119" i="2"/>
  <c r="G119" i="2"/>
  <c r="C119" i="2"/>
  <c r="D119" i="2"/>
  <c r="H124" i="3"/>
  <c r="D124" i="3"/>
  <c r="C124" i="3"/>
  <c r="E120" i="2"/>
  <c r="H120" i="2"/>
  <c r="A121" i="2"/>
  <c r="B120" i="2"/>
  <c r="G124" i="3"/>
  <c r="F124" i="3"/>
  <c r="AU104" i="24"/>
  <c r="AR104" i="24"/>
  <c r="AO104" i="24"/>
  <c r="AL104" i="24"/>
  <c r="AI104" i="24"/>
  <c r="AX104" i="24"/>
  <c r="AH105" i="24"/>
  <c r="E98" i="41"/>
  <c r="B98" i="41"/>
  <c r="A126" i="3"/>
  <c r="B125" i="3"/>
  <c r="E125" i="3"/>
  <c r="AZ103" i="24"/>
  <c r="AK103" i="24"/>
  <c r="AJ103" i="24"/>
  <c r="AY103" i="24"/>
  <c r="AW103" i="24"/>
  <c r="AV103" i="24"/>
  <c r="AT103" i="24"/>
  <c r="AS103" i="24"/>
  <c r="AQ103" i="24"/>
  <c r="AP103" i="24"/>
  <c r="AN103" i="24"/>
  <c r="AM103" i="24"/>
  <c r="BD103" i="24"/>
  <c r="E97" i="40"/>
  <c r="B97" i="40"/>
  <c r="CC103" i="24"/>
  <c r="BZ103" i="24"/>
  <c r="BY104" i="24"/>
  <c r="A129" i="5"/>
  <c r="B128" i="5"/>
  <c r="E128" i="5"/>
  <c r="CE102" i="24"/>
  <c r="CD102" i="24"/>
  <c r="CB102" i="24"/>
  <c r="CA102" i="24"/>
  <c r="D127" i="5"/>
  <c r="C127" i="5"/>
  <c r="B119" i="32"/>
  <c r="A120" i="32"/>
  <c r="F119" i="32"/>
  <c r="CS104" i="24"/>
  <c r="CV104" i="24"/>
  <c r="CR105" i="24"/>
  <c r="E115" i="43"/>
  <c r="B115" i="43"/>
  <c r="CX103" i="24"/>
  <c r="CW103" i="24"/>
  <c r="CU103" i="24"/>
  <c r="CT103" i="24"/>
  <c r="BA103" i="24" l="1"/>
  <c r="BE103" i="24" s="1"/>
  <c r="CY103" i="24"/>
  <c r="N102" i="24"/>
  <c r="R102" i="24" s="1"/>
  <c r="CF102" i="24"/>
  <c r="E114" i="44"/>
  <c r="B114" i="44"/>
  <c r="B116" i="45"/>
  <c r="D116" i="45"/>
  <c r="J131" i="8"/>
  <c r="I131" i="8"/>
  <c r="G131" i="8"/>
  <c r="F131" i="8"/>
  <c r="D131" i="8"/>
  <c r="L131" i="8"/>
  <c r="C131" i="8"/>
  <c r="N131" i="8"/>
  <c r="M131" i="8"/>
  <c r="H119" i="32"/>
  <c r="G119" i="32"/>
  <c r="I119" i="32"/>
  <c r="K104" i="24"/>
  <c r="H104" i="24"/>
  <c r="E104" i="24"/>
  <c r="B104" i="24"/>
  <c r="A105" i="24"/>
  <c r="T140" i="12"/>
  <c r="R140" i="12"/>
  <c r="P140" i="12"/>
  <c r="L140" i="12"/>
  <c r="J140" i="12"/>
  <c r="F140" i="12"/>
  <c r="D140" i="12"/>
  <c r="S140" i="12"/>
  <c r="O140" i="12"/>
  <c r="M140" i="12"/>
  <c r="I140" i="12"/>
  <c r="G140" i="12"/>
  <c r="C140" i="12"/>
  <c r="G98" i="41"/>
  <c r="F98" i="41"/>
  <c r="C103" i="24"/>
  <c r="G103" i="24"/>
  <c r="M103" i="24"/>
  <c r="L103" i="24"/>
  <c r="J103" i="24"/>
  <c r="I103" i="24"/>
  <c r="F103" i="24"/>
  <c r="D103" i="24"/>
  <c r="Q103" i="24"/>
  <c r="H132" i="8"/>
  <c r="B132" i="8"/>
  <c r="A133" i="8"/>
  <c r="E132" i="8"/>
  <c r="K132" i="8"/>
  <c r="CX104" i="24"/>
  <c r="CW104" i="24"/>
  <c r="CT104" i="24"/>
  <c r="CU104" i="24"/>
  <c r="F120" i="32"/>
  <c r="B120" i="32"/>
  <c r="A121" i="32"/>
  <c r="CV105" i="24"/>
  <c r="CS105" i="24"/>
  <c r="CR106" i="24"/>
  <c r="C115" i="43"/>
  <c r="A116" i="43" s="1"/>
  <c r="G115" i="43"/>
  <c r="F115" i="43"/>
  <c r="D115" i="43"/>
  <c r="B141" i="12"/>
  <c r="N141" i="12"/>
  <c r="K141" i="12"/>
  <c r="H141" i="12"/>
  <c r="E141" i="12"/>
  <c r="Q141" i="12"/>
  <c r="A142" i="12"/>
  <c r="E119" i="32"/>
  <c r="C119" i="32"/>
  <c r="D119" i="32"/>
  <c r="C98" i="41"/>
  <c r="A99" i="41" s="1"/>
  <c r="H98" i="41"/>
  <c r="D98" i="41"/>
  <c r="H128" i="5"/>
  <c r="G128" i="5"/>
  <c r="F128" i="5"/>
  <c r="D128" i="5"/>
  <c r="C128" i="5"/>
  <c r="CC104" i="24"/>
  <c r="BZ104" i="24"/>
  <c r="BY105" i="24"/>
  <c r="D125" i="3"/>
  <c r="C125" i="3"/>
  <c r="H125" i="3"/>
  <c r="CE103" i="24"/>
  <c r="CA103" i="24"/>
  <c r="CB103" i="24"/>
  <c r="CD103" i="24"/>
  <c r="A127" i="3"/>
  <c r="B126" i="3"/>
  <c r="E126" i="3"/>
  <c r="G125" i="3"/>
  <c r="F125" i="3"/>
  <c r="B129" i="5"/>
  <c r="A130" i="5"/>
  <c r="E129" i="5"/>
  <c r="H97" i="40"/>
  <c r="F97" i="40"/>
  <c r="G97" i="40"/>
  <c r="K120" i="2"/>
  <c r="J120" i="2"/>
  <c r="I120" i="2"/>
  <c r="G120" i="2"/>
  <c r="F120" i="2"/>
  <c r="D120" i="2"/>
  <c r="C120" i="2"/>
  <c r="D97" i="40"/>
  <c r="C97" i="40"/>
  <c r="A98" i="40" s="1"/>
  <c r="AR105" i="24"/>
  <c r="AX105" i="24"/>
  <c r="AO105" i="24"/>
  <c r="AL105" i="24"/>
  <c r="AI105" i="24"/>
  <c r="AU105" i="24"/>
  <c r="AH106" i="24"/>
  <c r="AT104" i="24"/>
  <c r="AS104" i="24"/>
  <c r="AW104" i="24"/>
  <c r="AV104" i="24"/>
  <c r="AQ104" i="24"/>
  <c r="AP104" i="24"/>
  <c r="AN104" i="24"/>
  <c r="AM104" i="24"/>
  <c r="AK104" i="24"/>
  <c r="BD104" i="24"/>
  <c r="AZ104" i="24"/>
  <c r="AY104" i="24"/>
  <c r="AJ104" i="24"/>
  <c r="A122" i="2"/>
  <c r="E121" i="2"/>
  <c r="B121" i="2"/>
  <c r="H121" i="2"/>
  <c r="CF103" i="24" l="1"/>
  <c r="CY104" i="24"/>
  <c r="BA104" i="24"/>
  <c r="BE104" i="24" s="1"/>
  <c r="N103" i="24"/>
  <c r="R103" i="24" s="1"/>
  <c r="C116" i="45"/>
  <c r="A117" i="45" s="1"/>
  <c r="F116" i="45"/>
  <c r="E116" i="45"/>
  <c r="D114" i="44"/>
  <c r="C114" i="44"/>
  <c r="A115" i="44" s="1"/>
  <c r="G114" i="44"/>
  <c r="F114" i="44"/>
  <c r="E120" i="32"/>
  <c r="D120" i="32"/>
  <c r="C120" i="32"/>
  <c r="A122" i="32"/>
  <c r="F121" i="32"/>
  <c r="B121" i="32"/>
  <c r="E127" i="3"/>
  <c r="B127" i="3"/>
  <c r="A128" i="3"/>
  <c r="F121" i="2"/>
  <c r="K121" i="2"/>
  <c r="I121" i="2"/>
  <c r="G121" i="2"/>
  <c r="D121" i="2"/>
  <c r="C121" i="2"/>
  <c r="J121" i="2"/>
  <c r="AP105" i="24"/>
  <c r="AN105" i="24"/>
  <c r="AM105" i="24"/>
  <c r="AK105" i="24"/>
  <c r="AJ105" i="24"/>
  <c r="BD105" i="24"/>
  <c r="AZ105" i="24"/>
  <c r="AY105" i="24"/>
  <c r="AW105" i="24"/>
  <c r="AV105" i="24"/>
  <c r="AT105" i="24"/>
  <c r="AS105" i="24"/>
  <c r="AQ105" i="24"/>
  <c r="CX105" i="24"/>
  <c r="CW105" i="24"/>
  <c r="CU105" i="24"/>
  <c r="CT105" i="24"/>
  <c r="T141" i="12"/>
  <c r="R141" i="12"/>
  <c r="P141" i="12"/>
  <c r="F141" i="12"/>
  <c r="M141" i="12"/>
  <c r="L141" i="12"/>
  <c r="D141" i="12"/>
  <c r="J141" i="12"/>
  <c r="I141" i="12"/>
  <c r="G141" i="12"/>
  <c r="O141" i="12"/>
  <c r="S141" i="12"/>
  <c r="C141" i="12"/>
  <c r="CS106" i="24"/>
  <c r="CV106" i="24"/>
  <c r="CR107" i="24"/>
  <c r="H129" i="5"/>
  <c r="F129" i="5"/>
  <c r="G129" i="5"/>
  <c r="E130" i="5"/>
  <c r="B130" i="5"/>
  <c r="A131" i="5"/>
  <c r="D129" i="5"/>
  <c r="C129" i="5"/>
  <c r="I120" i="32"/>
  <c r="H120" i="32"/>
  <c r="G120" i="32"/>
  <c r="B122" i="2"/>
  <c r="A123" i="2"/>
  <c r="H122" i="2"/>
  <c r="E122" i="2"/>
  <c r="E116" i="43"/>
  <c r="B116" i="43"/>
  <c r="G126" i="3"/>
  <c r="F126" i="3"/>
  <c r="E99" i="41"/>
  <c r="B99" i="41"/>
  <c r="A134" i="8"/>
  <c r="K133" i="8"/>
  <c r="H133" i="8"/>
  <c r="E133" i="8"/>
  <c r="B133" i="8"/>
  <c r="G132" i="8"/>
  <c r="C132" i="8"/>
  <c r="M132" i="8"/>
  <c r="L132" i="8"/>
  <c r="D132" i="8"/>
  <c r="F132" i="8"/>
  <c r="N132" i="8"/>
  <c r="J132" i="8"/>
  <c r="I132" i="8"/>
  <c r="K105" i="24"/>
  <c r="H105" i="24"/>
  <c r="E105" i="24"/>
  <c r="B105" i="24"/>
  <c r="A106" i="24"/>
  <c r="D126" i="3"/>
  <c r="C126" i="3"/>
  <c r="H126" i="3"/>
  <c r="Q104" i="24"/>
  <c r="M104" i="24"/>
  <c r="C104" i="24"/>
  <c r="L104" i="24"/>
  <c r="G104" i="24"/>
  <c r="F104" i="24"/>
  <c r="D104" i="24"/>
  <c r="J104" i="24"/>
  <c r="I104" i="24"/>
  <c r="K142" i="12"/>
  <c r="H142" i="12"/>
  <c r="B142" i="12"/>
  <c r="A143" i="12"/>
  <c r="Q142" i="12"/>
  <c r="N142" i="12"/>
  <c r="E142" i="12"/>
  <c r="CC105" i="24"/>
  <c r="BZ105" i="24"/>
  <c r="BY106" i="24"/>
  <c r="E98" i="40"/>
  <c r="B98" i="40"/>
  <c r="CE104" i="24"/>
  <c r="CD104" i="24"/>
  <c r="CB104" i="24"/>
  <c r="CA104" i="24"/>
  <c r="AL106" i="24"/>
  <c r="AU106" i="24"/>
  <c r="AI106" i="24"/>
  <c r="AX106" i="24"/>
  <c r="AR106" i="24"/>
  <c r="AO106" i="24"/>
  <c r="AH107" i="24"/>
  <c r="CY105" i="24" l="1"/>
  <c r="CF104" i="24"/>
  <c r="N104" i="24"/>
  <c r="R104" i="24" s="1"/>
  <c r="BA105" i="24"/>
  <c r="BE105" i="24" s="1"/>
  <c r="B115" i="44"/>
  <c r="E115" i="44"/>
  <c r="D117" i="45"/>
  <c r="B117" i="45"/>
  <c r="H99" i="41"/>
  <c r="C99" i="41"/>
  <c r="A100" i="41" s="1"/>
  <c r="D99" i="41"/>
  <c r="G99" i="41"/>
  <c r="F99" i="41"/>
  <c r="A132" i="5"/>
  <c r="B131" i="5"/>
  <c r="E131" i="5"/>
  <c r="C130" i="5"/>
  <c r="D130" i="5"/>
  <c r="H130" i="5"/>
  <c r="G130" i="5"/>
  <c r="F130" i="5"/>
  <c r="Q105" i="24"/>
  <c r="L105" i="24"/>
  <c r="J105" i="24"/>
  <c r="I105" i="24"/>
  <c r="G105" i="24"/>
  <c r="F105" i="24"/>
  <c r="M105" i="24"/>
  <c r="D105" i="24"/>
  <c r="C105" i="24"/>
  <c r="K106" i="24"/>
  <c r="H106" i="24"/>
  <c r="E106" i="24"/>
  <c r="B106" i="24"/>
  <c r="A107" i="24"/>
  <c r="AX107" i="24"/>
  <c r="AI107" i="24"/>
  <c r="AO107" i="24"/>
  <c r="AL107" i="24"/>
  <c r="AU107" i="24"/>
  <c r="AR107" i="24"/>
  <c r="AH108" i="24"/>
  <c r="N143" i="12"/>
  <c r="H143" i="12"/>
  <c r="B143" i="12"/>
  <c r="Q143" i="12"/>
  <c r="A144" i="12"/>
  <c r="E143" i="12"/>
  <c r="K143" i="12"/>
  <c r="D116" i="43"/>
  <c r="G116" i="43"/>
  <c r="F116" i="43"/>
  <c r="C116" i="43"/>
  <c r="A117" i="43" s="1"/>
  <c r="L142" i="12"/>
  <c r="J142" i="12"/>
  <c r="I142" i="12"/>
  <c r="F142" i="12"/>
  <c r="D142" i="12"/>
  <c r="P142" i="12"/>
  <c r="S142" i="12"/>
  <c r="T142" i="12"/>
  <c r="R142" i="12"/>
  <c r="C142" i="12"/>
  <c r="O142" i="12"/>
  <c r="M142" i="12"/>
  <c r="G142" i="12"/>
  <c r="H134" i="8"/>
  <c r="A135" i="8"/>
  <c r="K134" i="8"/>
  <c r="B134" i="8"/>
  <c r="E134" i="8"/>
  <c r="BZ106" i="24"/>
  <c r="CC106" i="24"/>
  <c r="BY107" i="24"/>
  <c r="D98" i="40"/>
  <c r="C98" i="40"/>
  <c r="A99" i="40" s="1"/>
  <c r="CD105" i="24"/>
  <c r="CB105" i="24"/>
  <c r="CA105" i="24"/>
  <c r="CE105" i="24"/>
  <c r="A123" i="32"/>
  <c r="F122" i="32"/>
  <c r="B122" i="32"/>
  <c r="H98" i="40"/>
  <c r="G98" i="40"/>
  <c r="F98" i="40"/>
  <c r="CV107" i="24"/>
  <c r="CS107" i="24"/>
  <c r="CR108" i="24"/>
  <c r="CX106" i="24"/>
  <c r="CU106" i="24"/>
  <c r="CT106" i="24"/>
  <c r="CW106" i="24"/>
  <c r="E128" i="3"/>
  <c r="B128" i="3"/>
  <c r="A129" i="3"/>
  <c r="C127" i="3"/>
  <c r="H127" i="3"/>
  <c r="D127" i="3"/>
  <c r="G127" i="3"/>
  <c r="F127" i="3"/>
  <c r="A124" i="2"/>
  <c r="H123" i="2"/>
  <c r="E123" i="2"/>
  <c r="B123" i="2"/>
  <c r="J133" i="8"/>
  <c r="I133" i="8"/>
  <c r="G133" i="8"/>
  <c r="F133" i="8"/>
  <c r="D133" i="8"/>
  <c r="N133" i="8"/>
  <c r="M133" i="8"/>
  <c r="L133" i="8"/>
  <c r="C133" i="8"/>
  <c r="D122" i="2"/>
  <c r="C122" i="2"/>
  <c r="J122" i="2"/>
  <c r="I122" i="2"/>
  <c r="G122" i="2"/>
  <c r="K122" i="2"/>
  <c r="F122" i="2"/>
  <c r="D121" i="32"/>
  <c r="E121" i="32"/>
  <c r="C121" i="32"/>
  <c r="BD106" i="24"/>
  <c r="AP106" i="24"/>
  <c r="AM106" i="24"/>
  <c r="AK106" i="24"/>
  <c r="AJ106" i="24"/>
  <c r="AZ106" i="24"/>
  <c r="AY106" i="24"/>
  <c r="AW106" i="24"/>
  <c r="AS106" i="24"/>
  <c r="AQ106" i="24"/>
  <c r="AN106" i="24"/>
  <c r="AT106" i="24"/>
  <c r="AV106" i="24"/>
  <c r="I121" i="32"/>
  <c r="H121" i="32"/>
  <c r="G121" i="32"/>
  <c r="N105" i="24" l="1"/>
  <c r="R105" i="24" s="1"/>
  <c r="CY106" i="24"/>
  <c r="CF105" i="24"/>
  <c r="BA106" i="24"/>
  <c r="BE106" i="24" s="1"/>
  <c r="C117" i="45"/>
  <c r="F117" i="45"/>
  <c r="E117" i="45"/>
  <c r="F115" i="44"/>
  <c r="C115" i="44"/>
  <c r="A116" i="44" s="1"/>
  <c r="D115" i="44"/>
  <c r="G115" i="44"/>
  <c r="D131" i="5"/>
  <c r="C131" i="5"/>
  <c r="CX107" i="24"/>
  <c r="CW107" i="24"/>
  <c r="CU107" i="24"/>
  <c r="CT107" i="24"/>
  <c r="AJ107" i="24"/>
  <c r="BD107" i="24"/>
  <c r="AY107" i="24"/>
  <c r="AW107" i="24"/>
  <c r="AV107" i="24"/>
  <c r="AQ107" i="24"/>
  <c r="AN107" i="24"/>
  <c r="AM107" i="24"/>
  <c r="AK107" i="24"/>
  <c r="AZ107" i="24"/>
  <c r="AT107" i="24"/>
  <c r="AS107" i="24"/>
  <c r="AP107" i="24"/>
  <c r="BZ107" i="24"/>
  <c r="CC107" i="24"/>
  <c r="BY108" i="24"/>
  <c r="E132" i="5"/>
  <c r="B132" i="5"/>
  <c r="A133" i="5"/>
  <c r="CA106" i="24"/>
  <c r="CE106" i="24"/>
  <c r="CD106" i="24"/>
  <c r="CB106" i="24"/>
  <c r="G134" i="8"/>
  <c r="L134" i="8"/>
  <c r="J134" i="8"/>
  <c r="I134" i="8"/>
  <c r="F134" i="8"/>
  <c r="C134" i="8"/>
  <c r="D134" i="8"/>
  <c r="N134" i="8"/>
  <c r="M134" i="8"/>
  <c r="A136" i="8"/>
  <c r="K135" i="8"/>
  <c r="H135" i="8"/>
  <c r="E135" i="8"/>
  <c r="B135" i="8"/>
  <c r="G122" i="32"/>
  <c r="I122" i="32"/>
  <c r="H122" i="32"/>
  <c r="AR108" i="24"/>
  <c r="AI108" i="24"/>
  <c r="AX108" i="24"/>
  <c r="AU108" i="24"/>
  <c r="AO108" i="24"/>
  <c r="AL108" i="24"/>
  <c r="AH109" i="24"/>
  <c r="A124" i="32"/>
  <c r="F123" i="32"/>
  <c r="B123" i="32"/>
  <c r="N144" i="12"/>
  <c r="E144" i="12"/>
  <c r="B144" i="12"/>
  <c r="H144" i="12"/>
  <c r="A145" i="12"/>
  <c r="Q144" i="12"/>
  <c r="K144" i="12"/>
  <c r="T143" i="12"/>
  <c r="S143" i="12"/>
  <c r="R143" i="12"/>
  <c r="P143" i="12"/>
  <c r="L143" i="12"/>
  <c r="J143" i="12"/>
  <c r="F143" i="12"/>
  <c r="D143" i="12"/>
  <c r="M143" i="12"/>
  <c r="O143" i="12"/>
  <c r="G143" i="12"/>
  <c r="C143" i="12"/>
  <c r="I143" i="12"/>
  <c r="A130" i="3"/>
  <c r="E129" i="3"/>
  <c r="B129" i="3"/>
  <c r="E99" i="40"/>
  <c r="B99" i="40"/>
  <c r="B107" i="24"/>
  <c r="K107" i="24"/>
  <c r="E107" i="24"/>
  <c r="H107" i="24"/>
  <c r="A108" i="24"/>
  <c r="F131" i="5"/>
  <c r="H131" i="5"/>
  <c r="G131" i="5"/>
  <c r="F128" i="3"/>
  <c r="G128" i="3"/>
  <c r="I106" i="24"/>
  <c r="G106" i="24"/>
  <c r="D106" i="24"/>
  <c r="C106" i="24"/>
  <c r="Q106" i="24"/>
  <c r="M106" i="24"/>
  <c r="L106" i="24"/>
  <c r="F106" i="24"/>
  <c r="J106" i="24"/>
  <c r="E100" i="41"/>
  <c r="B100" i="41"/>
  <c r="K123" i="2"/>
  <c r="J123" i="2"/>
  <c r="I123" i="2"/>
  <c r="D123" i="2"/>
  <c r="G123" i="2"/>
  <c r="F123" i="2"/>
  <c r="C123" i="2"/>
  <c r="E122" i="32"/>
  <c r="D122" i="32"/>
  <c r="C122" i="32"/>
  <c r="CV108" i="24"/>
  <c r="CS108" i="24"/>
  <c r="CR109" i="24"/>
  <c r="H124" i="2"/>
  <c r="E124" i="2"/>
  <c r="B124" i="2"/>
  <c r="A125" i="2"/>
  <c r="B117" i="43"/>
  <c r="E117" i="43"/>
  <c r="C128" i="3"/>
  <c r="D128" i="3"/>
  <c r="H128" i="3"/>
  <c r="E27" i="29" a="1"/>
  <c r="CY107" i="24" l="1"/>
  <c r="CF106" i="24"/>
  <c r="BA107" i="24"/>
  <c r="BE107" i="24" s="1"/>
  <c r="N106" i="24"/>
  <c r="R106" i="24" s="1"/>
  <c r="E27" i="29"/>
  <c r="B116" i="44"/>
  <c r="E116" i="44"/>
  <c r="F129" i="3"/>
  <c r="G129" i="3"/>
  <c r="A131" i="3"/>
  <c r="E130" i="3"/>
  <c r="B130" i="3"/>
  <c r="T144" i="12"/>
  <c r="R144" i="12"/>
  <c r="P144" i="12"/>
  <c r="L144" i="12"/>
  <c r="D144" i="12"/>
  <c r="G144" i="12"/>
  <c r="F144" i="12"/>
  <c r="C144" i="12"/>
  <c r="O144" i="12"/>
  <c r="M144" i="12"/>
  <c r="S144" i="12"/>
  <c r="I144" i="12"/>
  <c r="J144" i="12"/>
  <c r="AO109" i="24"/>
  <c r="AL109" i="24"/>
  <c r="AU109" i="24"/>
  <c r="AR109" i="24"/>
  <c r="AI109" i="24"/>
  <c r="AX109" i="24"/>
  <c r="AH110" i="24"/>
  <c r="H132" i="5"/>
  <c r="F132" i="5"/>
  <c r="G132" i="5"/>
  <c r="J135" i="8"/>
  <c r="I135" i="8"/>
  <c r="G135" i="8"/>
  <c r="F135" i="8"/>
  <c r="D135" i="8"/>
  <c r="N135" i="8"/>
  <c r="M135" i="8"/>
  <c r="L135" i="8"/>
  <c r="C135" i="8"/>
  <c r="H145" i="12"/>
  <c r="B145" i="12"/>
  <c r="N145" i="12"/>
  <c r="A146" i="12"/>
  <c r="Q145" i="12"/>
  <c r="K145" i="12"/>
  <c r="E145" i="12"/>
  <c r="E123" i="32"/>
  <c r="D123" i="32"/>
  <c r="C123" i="32"/>
  <c r="CE107" i="24"/>
  <c r="CD107" i="24"/>
  <c r="CB107" i="24"/>
  <c r="CA107" i="24"/>
  <c r="A126" i="2"/>
  <c r="H125" i="2"/>
  <c r="E125" i="2"/>
  <c r="B125" i="2"/>
  <c r="CX108" i="24"/>
  <c r="CW108" i="24"/>
  <c r="CU108" i="24"/>
  <c r="CT108" i="24"/>
  <c r="G107" i="24"/>
  <c r="D107" i="24"/>
  <c r="C107" i="24"/>
  <c r="Q107" i="24"/>
  <c r="M107" i="24"/>
  <c r="L107" i="24"/>
  <c r="J107" i="24"/>
  <c r="F107" i="24"/>
  <c r="I107" i="24"/>
  <c r="D132" i="5"/>
  <c r="C132" i="5"/>
  <c r="J124" i="2"/>
  <c r="I124" i="2"/>
  <c r="G124" i="2"/>
  <c r="F124" i="2"/>
  <c r="D124" i="2"/>
  <c r="K124" i="2"/>
  <c r="C124" i="2"/>
  <c r="AV108" i="24"/>
  <c r="AT108" i="24"/>
  <c r="AK108" i="24"/>
  <c r="AJ108" i="24"/>
  <c r="BD108" i="24"/>
  <c r="AZ108" i="24"/>
  <c r="AY108" i="24"/>
  <c r="AW108" i="24"/>
  <c r="AS108" i="24"/>
  <c r="AQ108" i="24"/>
  <c r="AP108" i="24"/>
  <c r="AN108" i="24"/>
  <c r="AM108" i="24"/>
  <c r="A134" i="5"/>
  <c r="E133" i="5"/>
  <c r="B133" i="5"/>
  <c r="H136" i="8"/>
  <c r="A137" i="8"/>
  <c r="K136" i="8"/>
  <c r="E136" i="8"/>
  <c r="B136" i="8"/>
  <c r="CV109" i="24"/>
  <c r="CS109" i="24"/>
  <c r="CR110" i="24"/>
  <c r="D99" i="40"/>
  <c r="C99" i="40"/>
  <c r="A100" i="40" s="1"/>
  <c r="F117" i="43"/>
  <c r="C117" i="43"/>
  <c r="G117" i="43"/>
  <c r="D117" i="43"/>
  <c r="F99" i="40"/>
  <c r="G99" i="40"/>
  <c r="H99" i="40"/>
  <c r="H100" i="41"/>
  <c r="D100" i="41"/>
  <c r="C100" i="41"/>
  <c r="A101" i="41" s="1"/>
  <c r="H123" i="32"/>
  <c r="G123" i="32"/>
  <c r="I123" i="32"/>
  <c r="CC108" i="24"/>
  <c r="BZ108" i="24"/>
  <c r="BY109" i="24"/>
  <c r="F124" i="32"/>
  <c r="A125" i="32"/>
  <c r="B124" i="32"/>
  <c r="G100" i="41"/>
  <c r="F100" i="41"/>
  <c r="B108" i="24"/>
  <c r="K108" i="24"/>
  <c r="H108" i="24"/>
  <c r="E108" i="24"/>
  <c r="A109" i="24"/>
  <c r="H129" i="3"/>
  <c r="D129" i="3"/>
  <c r="C129" i="3"/>
  <c r="E24" i="29" a="1"/>
  <c r="CF107" i="24" l="1"/>
  <c r="CY108" i="24"/>
  <c r="N107" i="24"/>
  <c r="R107" i="24" s="1"/>
  <c r="BA108" i="24"/>
  <c r="BE108" i="24" s="1"/>
  <c r="F116" i="44"/>
  <c r="C116" i="44"/>
  <c r="A117" i="44" s="1"/>
  <c r="D116" i="44"/>
  <c r="G116" i="44"/>
  <c r="E24" i="29"/>
  <c r="D124" i="32"/>
  <c r="E124" i="32"/>
  <c r="C124" i="32"/>
  <c r="AT109" i="24"/>
  <c r="AQ109" i="24"/>
  <c r="AP109" i="24"/>
  <c r="AN109" i="24"/>
  <c r="AK109" i="24"/>
  <c r="BD109" i="24"/>
  <c r="AZ109" i="24"/>
  <c r="AY109" i="24"/>
  <c r="AW109" i="24"/>
  <c r="AV109" i="24"/>
  <c r="AS109" i="24"/>
  <c r="AM109" i="24"/>
  <c r="AJ109" i="24"/>
  <c r="CX109" i="24"/>
  <c r="CW109" i="24"/>
  <c r="CU109" i="24"/>
  <c r="CT109" i="24"/>
  <c r="G136" i="8"/>
  <c r="N136" i="8"/>
  <c r="M136" i="8"/>
  <c r="L136" i="8"/>
  <c r="I136" i="8"/>
  <c r="F136" i="8"/>
  <c r="C136" i="8"/>
  <c r="J136" i="8"/>
  <c r="D136" i="8"/>
  <c r="A126" i="32"/>
  <c r="F125" i="32"/>
  <c r="B125" i="32"/>
  <c r="B101" i="41"/>
  <c r="E101" i="41"/>
  <c r="K137" i="8"/>
  <c r="H137" i="8"/>
  <c r="E137" i="8"/>
  <c r="B137" i="8"/>
  <c r="I124" i="32"/>
  <c r="H124" i="32"/>
  <c r="G124" i="32"/>
  <c r="D133" i="5"/>
  <c r="C133" i="5"/>
  <c r="G133" i="5"/>
  <c r="H133" i="5"/>
  <c r="F133" i="5"/>
  <c r="Q146" i="12"/>
  <c r="N146" i="12"/>
  <c r="H146" i="12"/>
  <c r="B146" i="12"/>
  <c r="K146" i="12"/>
  <c r="E146" i="12"/>
  <c r="A147" i="12"/>
  <c r="K109" i="24"/>
  <c r="H109" i="24"/>
  <c r="E109" i="24"/>
  <c r="B109" i="24"/>
  <c r="A110" i="24"/>
  <c r="B134" i="5"/>
  <c r="E134" i="5"/>
  <c r="A135" i="5"/>
  <c r="CC109" i="24"/>
  <c r="BZ109" i="24"/>
  <c r="BY110" i="24"/>
  <c r="J145" i="12"/>
  <c r="I145" i="12"/>
  <c r="G145" i="12"/>
  <c r="F145" i="12"/>
  <c r="D145" i="12"/>
  <c r="T145" i="12"/>
  <c r="R145" i="12"/>
  <c r="L145" i="12"/>
  <c r="P145" i="12"/>
  <c r="O145" i="12"/>
  <c r="M145" i="12"/>
  <c r="S145" i="12"/>
  <c r="C145" i="12"/>
  <c r="CD108" i="24"/>
  <c r="CB108" i="24"/>
  <c r="CA108" i="24"/>
  <c r="CE108" i="24"/>
  <c r="D130" i="3"/>
  <c r="C130" i="3"/>
  <c r="H130" i="3"/>
  <c r="G125" i="2"/>
  <c r="K125" i="2"/>
  <c r="J125" i="2"/>
  <c r="I125" i="2"/>
  <c r="F125" i="2"/>
  <c r="C125" i="2"/>
  <c r="D125" i="2"/>
  <c r="F130" i="3"/>
  <c r="G130" i="3"/>
  <c r="CV110" i="24"/>
  <c r="CS110" i="24"/>
  <c r="CR111" i="24"/>
  <c r="B131" i="3"/>
  <c r="E131" i="3"/>
  <c r="A132" i="3"/>
  <c r="Q108" i="24"/>
  <c r="M108" i="24"/>
  <c r="J108" i="24"/>
  <c r="L108" i="24"/>
  <c r="I108" i="24"/>
  <c r="D108" i="24"/>
  <c r="C108" i="24"/>
  <c r="G108" i="24"/>
  <c r="F108" i="24"/>
  <c r="B100" i="40"/>
  <c r="E100" i="40"/>
  <c r="A127" i="2"/>
  <c r="H126" i="2"/>
  <c r="B126" i="2"/>
  <c r="E126" i="2"/>
  <c r="AL110" i="24"/>
  <c r="AX110" i="24"/>
  <c r="AR110" i="24"/>
  <c r="AO110" i="24"/>
  <c r="AU110" i="24"/>
  <c r="AI110" i="24"/>
  <c r="AH111" i="24"/>
  <c r="CY109" i="24" l="1"/>
  <c r="BA109" i="24"/>
  <c r="BE109" i="24" s="1"/>
  <c r="N108" i="24"/>
  <c r="R108" i="24" s="1"/>
  <c r="CF108" i="24"/>
  <c r="B117" i="44"/>
  <c r="E117" i="44"/>
  <c r="D134" i="5"/>
  <c r="C134" i="5"/>
  <c r="M109" i="24"/>
  <c r="Q109" i="24"/>
  <c r="L109" i="24"/>
  <c r="J109" i="24"/>
  <c r="I109" i="24"/>
  <c r="G109" i="24"/>
  <c r="F109" i="24"/>
  <c r="D109" i="24"/>
  <c r="C109" i="24"/>
  <c r="H134" i="5"/>
  <c r="F134" i="5"/>
  <c r="G134" i="5"/>
  <c r="E125" i="32"/>
  <c r="D125" i="32"/>
  <c r="C125" i="32"/>
  <c r="AX111" i="24"/>
  <c r="AL111" i="24"/>
  <c r="AI111" i="24"/>
  <c r="AU111" i="24"/>
  <c r="AR111" i="24"/>
  <c r="AO111" i="24"/>
  <c r="AH112" i="24"/>
  <c r="I125" i="32"/>
  <c r="H125" i="32"/>
  <c r="G125" i="32"/>
  <c r="E135" i="5"/>
  <c r="B135" i="5"/>
  <c r="A136" i="5"/>
  <c r="T146" i="12"/>
  <c r="S146" i="12"/>
  <c r="R146" i="12"/>
  <c r="P146" i="12"/>
  <c r="L146" i="12"/>
  <c r="J146" i="12"/>
  <c r="F146" i="12"/>
  <c r="D146" i="12"/>
  <c r="O146" i="12"/>
  <c r="G146" i="12"/>
  <c r="C146" i="12"/>
  <c r="M146" i="12"/>
  <c r="I146" i="12"/>
  <c r="F126" i="32"/>
  <c r="B126" i="32"/>
  <c r="A127" i="32"/>
  <c r="K110" i="24"/>
  <c r="H110" i="24"/>
  <c r="E110" i="24"/>
  <c r="B110" i="24"/>
  <c r="A111" i="24"/>
  <c r="AN110" i="24"/>
  <c r="BD110" i="24"/>
  <c r="AZ110" i="24"/>
  <c r="AW110" i="24"/>
  <c r="AY110" i="24"/>
  <c r="AM110" i="24"/>
  <c r="AQ110" i="24"/>
  <c r="AP110" i="24"/>
  <c r="AK110" i="24"/>
  <c r="AJ110" i="24"/>
  <c r="AV110" i="24"/>
  <c r="AT110" i="24"/>
  <c r="AS110" i="24"/>
  <c r="N147" i="12"/>
  <c r="B147" i="12"/>
  <c r="A148" i="12"/>
  <c r="H147" i="12"/>
  <c r="E147" i="12"/>
  <c r="Q147" i="12"/>
  <c r="K147" i="12"/>
  <c r="CV111" i="24"/>
  <c r="CS111" i="24"/>
  <c r="CR112" i="24"/>
  <c r="CT110" i="24"/>
  <c r="CW110" i="24"/>
  <c r="CU110" i="24"/>
  <c r="CX110" i="24"/>
  <c r="J137" i="8"/>
  <c r="I137" i="8"/>
  <c r="G137" i="8"/>
  <c r="F137" i="8"/>
  <c r="D137" i="8"/>
  <c r="M137" i="8"/>
  <c r="N137" i="8"/>
  <c r="L137" i="8"/>
  <c r="C137" i="8"/>
  <c r="A133" i="3"/>
  <c r="E132" i="3"/>
  <c r="B132" i="3"/>
  <c r="CC110" i="24"/>
  <c r="BZ110" i="24"/>
  <c r="BY111" i="24"/>
  <c r="G131" i="3"/>
  <c r="F131" i="3"/>
  <c r="CA109" i="24"/>
  <c r="CE109" i="24"/>
  <c r="CD109" i="24"/>
  <c r="CB109" i="24"/>
  <c r="H131" i="3"/>
  <c r="C131" i="3"/>
  <c r="D131" i="3"/>
  <c r="F101" i="41"/>
  <c r="G101" i="41"/>
  <c r="K126" i="2"/>
  <c r="J126" i="2"/>
  <c r="G126" i="2"/>
  <c r="C126" i="2"/>
  <c r="F126" i="2"/>
  <c r="D126" i="2"/>
  <c r="I126" i="2"/>
  <c r="H101" i="41"/>
  <c r="D101" i="41"/>
  <c r="C101" i="41"/>
  <c r="A102" i="41" s="1"/>
  <c r="B127" i="2"/>
  <c r="A128" i="2"/>
  <c r="H127" i="2"/>
  <c r="E127" i="2"/>
  <c r="H100" i="40"/>
  <c r="F100" i="40"/>
  <c r="G100" i="40"/>
  <c r="D100" i="40"/>
  <c r="C100" i="40"/>
  <c r="A101" i="40" s="1"/>
  <c r="E7" i="29" a="1"/>
  <c r="CY110" i="24" l="1"/>
  <c r="BA110" i="24"/>
  <c r="BE110" i="24" s="1"/>
  <c r="CF109" i="24"/>
  <c r="N109" i="24"/>
  <c r="R109" i="24" s="1"/>
  <c r="D117" i="44"/>
  <c r="G117" i="44"/>
  <c r="F117" i="44"/>
  <c r="C117" i="44"/>
  <c r="E7" i="29"/>
  <c r="CV112" i="24"/>
  <c r="CS112" i="24"/>
  <c r="CR113" i="24"/>
  <c r="T147" i="12"/>
  <c r="R147" i="12"/>
  <c r="P147" i="12"/>
  <c r="L147" i="12"/>
  <c r="J147" i="12"/>
  <c r="S147" i="12"/>
  <c r="G147" i="12"/>
  <c r="F147" i="12"/>
  <c r="M147" i="12"/>
  <c r="D147" i="12"/>
  <c r="C147" i="12"/>
  <c r="O147" i="12"/>
  <c r="I147" i="12"/>
  <c r="E111" i="24"/>
  <c r="K111" i="24"/>
  <c r="H111" i="24"/>
  <c r="B111" i="24"/>
  <c r="A112" i="24"/>
  <c r="G110" i="24"/>
  <c r="F110" i="24"/>
  <c r="Q110" i="24"/>
  <c r="M110" i="24"/>
  <c r="L110" i="24"/>
  <c r="J110" i="24"/>
  <c r="I110" i="24"/>
  <c r="D110" i="24"/>
  <c r="C110" i="24"/>
  <c r="A137" i="5"/>
  <c r="B136" i="5"/>
  <c r="E136" i="5"/>
  <c r="H135" i="5"/>
  <c r="G135" i="5"/>
  <c r="F135" i="5"/>
  <c r="CT111" i="24"/>
  <c r="CX111" i="24"/>
  <c r="CW111" i="24"/>
  <c r="CU111" i="24"/>
  <c r="F127" i="32"/>
  <c r="B127" i="32"/>
  <c r="A128" i="32"/>
  <c r="CC111" i="24"/>
  <c r="BY112" i="24"/>
  <c r="BZ111" i="24"/>
  <c r="I126" i="32"/>
  <c r="G126" i="32"/>
  <c r="H126" i="32"/>
  <c r="D135" i="5"/>
  <c r="C135" i="5"/>
  <c r="C126" i="32"/>
  <c r="E126" i="32"/>
  <c r="D126" i="32"/>
  <c r="CE110" i="24"/>
  <c r="CD110" i="24"/>
  <c r="CB110" i="24"/>
  <c r="CA110" i="24"/>
  <c r="E101" i="40"/>
  <c r="B101" i="40"/>
  <c r="H132" i="3"/>
  <c r="D132" i="3"/>
  <c r="C132" i="3"/>
  <c r="A134" i="3"/>
  <c r="E133" i="3"/>
  <c r="B133" i="3"/>
  <c r="AX112" i="24"/>
  <c r="AU112" i="24"/>
  <c r="AR112" i="24"/>
  <c r="AO112" i="24"/>
  <c r="AL112" i="24"/>
  <c r="AI112" i="24"/>
  <c r="AH113" i="24"/>
  <c r="AZ111" i="24"/>
  <c r="BD111" i="24"/>
  <c r="AP111" i="24"/>
  <c r="AK111" i="24"/>
  <c r="AJ111" i="24"/>
  <c r="AY111" i="24"/>
  <c r="AW111" i="24"/>
  <c r="AV111" i="24"/>
  <c r="AT111" i="24"/>
  <c r="AS111" i="24"/>
  <c r="AQ111" i="24"/>
  <c r="AN111" i="24"/>
  <c r="AM111" i="24"/>
  <c r="E102" i="41"/>
  <c r="B102" i="41"/>
  <c r="H148" i="12"/>
  <c r="E148" i="12"/>
  <c r="B148" i="12"/>
  <c r="A149" i="12"/>
  <c r="Q148" i="12"/>
  <c r="N148" i="12"/>
  <c r="K148" i="12"/>
  <c r="F132" i="3"/>
  <c r="G132" i="3"/>
  <c r="A129" i="2"/>
  <c r="H128" i="2"/>
  <c r="E128" i="2"/>
  <c r="B128" i="2"/>
  <c r="C127" i="2"/>
  <c r="J127" i="2"/>
  <c r="K127" i="2"/>
  <c r="I127" i="2"/>
  <c r="G127" i="2"/>
  <c r="F127" i="2"/>
  <c r="D127" i="2"/>
  <c r="E25" i="29" a="1"/>
  <c r="E2" i="29" a="1"/>
  <c r="CY111" i="24" l="1"/>
  <c r="BA111" i="24"/>
  <c r="BE111" i="24" s="1"/>
  <c r="N110" i="24"/>
  <c r="R110" i="24" s="1"/>
  <c r="CF110" i="24"/>
  <c r="E25" i="29"/>
  <c r="E2" i="29"/>
  <c r="G148" i="12"/>
  <c r="F148" i="12"/>
  <c r="D148" i="12"/>
  <c r="T148" i="12"/>
  <c r="L148" i="12"/>
  <c r="S148" i="12"/>
  <c r="R148" i="12"/>
  <c r="J148" i="12"/>
  <c r="I148" i="12"/>
  <c r="C148" i="12"/>
  <c r="O148" i="12"/>
  <c r="P148" i="12"/>
  <c r="M148" i="12"/>
  <c r="CC112" i="24"/>
  <c r="BY113" i="24"/>
  <c r="BZ112" i="24"/>
  <c r="Q149" i="12"/>
  <c r="N149" i="12"/>
  <c r="H149" i="12"/>
  <c r="B149" i="12"/>
  <c r="E149" i="12"/>
  <c r="A150" i="12"/>
  <c r="K149" i="12"/>
  <c r="A129" i="32"/>
  <c r="B128" i="32"/>
  <c r="F128" i="32"/>
  <c r="D102" i="41"/>
  <c r="C102" i="41"/>
  <c r="A103" i="41" s="1"/>
  <c r="H102" i="41"/>
  <c r="G102" i="41"/>
  <c r="F102" i="41"/>
  <c r="I127" i="32"/>
  <c r="H127" i="32"/>
  <c r="G127" i="32"/>
  <c r="CE111" i="24"/>
  <c r="CB111" i="24"/>
  <c r="CD111" i="24"/>
  <c r="CA111" i="24"/>
  <c r="C127" i="32"/>
  <c r="E127" i="32"/>
  <c r="D127" i="32"/>
  <c r="C101" i="40"/>
  <c r="A102" i="40" s="1"/>
  <c r="D101" i="40"/>
  <c r="AR113" i="24"/>
  <c r="AH114" i="24"/>
  <c r="AU113" i="24"/>
  <c r="AO113" i="24"/>
  <c r="AL113" i="24"/>
  <c r="AI113" i="24"/>
  <c r="AX113" i="24"/>
  <c r="CV113" i="24"/>
  <c r="CS113" i="24"/>
  <c r="CR114" i="24"/>
  <c r="CW112" i="24"/>
  <c r="CU112" i="24"/>
  <c r="CT112" i="24"/>
  <c r="CX112" i="24"/>
  <c r="AT112" i="24"/>
  <c r="AS112" i="24"/>
  <c r="BD112" i="24"/>
  <c r="AM112" i="24"/>
  <c r="AZ112" i="24"/>
  <c r="AY112" i="24"/>
  <c r="AW112" i="24"/>
  <c r="AV112" i="24"/>
  <c r="AQ112" i="24"/>
  <c r="AP112" i="24"/>
  <c r="AN112" i="24"/>
  <c r="AK112" i="24"/>
  <c r="AJ112" i="24"/>
  <c r="K112" i="24"/>
  <c r="H112" i="24"/>
  <c r="E112" i="24"/>
  <c r="B112" i="24"/>
  <c r="A113" i="24"/>
  <c r="F101" i="40"/>
  <c r="G101" i="40"/>
  <c r="H101" i="40"/>
  <c r="K128" i="2"/>
  <c r="J128" i="2"/>
  <c r="I128" i="2"/>
  <c r="G128" i="2"/>
  <c r="F128" i="2"/>
  <c r="C128" i="2"/>
  <c r="D128" i="2"/>
  <c r="G136" i="5"/>
  <c r="H136" i="5"/>
  <c r="F136" i="5"/>
  <c r="C111" i="24"/>
  <c r="Q111" i="24"/>
  <c r="M111" i="24"/>
  <c r="L111" i="24"/>
  <c r="J111" i="24"/>
  <c r="I111" i="24"/>
  <c r="G111" i="24"/>
  <c r="F111" i="24"/>
  <c r="D111" i="24"/>
  <c r="H133" i="3"/>
  <c r="D133" i="3"/>
  <c r="C133" i="3"/>
  <c r="D136" i="5"/>
  <c r="C136" i="5"/>
  <c r="G133" i="3"/>
  <c r="F133" i="3"/>
  <c r="B137" i="5"/>
  <c r="E137" i="5"/>
  <c r="H129" i="2"/>
  <c r="E129" i="2"/>
  <c r="A130" i="2"/>
  <c r="B129" i="2"/>
  <c r="B134" i="3"/>
  <c r="E134" i="3"/>
  <c r="A135" i="3"/>
  <c r="N111" i="24" l="1"/>
  <c r="R111" i="24" s="1"/>
  <c r="CY112" i="24"/>
  <c r="CF111" i="24"/>
  <c r="BA112" i="24"/>
  <c r="BE112" i="24" s="1"/>
  <c r="CE112" i="24"/>
  <c r="CD112" i="24"/>
  <c r="CB112" i="24"/>
  <c r="CA112" i="24"/>
  <c r="AH115" i="24"/>
  <c r="AL114" i="24"/>
  <c r="AX114" i="24"/>
  <c r="AU114" i="24"/>
  <c r="AR114" i="24"/>
  <c r="AO114" i="24"/>
  <c r="AI114" i="24"/>
  <c r="E102" i="40"/>
  <c r="B102" i="40"/>
  <c r="D137" i="5"/>
  <c r="C137" i="5"/>
  <c r="A130" i="32"/>
  <c r="F129" i="32"/>
  <c r="B129" i="32"/>
  <c r="A136" i="3"/>
  <c r="E135" i="3"/>
  <c r="B135" i="3"/>
  <c r="N150" i="12"/>
  <c r="H150" i="12"/>
  <c r="K150" i="12"/>
  <c r="Q150" i="12"/>
  <c r="E150" i="12"/>
  <c r="B150" i="12"/>
  <c r="R149" i="12"/>
  <c r="P149" i="12"/>
  <c r="O149" i="12"/>
  <c r="L149" i="12"/>
  <c r="J149" i="12"/>
  <c r="F149" i="12"/>
  <c r="D149" i="12"/>
  <c r="I149" i="12"/>
  <c r="G149" i="12"/>
  <c r="C149" i="12"/>
  <c r="T149" i="12"/>
  <c r="S149" i="12"/>
  <c r="M149" i="12"/>
  <c r="AP113" i="24"/>
  <c r="BD113" i="24"/>
  <c r="AZ113" i="24"/>
  <c r="AY113" i="24"/>
  <c r="AN113" i="24"/>
  <c r="AW113" i="24"/>
  <c r="AV113" i="24"/>
  <c r="AT113" i="24"/>
  <c r="AS113" i="24"/>
  <c r="AQ113" i="24"/>
  <c r="AM113" i="24"/>
  <c r="AK113" i="24"/>
  <c r="AJ113" i="24"/>
  <c r="G134" i="3"/>
  <c r="F134" i="3"/>
  <c r="H137" i="5"/>
  <c r="F137" i="5"/>
  <c r="G137" i="5"/>
  <c r="CC113" i="24"/>
  <c r="BZ113" i="24"/>
  <c r="BY114" i="24"/>
  <c r="I129" i="2"/>
  <c r="G129" i="2"/>
  <c r="F129" i="2"/>
  <c r="D129" i="2"/>
  <c r="C129" i="2"/>
  <c r="J129" i="2"/>
  <c r="K129" i="2"/>
  <c r="K113" i="24"/>
  <c r="H113" i="24"/>
  <c r="E113" i="24"/>
  <c r="B113" i="24"/>
  <c r="A114" i="24"/>
  <c r="CS114" i="24"/>
  <c r="CV114" i="24"/>
  <c r="CR115" i="24"/>
  <c r="A131" i="2"/>
  <c r="H130" i="2"/>
  <c r="E130" i="2"/>
  <c r="B130" i="2"/>
  <c r="Q112" i="24"/>
  <c r="C112" i="24"/>
  <c r="M112" i="24"/>
  <c r="L112" i="24"/>
  <c r="J112" i="24"/>
  <c r="I112" i="24"/>
  <c r="G112" i="24"/>
  <c r="F112" i="24"/>
  <c r="D112" i="24"/>
  <c r="CX113" i="24"/>
  <c r="CW113" i="24"/>
  <c r="CU113" i="24"/>
  <c r="CT113" i="24"/>
  <c r="D134" i="3"/>
  <c r="C134" i="3"/>
  <c r="H134" i="3"/>
  <c r="B103" i="41"/>
  <c r="E103" i="41"/>
  <c r="I128" i="32"/>
  <c r="G128" i="32"/>
  <c r="H128" i="32"/>
  <c r="E128" i="32"/>
  <c r="D128" i="32"/>
  <c r="C128" i="32"/>
  <c r="E6" i="29" a="1"/>
  <c r="CF112" i="24" l="1"/>
  <c r="CY113" i="24"/>
  <c r="N112" i="24"/>
  <c r="R112" i="24" s="1"/>
  <c r="BA113" i="24"/>
  <c r="BE113" i="24" s="1"/>
  <c r="E6" i="29"/>
  <c r="D102" i="40"/>
  <c r="C102" i="40"/>
  <c r="A103" i="40" s="1"/>
  <c r="H102" i="40"/>
  <c r="F102" i="40"/>
  <c r="G102" i="40"/>
  <c r="K114" i="24"/>
  <c r="H114" i="24"/>
  <c r="E114" i="24"/>
  <c r="B114" i="24"/>
  <c r="A115" i="24"/>
  <c r="BD114" i="24"/>
  <c r="AP114" i="24"/>
  <c r="AM114" i="24"/>
  <c r="AK114" i="24"/>
  <c r="AJ114" i="24"/>
  <c r="AZ114" i="24"/>
  <c r="AQ114" i="24"/>
  <c r="AY114" i="24"/>
  <c r="AW114" i="24"/>
  <c r="AV114" i="24"/>
  <c r="AS114" i="24"/>
  <c r="AN114" i="24"/>
  <c r="AT114" i="24"/>
  <c r="T150" i="12"/>
  <c r="R150" i="12"/>
  <c r="P150" i="12"/>
  <c r="L150" i="12"/>
  <c r="J150" i="12"/>
  <c r="S150" i="12"/>
  <c r="O150" i="12"/>
  <c r="M150" i="12"/>
  <c r="I150" i="12"/>
  <c r="C150" i="12"/>
  <c r="D150" i="12"/>
  <c r="G150" i="12"/>
  <c r="F150" i="12"/>
  <c r="F130" i="2"/>
  <c r="K130" i="2"/>
  <c r="J130" i="2"/>
  <c r="I130" i="2"/>
  <c r="G130" i="2"/>
  <c r="C130" i="2"/>
  <c r="D130" i="2"/>
  <c r="CC114" i="24"/>
  <c r="BY115" i="24"/>
  <c r="BZ114" i="24"/>
  <c r="Q113" i="24"/>
  <c r="L113" i="24"/>
  <c r="J113" i="24"/>
  <c r="I113" i="24"/>
  <c r="F113" i="24"/>
  <c r="M113" i="24"/>
  <c r="G113" i="24"/>
  <c r="D113" i="24"/>
  <c r="C113" i="24"/>
  <c r="G103" i="41"/>
  <c r="F103" i="41"/>
  <c r="AH116" i="24"/>
  <c r="AX115" i="24"/>
  <c r="AU115" i="24"/>
  <c r="AR115" i="24"/>
  <c r="AI115" i="24"/>
  <c r="AL115" i="24"/>
  <c r="AO115" i="24"/>
  <c r="CS115" i="24"/>
  <c r="CV115" i="24"/>
  <c r="CR116" i="24"/>
  <c r="H135" i="3"/>
  <c r="C135" i="3"/>
  <c r="D135" i="3"/>
  <c r="G135" i="3"/>
  <c r="F135" i="3"/>
  <c r="CX114" i="24"/>
  <c r="CU114" i="24"/>
  <c r="CT114" i="24"/>
  <c r="CW114" i="24"/>
  <c r="E136" i="3"/>
  <c r="B136" i="3"/>
  <c r="A137" i="3"/>
  <c r="CE113" i="24"/>
  <c r="CD113" i="24"/>
  <c r="CB113" i="24"/>
  <c r="CA113" i="24"/>
  <c r="CF113" i="24" s="1"/>
  <c r="E129" i="32"/>
  <c r="D129" i="32"/>
  <c r="C129" i="32"/>
  <c r="A132" i="2"/>
  <c r="E131" i="2"/>
  <c r="H131" i="2"/>
  <c r="B131" i="2"/>
  <c r="H129" i="32"/>
  <c r="G129" i="32"/>
  <c r="I129" i="32"/>
  <c r="D103" i="41"/>
  <c r="H103" i="41"/>
  <c r="C103" i="41"/>
  <c r="A104" i="41" s="1"/>
  <c r="F130" i="32"/>
  <c r="B130" i="32"/>
  <c r="A131" i="32"/>
  <c r="E10" i="29" a="1"/>
  <c r="N113" i="24" l="1"/>
  <c r="R113" i="24" s="1"/>
  <c r="CY114" i="24"/>
  <c r="BA114" i="24"/>
  <c r="BE114" i="24" s="1"/>
  <c r="E10" i="29"/>
  <c r="AK115" i="24"/>
  <c r="AJ115" i="24"/>
  <c r="BD115" i="24"/>
  <c r="AY115" i="24"/>
  <c r="AW115" i="24"/>
  <c r="AV115" i="24"/>
  <c r="AT115" i="24"/>
  <c r="AS115" i="24"/>
  <c r="AZ115" i="24"/>
  <c r="AQ115" i="24"/>
  <c r="AP115" i="24"/>
  <c r="AN115" i="24"/>
  <c r="AM115" i="24"/>
  <c r="CE114" i="24"/>
  <c r="CD114" i="24"/>
  <c r="CB114" i="24"/>
  <c r="CA114" i="24"/>
  <c r="AX116" i="24"/>
  <c r="AU116" i="24"/>
  <c r="AR116" i="24"/>
  <c r="AO116" i="24"/>
  <c r="AL116" i="24"/>
  <c r="AI116" i="24"/>
  <c r="AH117" i="24"/>
  <c r="B115" i="24"/>
  <c r="K115" i="24"/>
  <c r="H115" i="24"/>
  <c r="E115" i="24"/>
  <c r="A116" i="24"/>
  <c r="B137" i="3"/>
  <c r="E137" i="3"/>
  <c r="A138" i="3"/>
  <c r="I114" i="24"/>
  <c r="G114" i="24"/>
  <c r="M114" i="24"/>
  <c r="L114" i="24"/>
  <c r="J114" i="24"/>
  <c r="F114" i="24"/>
  <c r="D114" i="24"/>
  <c r="C114" i="24"/>
  <c r="Q114" i="24"/>
  <c r="B132" i="2"/>
  <c r="A133" i="2"/>
  <c r="H132" i="2"/>
  <c r="E132" i="2"/>
  <c r="F136" i="3"/>
  <c r="G136" i="3"/>
  <c r="H136" i="3"/>
  <c r="C136" i="3"/>
  <c r="D136" i="3"/>
  <c r="A132" i="32"/>
  <c r="B131" i="32"/>
  <c r="F131" i="32"/>
  <c r="E130" i="32"/>
  <c r="D130" i="32"/>
  <c r="C130" i="32"/>
  <c r="BY116" i="24"/>
  <c r="CC115" i="24"/>
  <c r="BZ115" i="24"/>
  <c r="B103" i="40"/>
  <c r="E103" i="40"/>
  <c r="I130" i="32"/>
  <c r="H130" i="32"/>
  <c r="G130" i="32"/>
  <c r="B104" i="41"/>
  <c r="E104" i="41"/>
  <c r="D131" i="2"/>
  <c r="K131" i="2"/>
  <c r="J131" i="2"/>
  <c r="I131" i="2"/>
  <c r="G131" i="2"/>
  <c r="F131" i="2"/>
  <c r="C131" i="2"/>
  <c r="CR117" i="24"/>
  <c r="CV116" i="24"/>
  <c r="CS116" i="24"/>
  <c r="CX115" i="24"/>
  <c r="CW115" i="24"/>
  <c r="CU115" i="24"/>
  <c r="CT115" i="24"/>
  <c r="CY115" i="24" l="1"/>
  <c r="N114" i="24"/>
  <c r="R114" i="24" s="1"/>
  <c r="CF114" i="24"/>
  <c r="BA115" i="24"/>
  <c r="BE115" i="24" s="1"/>
  <c r="AO117" i="24"/>
  <c r="AL117" i="24"/>
  <c r="AX117" i="24"/>
  <c r="AU117" i="24"/>
  <c r="AR117" i="24"/>
  <c r="AI117" i="24"/>
  <c r="AH118" i="24"/>
  <c r="H133" i="2"/>
  <c r="E133" i="2"/>
  <c r="B133" i="2"/>
  <c r="A134" i="2"/>
  <c r="AW116" i="24"/>
  <c r="AV116" i="24"/>
  <c r="AT116" i="24"/>
  <c r="AS116" i="24"/>
  <c r="AQ116" i="24"/>
  <c r="AP116" i="24"/>
  <c r="AN116" i="24"/>
  <c r="AM116" i="24"/>
  <c r="BD116" i="24"/>
  <c r="AZ116" i="24"/>
  <c r="AY116" i="24"/>
  <c r="AK116" i="24"/>
  <c r="AJ116" i="24"/>
  <c r="BA116" i="24" s="1"/>
  <c r="BE116" i="24" s="1"/>
  <c r="BY117" i="24"/>
  <c r="CC116" i="24"/>
  <c r="BZ116" i="24"/>
  <c r="B138" i="3"/>
  <c r="E138" i="3"/>
  <c r="A139" i="3"/>
  <c r="F104" i="41"/>
  <c r="G104" i="41"/>
  <c r="D103" i="40"/>
  <c r="C103" i="40"/>
  <c r="A104" i="40" s="1"/>
  <c r="I132" i="2"/>
  <c r="K132" i="2"/>
  <c r="J132" i="2"/>
  <c r="G132" i="2"/>
  <c r="F132" i="2"/>
  <c r="C132" i="2"/>
  <c r="D132" i="2"/>
  <c r="A133" i="32"/>
  <c r="B132" i="32"/>
  <c r="F132" i="32"/>
  <c r="B116" i="24"/>
  <c r="K116" i="24"/>
  <c r="H116" i="24"/>
  <c r="E116" i="24"/>
  <c r="A117" i="24"/>
  <c r="D131" i="32"/>
  <c r="C131" i="32"/>
  <c r="E131" i="32"/>
  <c r="F137" i="3"/>
  <c r="G137" i="3"/>
  <c r="D137" i="3"/>
  <c r="C137" i="3"/>
  <c r="H137" i="3"/>
  <c r="CV117" i="24"/>
  <c r="CS117" i="24"/>
  <c r="CR118" i="24"/>
  <c r="I131" i="32"/>
  <c r="H131" i="32"/>
  <c r="G131" i="32"/>
  <c r="D104" i="41"/>
  <c r="C104" i="41"/>
  <c r="A105" i="41" s="1"/>
  <c r="H104" i="41"/>
  <c r="H103" i="40"/>
  <c r="G103" i="40"/>
  <c r="F103" i="40"/>
  <c r="CD115" i="24"/>
  <c r="CB115" i="24"/>
  <c r="CE115" i="24"/>
  <c r="CA115" i="24"/>
  <c r="CF115" i="24" s="1"/>
  <c r="CX116" i="24"/>
  <c r="CW116" i="24"/>
  <c r="CU116" i="24"/>
  <c r="CT116" i="24"/>
  <c r="G115" i="24"/>
  <c r="D115" i="24"/>
  <c r="C115" i="24"/>
  <c r="Q115" i="24"/>
  <c r="M115" i="24"/>
  <c r="L115" i="24"/>
  <c r="J115" i="24"/>
  <c r="I115" i="24"/>
  <c r="F115" i="24"/>
  <c r="N115" i="24" l="1"/>
  <c r="R115" i="24" s="1"/>
  <c r="CY116" i="24"/>
  <c r="BY118" i="24"/>
  <c r="CC117" i="24"/>
  <c r="BZ117" i="24"/>
  <c r="E132" i="32"/>
  <c r="D132" i="32"/>
  <c r="C132" i="32"/>
  <c r="H134" i="2"/>
  <c r="E134" i="2"/>
  <c r="B134" i="2"/>
  <c r="A135" i="2"/>
  <c r="K117" i="24"/>
  <c r="H117" i="24"/>
  <c r="B117" i="24"/>
  <c r="E117" i="24"/>
  <c r="A118" i="24"/>
  <c r="I132" i="32"/>
  <c r="G132" i="32"/>
  <c r="H132" i="32"/>
  <c r="E105" i="41"/>
  <c r="B105" i="41"/>
  <c r="G138" i="3"/>
  <c r="F138" i="3"/>
  <c r="Q116" i="24"/>
  <c r="M116" i="24"/>
  <c r="L116" i="24"/>
  <c r="J116" i="24"/>
  <c r="I116" i="24"/>
  <c r="G116" i="24"/>
  <c r="F116" i="24"/>
  <c r="D116" i="24"/>
  <c r="C116" i="24"/>
  <c r="F133" i="32"/>
  <c r="B133" i="32"/>
  <c r="A134" i="32"/>
  <c r="H138" i="3"/>
  <c r="D138" i="3"/>
  <c r="C138" i="3"/>
  <c r="AO118" i="24"/>
  <c r="AL118" i="24"/>
  <c r="AH119" i="24"/>
  <c r="AX118" i="24"/>
  <c r="AU118" i="24"/>
  <c r="AR118" i="24"/>
  <c r="AI118" i="24"/>
  <c r="CX117" i="24"/>
  <c r="CW117" i="24"/>
  <c r="CU117" i="24"/>
  <c r="CT117" i="24"/>
  <c r="CD116" i="24"/>
  <c r="CB116" i="24"/>
  <c r="CA116" i="24"/>
  <c r="CE116" i="24"/>
  <c r="CF116" i="24"/>
  <c r="K133" i="2"/>
  <c r="J133" i="2"/>
  <c r="I133" i="2"/>
  <c r="G133" i="2"/>
  <c r="F133" i="2"/>
  <c r="D133" i="2"/>
  <c r="C133" i="2"/>
  <c r="B104" i="40"/>
  <c r="E104" i="40"/>
  <c r="CV118" i="24"/>
  <c r="CS118" i="24"/>
  <c r="CR119" i="24"/>
  <c r="AT117" i="24"/>
  <c r="AQ117" i="24"/>
  <c r="AP117" i="24"/>
  <c r="AN117" i="24"/>
  <c r="AM117" i="24"/>
  <c r="AK117" i="24"/>
  <c r="BD117" i="24"/>
  <c r="AZ117" i="24"/>
  <c r="AY117" i="24"/>
  <c r="AW117" i="24"/>
  <c r="AV117" i="24"/>
  <c r="AS117" i="24"/>
  <c r="AJ117" i="24"/>
  <c r="BA117" i="24" s="1"/>
  <c r="BE117" i="24" s="1"/>
  <c r="A140" i="3"/>
  <c r="E139" i="3"/>
  <c r="B139" i="3"/>
  <c r="N116" i="24" l="1"/>
  <c r="R116" i="24" s="1"/>
  <c r="CY117" i="24"/>
  <c r="CW118" i="24"/>
  <c r="CT118" i="24"/>
  <c r="CX118" i="24"/>
  <c r="CU118" i="24"/>
  <c r="G139" i="3"/>
  <c r="F139" i="3"/>
  <c r="E140" i="3"/>
  <c r="A141" i="3"/>
  <c r="B140" i="3"/>
  <c r="AX119" i="24"/>
  <c r="AL119" i="24"/>
  <c r="AI119" i="24"/>
  <c r="AH120" i="24"/>
  <c r="AR119" i="24"/>
  <c r="AO119" i="24"/>
  <c r="AU119" i="24"/>
  <c r="A135" i="32"/>
  <c r="B134" i="32"/>
  <c r="F134" i="32"/>
  <c r="H105" i="41"/>
  <c r="D105" i="41"/>
  <c r="C105" i="41"/>
  <c r="A106" i="41" s="1"/>
  <c r="G105" i="41"/>
  <c r="F105" i="41"/>
  <c r="K118" i="24"/>
  <c r="H118" i="24"/>
  <c r="E118" i="24"/>
  <c r="B118" i="24"/>
  <c r="A119" i="24"/>
  <c r="D104" i="40"/>
  <c r="C104" i="40"/>
  <c r="A105" i="40" s="1"/>
  <c r="M117" i="24"/>
  <c r="Q117" i="24"/>
  <c r="C117" i="24"/>
  <c r="L117" i="24"/>
  <c r="J117" i="24"/>
  <c r="I117" i="24"/>
  <c r="G117" i="24"/>
  <c r="F117" i="24"/>
  <c r="D117" i="24"/>
  <c r="H139" i="3"/>
  <c r="D139" i="3"/>
  <c r="C139" i="3"/>
  <c r="AN118" i="24"/>
  <c r="BD118" i="24"/>
  <c r="AZ118" i="24"/>
  <c r="AY118" i="24"/>
  <c r="AW118" i="24"/>
  <c r="AV118" i="24"/>
  <c r="AT118" i="24"/>
  <c r="AS118" i="24"/>
  <c r="AQ118" i="24"/>
  <c r="AP118" i="24"/>
  <c r="AM118" i="24"/>
  <c r="AK118" i="24"/>
  <c r="AJ118" i="24"/>
  <c r="BA118" i="24" s="1"/>
  <c r="BE118" i="24" s="1"/>
  <c r="CR120" i="24"/>
  <c r="CV119" i="24"/>
  <c r="CS119" i="24"/>
  <c r="A136" i="2"/>
  <c r="E135" i="2"/>
  <c r="H135" i="2"/>
  <c r="B135" i="2"/>
  <c r="G134" i="2"/>
  <c r="F134" i="2"/>
  <c r="C134" i="2"/>
  <c r="D134" i="2"/>
  <c r="K134" i="2"/>
  <c r="I134" i="2"/>
  <c r="J134" i="2"/>
  <c r="E133" i="32"/>
  <c r="D133" i="32"/>
  <c r="C133" i="32"/>
  <c r="CB117" i="24"/>
  <c r="CA117" i="24"/>
  <c r="CE117" i="24"/>
  <c r="CD117" i="24"/>
  <c r="CF117" i="24" s="1"/>
  <c r="H104" i="40"/>
  <c r="G104" i="40"/>
  <c r="F104" i="40"/>
  <c r="H133" i="32"/>
  <c r="G133" i="32"/>
  <c r="I133" i="32"/>
  <c r="CC118" i="24"/>
  <c r="BZ118" i="24"/>
  <c r="BY119" i="24"/>
  <c r="N117" i="24" l="1"/>
  <c r="R117" i="24" s="1"/>
  <c r="CY118" i="24"/>
  <c r="E106" i="41"/>
  <c r="B106" i="41"/>
  <c r="A136" i="32"/>
  <c r="F135" i="32"/>
  <c r="B135" i="32"/>
  <c r="C134" i="32"/>
  <c r="E134" i="32"/>
  <c r="D134" i="32"/>
  <c r="AX120" i="24"/>
  <c r="AU120" i="24"/>
  <c r="AR120" i="24"/>
  <c r="AO120" i="24"/>
  <c r="AI120" i="24"/>
  <c r="AH121" i="24"/>
  <c r="AL120" i="24"/>
  <c r="AZ119" i="24"/>
  <c r="AS119" i="24"/>
  <c r="AQ119" i="24"/>
  <c r="AP119" i="24"/>
  <c r="AN119" i="24"/>
  <c r="AM119" i="24"/>
  <c r="AK119" i="24"/>
  <c r="AJ119" i="24"/>
  <c r="BD119" i="24"/>
  <c r="AY119" i="24"/>
  <c r="AW119" i="24"/>
  <c r="AV119" i="24"/>
  <c r="AT119" i="24"/>
  <c r="K135" i="2"/>
  <c r="J135" i="2"/>
  <c r="I135" i="2"/>
  <c r="G135" i="2"/>
  <c r="F135" i="2"/>
  <c r="D135" i="2"/>
  <c r="C135" i="2"/>
  <c r="E105" i="40"/>
  <c r="B105" i="40"/>
  <c r="E119" i="24"/>
  <c r="B119" i="24"/>
  <c r="K119" i="24"/>
  <c r="H119" i="24"/>
  <c r="A120" i="24"/>
  <c r="G118" i="24"/>
  <c r="F118" i="24"/>
  <c r="D118" i="24"/>
  <c r="C118" i="24"/>
  <c r="J118" i="24"/>
  <c r="I118" i="24"/>
  <c r="M118" i="24"/>
  <c r="L118" i="24"/>
  <c r="Q118" i="24"/>
  <c r="CE118" i="24"/>
  <c r="CD118" i="24"/>
  <c r="CB118" i="24"/>
  <c r="CA118" i="24"/>
  <c r="CF118" i="24" s="1"/>
  <c r="CT119" i="24"/>
  <c r="CX119" i="24"/>
  <c r="CW119" i="24"/>
  <c r="CU119" i="24"/>
  <c r="A142" i="3"/>
  <c r="B141" i="3"/>
  <c r="E141" i="3"/>
  <c r="H134" i="32"/>
  <c r="G134" i="32"/>
  <c r="I134" i="32"/>
  <c r="G140" i="3"/>
  <c r="F140" i="3"/>
  <c r="A137" i="2"/>
  <c r="H136" i="2"/>
  <c r="B136" i="2"/>
  <c r="E136" i="2"/>
  <c r="CV120" i="24"/>
  <c r="CS120" i="24"/>
  <c r="CR121" i="24"/>
  <c r="CC119" i="24"/>
  <c r="BZ119" i="24"/>
  <c r="BY120" i="24"/>
  <c r="H140" i="3"/>
  <c r="D140" i="3"/>
  <c r="C140" i="3"/>
  <c r="N118" i="24" l="1"/>
  <c r="R118" i="24" s="1"/>
  <c r="BA119" i="24"/>
  <c r="BE119" i="24" s="1"/>
  <c r="CY119" i="24"/>
  <c r="A121" i="24"/>
  <c r="H120" i="24"/>
  <c r="E120" i="24"/>
  <c r="B120" i="24"/>
  <c r="K120" i="24"/>
  <c r="AR121" i="24"/>
  <c r="AH122" i="24"/>
  <c r="AI121" i="24"/>
  <c r="AX121" i="24"/>
  <c r="AU121" i="24"/>
  <c r="AL121" i="24"/>
  <c r="AO121" i="24"/>
  <c r="CE119" i="24"/>
  <c r="CD119" i="24"/>
  <c r="CB119" i="24"/>
  <c r="CA119" i="24"/>
  <c r="CF119" i="24" s="1"/>
  <c r="CX120" i="24"/>
  <c r="CW120" i="24"/>
  <c r="CU120" i="24"/>
  <c r="CT120" i="24"/>
  <c r="CY120" i="24" s="1"/>
  <c r="AT120" i="24"/>
  <c r="AS120" i="24"/>
  <c r="AQ120" i="24"/>
  <c r="AP120" i="24"/>
  <c r="AN120" i="24"/>
  <c r="AM120" i="24"/>
  <c r="BD120" i="24"/>
  <c r="AZ120" i="24"/>
  <c r="AY120" i="24"/>
  <c r="AW120" i="24"/>
  <c r="AV120" i="24"/>
  <c r="AK120" i="24"/>
  <c r="AJ120" i="24"/>
  <c r="F119" i="24"/>
  <c r="C119" i="24"/>
  <c r="Q119" i="24"/>
  <c r="M119" i="24"/>
  <c r="L119" i="24"/>
  <c r="D119" i="24"/>
  <c r="G119" i="24"/>
  <c r="J119" i="24"/>
  <c r="I119" i="24"/>
  <c r="I136" i="2"/>
  <c r="K136" i="2"/>
  <c r="J136" i="2"/>
  <c r="C136" i="2"/>
  <c r="F136" i="2"/>
  <c r="D136" i="2"/>
  <c r="G136" i="2"/>
  <c r="F141" i="3"/>
  <c r="G141" i="3"/>
  <c r="B142" i="3"/>
  <c r="E142" i="3"/>
  <c r="D135" i="32"/>
  <c r="C135" i="32"/>
  <c r="E135" i="32"/>
  <c r="CR122" i="24"/>
  <c r="CV121" i="24"/>
  <c r="CS121" i="24"/>
  <c r="D105" i="40"/>
  <c r="C105" i="40"/>
  <c r="A106" i="40" s="1"/>
  <c r="A138" i="2"/>
  <c r="H137" i="2"/>
  <c r="B137" i="2"/>
  <c r="E137" i="2"/>
  <c r="H105" i="40"/>
  <c r="F105" i="40"/>
  <c r="G105" i="40"/>
  <c r="H135" i="32"/>
  <c r="I135" i="32"/>
  <c r="G135" i="32"/>
  <c r="F136" i="32"/>
  <c r="B136" i="32"/>
  <c r="A137" i="32"/>
  <c r="H106" i="41"/>
  <c r="D106" i="41"/>
  <c r="C106" i="41"/>
  <c r="A107" i="41" s="1"/>
  <c r="CC120" i="24"/>
  <c r="BY121" i="24"/>
  <c r="BZ120" i="24"/>
  <c r="D141" i="3"/>
  <c r="C141" i="3"/>
  <c r="H141" i="3"/>
  <c r="F106" i="41"/>
  <c r="G106" i="41"/>
  <c r="N119" i="24" l="1"/>
  <c r="R119" i="24" s="1"/>
  <c r="BA120" i="24"/>
  <c r="BE120" i="24" s="1"/>
  <c r="B107" i="41"/>
  <c r="E107" i="41"/>
  <c r="D136" i="32"/>
  <c r="E136" i="32"/>
  <c r="C136" i="32"/>
  <c r="A139" i="2"/>
  <c r="H138" i="2"/>
  <c r="E138" i="2"/>
  <c r="B138" i="2"/>
  <c r="AS121" i="24"/>
  <c r="AP121" i="24"/>
  <c r="BD121" i="24"/>
  <c r="AZ121" i="24"/>
  <c r="AY121" i="24"/>
  <c r="AM121" i="24"/>
  <c r="AW121" i="24"/>
  <c r="AV121" i="24"/>
  <c r="AT121" i="24"/>
  <c r="AQ121" i="24"/>
  <c r="AN121" i="24"/>
  <c r="AK121" i="24"/>
  <c r="AJ121" i="24"/>
  <c r="E106" i="40"/>
  <c r="B106" i="40"/>
  <c r="AH123" i="24"/>
  <c r="AL122" i="24"/>
  <c r="AI122" i="24"/>
  <c r="AU122" i="24"/>
  <c r="AR122" i="24"/>
  <c r="AO122" i="24"/>
  <c r="AX122" i="24"/>
  <c r="CR123" i="24"/>
  <c r="CS122" i="24"/>
  <c r="CV122" i="24"/>
  <c r="G136" i="32"/>
  <c r="H136" i="32"/>
  <c r="I136" i="32"/>
  <c r="CX121" i="24"/>
  <c r="CW121" i="24"/>
  <c r="CU121" i="24"/>
  <c r="CT121" i="24"/>
  <c r="CY121" i="24" s="1"/>
  <c r="Q120" i="24"/>
  <c r="C120" i="24"/>
  <c r="F120" i="24"/>
  <c r="G120" i="24"/>
  <c r="D120" i="24"/>
  <c r="M120" i="24"/>
  <c r="L120" i="24"/>
  <c r="J120" i="24"/>
  <c r="I120" i="24"/>
  <c r="A138" i="32"/>
  <c r="F137" i="32"/>
  <c r="B137" i="32"/>
  <c r="CE120" i="24"/>
  <c r="CD120" i="24"/>
  <c r="CB120" i="24"/>
  <c r="CA120" i="24"/>
  <c r="K137" i="2"/>
  <c r="J137" i="2"/>
  <c r="I137" i="2"/>
  <c r="G137" i="2"/>
  <c r="F137" i="2"/>
  <c r="D137" i="2"/>
  <c r="C137" i="2"/>
  <c r="D142" i="3"/>
  <c r="H142" i="3"/>
  <c r="C142" i="3"/>
  <c r="CC121" i="24"/>
  <c r="BZ121" i="24"/>
  <c r="BY122" i="24"/>
  <c r="G142" i="3"/>
  <c r="F142" i="3"/>
  <c r="K121" i="24"/>
  <c r="H121" i="24"/>
  <c r="E121" i="24"/>
  <c r="A122" i="24"/>
  <c r="B121" i="24"/>
  <c r="E5" i="29" a="1"/>
  <c r="CF120" i="24" l="1"/>
  <c r="BA121" i="24"/>
  <c r="BE121" i="24" s="1"/>
  <c r="N120" i="24"/>
  <c r="R120" i="24" s="1"/>
  <c r="E5" i="29"/>
  <c r="D106" i="40"/>
  <c r="C106" i="40"/>
  <c r="A107" i="40" s="1"/>
  <c r="F106" i="40"/>
  <c r="G106" i="40"/>
  <c r="H106" i="40"/>
  <c r="CD121" i="24"/>
  <c r="CB121" i="24"/>
  <c r="CA121" i="24"/>
  <c r="CE121" i="24"/>
  <c r="CF121" i="24" s="1"/>
  <c r="CX122" i="24"/>
  <c r="CU122" i="24"/>
  <c r="CT122" i="24"/>
  <c r="CY122" i="24" s="1"/>
  <c r="CW122" i="24"/>
  <c r="K138" i="2"/>
  <c r="I138" i="2"/>
  <c r="J138" i="2"/>
  <c r="F138" i="2"/>
  <c r="D138" i="2"/>
  <c r="C138" i="2"/>
  <c r="G138" i="2"/>
  <c r="CS123" i="24"/>
  <c r="CR124" i="24"/>
  <c r="CV123" i="24"/>
  <c r="B139" i="2"/>
  <c r="E139" i="2"/>
  <c r="A140" i="2"/>
  <c r="H139" i="2"/>
  <c r="G107" i="41"/>
  <c r="F107" i="41"/>
  <c r="AH124" i="24"/>
  <c r="AX123" i="24"/>
  <c r="AU123" i="24"/>
  <c r="AR123" i="24"/>
  <c r="AO123" i="24"/>
  <c r="AI123" i="24"/>
  <c r="AL123" i="24"/>
  <c r="A139" i="32"/>
  <c r="B138" i="32"/>
  <c r="F138" i="32"/>
  <c r="Q121" i="24"/>
  <c r="L121" i="24"/>
  <c r="J121" i="24"/>
  <c r="I121" i="24"/>
  <c r="G121" i="24"/>
  <c r="F121" i="24"/>
  <c r="D121" i="24"/>
  <c r="M121" i="24"/>
  <c r="C121" i="24"/>
  <c r="A123" i="24"/>
  <c r="H122" i="24"/>
  <c r="E122" i="24"/>
  <c r="K122" i="24"/>
  <c r="B122" i="24"/>
  <c r="BD122" i="24"/>
  <c r="AP122" i="24"/>
  <c r="AM122" i="24"/>
  <c r="AK122" i="24"/>
  <c r="BA122" i="24" s="1"/>
  <c r="AJ122" i="24"/>
  <c r="AW122" i="24"/>
  <c r="AV122" i="24"/>
  <c r="AT122" i="24"/>
  <c r="AS122" i="24"/>
  <c r="AQ122" i="24"/>
  <c r="AN122" i="24"/>
  <c r="AZ122" i="24"/>
  <c r="AY122" i="24"/>
  <c r="CC122" i="24"/>
  <c r="BZ122" i="24"/>
  <c r="BY123" i="24"/>
  <c r="E137" i="32"/>
  <c r="D137" i="32"/>
  <c r="C137" i="32"/>
  <c r="I137" i="32"/>
  <c r="H137" i="32"/>
  <c r="G137" i="32"/>
  <c r="D107" i="41"/>
  <c r="H107" i="41"/>
  <c r="C107" i="41"/>
  <c r="A108" i="41" s="1"/>
  <c r="N121" i="24" l="1"/>
  <c r="R121" i="24" s="1"/>
  <c r="BE122" i="24"/>
  <c r="CT123" i="24"/>
  <c r="CX123" i="24"/>
  <c r="CW123" i="24"/>
  <c r="CU123" i="24"/>
  <c r="E108" i="41"/>
  <c r="B108" i="41"/>
  <c r="A124" i="24"/>
  <c r="B123" i="24"/>
  <c r="E123" i="24"/>
  <c r="K123" i="24"/>
  <c r="H123" i="24"/>
  <c r="BY124" i="24"/>
  <c r="CC123" i="24"/>
  <c r="BZ123" i="24"/>
  <c r="J122" i="24"/>
  <c r="I122" i="24"/>
  <c r="G122" i="24"/>
  <c r="F122" i="24"/>
  <c r="Q122" i="24"/>
  <c r="M122" i="24"/>
  <c r="L122" i="24"/>
  <c r="D122" i="24"/>
  <c r="C122" i="24"/>
  <c r="CE122" i="24"/>
  <c r="CD122" i="24"/>
  <c r="CB122" i="24"/>
  <c r="CA122" i="24"/>
  <c r="CF122" i="24" s="1"/>
  <c r="A141" i="2"/>
  <c r="H140" i="2"/>
  <c r="E140" i="2"/>
  <c r="B140" i="2"/>
  <c r="AH125" i="24"/>
  <c r="AX124" i="24"/>
  <c r="AU124" i="24"/>
  <c r="AO124" i="24"/>
  <c r="AL124" i="24"/>
  <c r="AI124" i="24"/>
  <c r="AR124" i="24"/>
  <c r="I138" i="32"/>
  <c r="G138" i="32"/>
  <c r="H138" i="32"/>
  <c r="E138" i="32"/>
  <c r="C138" i="32"/>
  <c r="D138" i="32"/>
  <c r="G139" i="2"/>
  <c r="F139" i="2"/>
  <c r="D139" i="2"/>
  <c r="C139" i="2"/>
  <c r="J139" i="2"/>
  <c r="K139" i="2"/>
  <c r="I139" i="2"/>
  <c r="F139" i="32"/>
  <c r="B139" i="32"/>
  <c r="A140" i="32"/>
  <c r="B107" i="40"/>
  <c r="E107" i="40"/>
  <c r="AK123" i="24"/>
  <c r="AJ123" i="24"/>
  <c r="BD123" i="24"/>
  <c r="AY123" i="24"/>
  <c r="AW123" i="24"/>
  <c r="AV123" i="24"/>
  <c r="AT123" i="24"/>
  <c r="AS123" i="24"/>
  <c r="AQ123" i="24"/>
  <c r="AZ123" i="24"/>
  <c r="AP123" i="24"/>
  <c r="AN123" i="24"/>
  <c r="AM123" i="24"/>
  <c r="CR125" i="24"/>
  <c r="CV124" i="24"/>
  <c r="CS124" i="24"/>
  <c r="N122" i="24" l="1"/>
  <c r="R122" i="24" s="1"/>
  <c r="BA123" i="24"/>
  <c r="BE123" i="24" s="1"/>
  <c r="CY123" i="24"/>
  <c r="H107" i="40"/>
  <c r="G107" i="40"/>
  <c r="F107" i="40"/>
  <c r="CE123" i="24"/>
  <c r="CD123" i="24"/>
  <c r="CB123" i="24"/>
  <c r="CA123" i="24"/>
  <c r="CU124" i="24"/>
  <c r="CT124" i="24"/>
  <c r="CX124" i="24"/>
  <c r="CW124" i="24"/>
  <c r="CY124" i="24" s="1"/>
  <c r="D140" i="2"/>
  <c r="K140" i="2"/>
  <c r="J140" i="2"/>
  <c r="I140" i="2"/>
  <c r="G140" i="2"/>
  <c r="F140" i="2"/>
  <c r="C140" i="2"/>
  <c r="E139" i="32"/>
  <c r="D139" i="32"/>
  <c r="C139" i="32"/>
  <c r="CV125" i="24"/>
  <c r="CS125" i="24"/>
  <c r="CR126" i="24"/>
  <c r="G123" i="24"/>
  <c r="D123" i="24"/>
  <c r="C123" i="24"/>
  <c r="L123" i="24"/>
  <c r="F123" i="24"/>
  <c r="N123" i="24" s="1"/>
  <c r="R123" i="24" s="1"/>
  <c r="Q123" i="24"/>
  <c r="J123" i="24"/>
  <c r="I123" i="24"/>
  <c r="M123" i="24"/>
  <c r="BY125" i="24"/>
  <c r="CC124" i="24"/>
  <c r="BZ124" i="24"/>
  <c r="B124" i="24"/>
  <c r="K124" i="24"/>
  <c r="H124" i="24"/>
  <c r="A125" i="24"/>
  <c r="E124" i="24"/>
  <c r="H108" i="41"/>
  <c r="D108" i="41"/>
  <c r="C108" i="41"/>
  <c r="A109" i="41" s="1"/>
  <c r="D107" i="40"/>
  <c r="C107" i="40"/>
  <c r="A108" i="40" s="1"/>
  <c r="A141" i="32"/>
  <c r="F140" i="32"/>
  <c r="B140" i="32"/>
  <c r="AW124" i="24"/>
  <c r="AV124" i="24"/>
  <c r="AT124" i="24"/>
  <c r="BD124" i="24"/>
  <c r="AY124" i="24"/>
  <c r="AN124" i="24"/>
  <c r="AM124" i="24"/>
  <c r="AK124" i="24"/>
  <c r="AJ124" i="24"/>
  <c r="AZ124" i="24"/>
  <c r="AS124" i="24"/>
  <c r="AQ124" i="24"/>
  <c r="AP124" i="24"/>
  <c r="G108" i="41"/>
  <c r="F108" i="41"/>
  <c r="I139" i="32"/>
  <c r="G139" i="32"/>
  <c r="H139" i="32"/>
  <c r="H141" i="2"/>
  <c r="B141" i="2"/>
  <c r="E141" i="2"/>
  <c r="A142" i="2"/>
  <c r="AO125" i="24"/>
  <c r="AL125" i="24"/>
  <c r="AI125" i="24"/>
  <c r="AX125" i="24"/>
  <c r="AU125" i="24"/>
  <c r="AR125" i="24"/>
  <c r="AH126" i="24"/>
  <c r="BA124" i="24" l="1"/>
  <c r="BE124" i="24" s="1"/>
  <c r="CF123" i="24"/>
  <c r="E108" i="40"/>
  <c r="B108" i="40"/>
  <c r="A142" i="32"/>
  <c r="F141" i="32"/>
  <c r="B141" i="32"/>
  <c r="BY126" i="24"/>
  <c r="CC125" i="24"/>
  <c r="BZ125" i="24"/>
  <c r="K125" i="24"/>
  <c r="A126" i="24"/>
  <c r="E125" i="24"/>
  <c r="B125" i="24"/>
  <c r="H125" i="24"/>
  <c r="E140" i="32"/>
  <c r="D140" i="32"/>
  <c r="C140" i="32"/>
  <c r="E109" i="41"/>
  <c r="B109" i="41"/>
  <c r="CD124" i="24"/>
  <c r="CB124" i="24"/>
  <c r="CA124" i="24"/>
  <c r="CE124" i="24"/>
  <c r="CF124" i="24" s="1"/>
  <c r="CX125" i="24"/>
  <c r="CW125" i="24"/>
  <c r="CU125" i="24"/>
  <c r="CT125" i="24"/>
  <c r="CY125" i="24" s="1"/>
  <c r="Q124" i="24"/>
  <c r="M124" i="24"/>
  <c r="L124" i="24"/>
  <c r="J124" i="24"/>
  <c r="I124" i="24"/>
  <c r="G124" i="24"/>
  <c r="F124" i="24"/>
  <c r="D124" i="24"/>
  <c r="C124" i="24"/>
  <c r="I140" i="32"/>
  <c r="H140" i="32"/>
  <c r="G140" i="32"/>
  <c r="A143" i="2"/>
  <c r="H142" i="2"/>
  <c r="E142" i="2"/>
  <c r="B142" i="2"/>
  <c r="AO126" i="24"/>
  <c r="AL126" i="24"/>
  <c r="AH127" i="24"/>
  <c r="AX126" i="24"/>
  <c r="AU126" i="24"/>
  <c r="AR126" i="24"/>
  <c r="AI126" i="24"/>
  <c r="J141" i="2"/>
  <c r="K141" i="2"/>
  <c r="I141" i="2"/>
  <c r="G141" i="2"/>
  <c r="C141" i="2"/>
  <c r="F141" i="2"/>
  <c r="D141" i="2"/>
  <c r="AT125" i="24"/>
  <c r="AQ125" i="24"/>
  <c r="AP125" i="24"/>
  <c r="AN125" i="24"/>
  <c r="AM125" i="24"/>
  <c r="AK125" i="24"/>
  <c r="AJ125" i="24"/>
  <c r="BD125" i="24"/>
  <c r="AZ125" i="24"/>
  <c r="AY125" i="24"/>
  <c r="AW125" i="24"/>
  <c r="AV125" i="24"/>
  <c r="AS125" i="24"/>
  <c r="CV126" i="24"/>
  <c r="CR127" i="24"/>
  <c r="CS126" i="24"/>
  <c r="N124" i="24" l="1"/>
  <c r="R124" i="24" s="1"/>
  <c r="BA125" i="24"/>
  <c r="BE125" i="24" s="1"/>
  <c r="E143" i="2"/>
  <c r="B143" i="2"/>
  <c r="H143" i="2"/>
  <c r="CB125" i="24"/>
  <c r="CA125" i="24"/>
  <c r="CE125" i="24"/>
  <c r="CD125" i="24"/>
  <c r="G109" i="41"/>
  <c r="F109" i="41"/>
  <c r="CW126" i="24"/>
  <c r="CT126" i="24"/>
  <c r="CX126" i="24"/>
  <c r="CU126" i="24"/>
  <c r="BY127" i="24"/>
  <c r="CC126" i="24"/>
  <c r="BZ126" i="24"/>
  <c r="I141" i="32"/>
  <c r="H141" i="32"/>
  <c r="G141" i="32"/>
  <c r="B142" i="32"/>
  <c r="F142" i="32"/>
  <c r="A143" i="32"/>
  <c r="AN126" i="24"/>
  <c r="BD126" i="24"/>
  <c r="AZ126" i="24"/>
  <c r="AY126" i="24"/>
  <c r="AW126" i="24"/>
  <c r="AV126" i="24"/>
  <c r="AT126" i="24"/>
  <c r="AS126" i="24"/>
  <c r="AM126" i="24"/>
  <c r="AK126" i="24"/>
  <c r="AJ126" i="24"/>
  <c r="AQ126" i="24"/>
  <c r="AP126" i="24"/>
  <c r="M125" i="24"/>
  <c r="Q125" i="24"/>
  <c r="L125" i="24"/>
  <c r="G125" i="24"/>
  <c r="J125" i="24"/>
  <c r="I125" i="24"/>
  <c r="F125" i="24"/>
  <c r="D125" i="24"/>
  <c r="C125" i="24"/>
  <c r="CS127" i="24"/>
  <c r="CR128" i="24"/>
  <c r="CV127" i="24"/>
  <c r="K142" i="2"/>
  <c r="I142" i="2"/>
  <c r="G142" i="2"/>
  <c r="F142" i="2"/>
  <c r="C142" i="2"/>
  <c r="J142" i="2"/>
  <c r="D142" i="2"/>
  <c r="D141" i="32"/>
  <c r="E141" i="32"/>
  <c r="C141" i="32"/>
  <c r="H108" i="40"/>
  <c r="G108" i="40"/>
  <c r="F108" i="40"/>
  <c r="C108" i="40"/>
  <c r="A109" i="40" s="1"/>
  <c r="D108" i="40"/>
  <c r="K126" i="24"/>
  <c r="H126" i="24"/>
  <c r="E126" i="24"/>
  <c r="B126" i="24"/>
  <c r="A127" i="24"/>
  <c r="AX127" i="24"/>
  <c r="AL127" i="24"/>
  <c r="AI127" i="24"/>
  <c r="AO127" i="24"/>
  <c r="AU127" i="24"/>
  <c r="AR127" i="24"/>
  <c r="AH128" i="24"/>
  <c r="H109" i="41"/>
  <c r="D109" i="41"/>
  <c r="C109" i="41"/>
  <c r="A110" i="41" s="1"/>
  <c r="BA126" i="24" l="1"/>
  <c r="BE126" i="24" s="1"/>
  <c r="CY126" i="24"/>
  <c r="N125" i="24"/>
  <c r="R125" i="24" s="1"/>
  <c r="CF125" i="24"/>
  <c r="I142" i="32"/>
  <c r="H142" i="32"/>
  <c r="G142" i="32"/>
  <c r="A144" i="32"/>
  <c r="F143" i="32"/>
  <c r="B143" i="32"/>
  <c r="B109" i="40"/>
  <c r="E109" i="40"/>
  <c r="E142" i="32"/>
  <c r="D142" i="32"/>
  <c r="C142" i="32"/>
  <c r="G126" i="24"/>
  <c r="F126" i="24"/>
  <c r="D126" i="24"/>
  <c r="C126" i="24"/>
  <c r="Q126" i="24"/>
  <c r="M126" i="24"/>
  <c r="L126" i="24"/>
  <c r="J126" i="24"/>
  <c r="I126" i="24"/>
  <c r="B110" i="41"/>
  <c r="E110" i="41"/>
  <c r="CE126" i="24"/>
  <c r="CD126" i="24"/>
  <c r="CB126" i="24"/>
  <c r="CF126" i="24" s="1"/>
  <c r="CA126" i="24"/>
  <c r="E127" i="24"/>
  <c r="K127" i="24"/>
  <c r="H127" i="24"/>
  <c r="B127" i="24"/>
  <c r="A128" i="24"/>
  <c r="CV128" i="24"/>
  <c r="CS128" i="24"/>
  <c r="CR129" i="24"/>
  <c r="K143" i="2"/>
  <c r="J143" i="2"/>
  <c r="I143" i="2"/>
  <c r="G143" i="2"/>
  <c r="D143" i="2"/>
  <c r="C143" i="2"/>
  <c r="F143" i="2"/>
  <c r="CT127" i="24"/>
  <c r="CU127" i="24"/>
  <c r="CX127" i="24"/>
  <c r="CW127" i="24"/>
  <c r="CY127" i="24"/>
  <c r="CC127" i="24"/>
  <c r="BZ127" i="24"/>
  <c r="BY128" i="24"/>
  <c r="AZ127" i="24"/>
  <c r="AP127" i="24"/>
  <c r="AN127" i="24"/>
  <c r="AM127" i="24"/>
  <c r="BD127" i="24"/>
  <c r="AY127" i="24"/>
  <c r="AW127" i="24"/>
  <c r="AV127" i="24"/>
  <c r="AS127" i="24"/>
  <c r="AQ127" i="24"/>
  <c r="AK127" i="24"/>
  <c r="AJ127" i="24"/>
  <c r="AT127" i="24"/>
  <c r="AX128" i="24"/>
  <c r="AU128" i="24"/>
  <c r="AR128" i="24"/>
  <c r="AO128" i="24"/>
  <c r="AL128" i="24"/>
  <c r="AI128" i="24"/>
  <c r="AH129" i="24"/>
  <c r="E26" i="29" a="1"/>
  <c r="E4" i="29" a="1"/>
  <c r="BA127" i="24" l="1"/>
  <c r="BE127" i="24" s="1"/>
  <c r="N126" i="24"/>
  <c r="R126" i="24" s="1"/>
  <c r="E4" i="29"/>
  <c r="E26" i="29"/>
  <c r="H109" i="40"/>
  <c r="F109" i="40"/>
  <c r="G109" i="40"/>
  <c r="F110" i="41"/>
  <c r="G110" i="41"/>
  <c r="D110" i="41"/>
  <c r="H110" i="41"/>
  <c r="C110" i="41"/>
  <c r="A111" i="41" s="1"/>
  <c r="H143" i="32"/>
  <c r="I143" i="32"/>
  <c r="G143" i="32"/>
  <c r="E143" i="32"/>
  <c r="D143" i="32"/>
  <c r="C143" i="32"/>
  <c r="A145" i="32"/>
  <c r="F144" i="32"/>
  <c r="B144" i="32"/>
  <c r="CC128" i="24"/>
  <c r="BY129" i="24"/>
  <c r="BZ128" i="24"/>
  <c r="C109" i="40"/>
  <c r="A110" i="40" s="1"/>
  <c r="D109" i="40"/>
  <c r="AT128" i="24"/>
  <c r="AS128" i="24"/>
  <c r="AQ128" i="24"/>
  <c r="AP128" i="24"/>
  <c r="AN128" i="24"/>
  <c r="AM128" i="24"/>
  <c r="AK128" i="24"/>
  <c r="BD128" i="24"/>
  <c r="AY128" i="24"/>
  <c r="AW128" i="24"/>
  <c r="AV128" i="24"/>
  <c r="AZ128" i="24"/>
  <c r="AJ128" i="24"/>
  <c r="A129" i="24"/>
  <c r="K128" i="24"/>
  <c r="H128" i="24"/>
  <c r="E128" i="24"/>
  <c r="B128" i="24"/>
  <c r="CE127" i="24"/>
  <c r="CD127" i="24"/>
  <c r="CB127" i="24"/>
  <c r="CA127" i="24"/>
  <c r="F127" i="24"/>
  <c r="C127" i="24"/>
  <c r="Q127" i="24"/>
  <c r="M127" i="24"/>
  <c r="L127" i="24"/>
  <c r="J127" i="24"/>
  <c r="I127" i="24"/>
  <c r="G127" i="24"/>
  <c r="D127" i="24"/>
  <c r="N127" i="24" s="1"/>
  <c r="R127" i="24" s="1"/>
  <c r="CX128" i="24"/>
  <c r="CW128" i="24"/>
  <c r="CU128" i="24"/>
  <c r="CT128" i="24"/>
  <c r="CR130" i="24"/>
  <c r="CV129" i="24"/>
  <c r="CS129" i="24"/>
  <c r="AR129" i="24"/>
  <c r="AH130" i="24"/>
  <c r="AX129" i="24"/>
  <c r="AL129" i="24"/>
  <c r="AU129" i="24"/>
  <c r="AO129" i="24"/>
  <c r="AI129" i="24"/>
  <c r="CF127" i="24" l="1"/>
  <c r="CY128" i="24"/>
  <c r="BA128" i="24"/>
  <c r="BE128" i="24" s="1"/>
  <c r="CX129" i="24"/>
  <c r="CW129" i="24"/>
  <c r="CU129" i="24"/>
  <c r="CT129" i="24"/>
  <c r="CY129" i="24" s="1"/>
  <c r="CC129" i="24"/>
  <c r="BZ129" i="24"/>
  <c r="BY130" i="24"/>
  <c r="B111" i="41"/>
  <c r="E111" i="41"/>
  <c r="CE128" i="24"/>
  <c r="CD128" i="24"/>
  <c r="CB128" i="24"/>
  <c r="CA128" i="24"/>
  <c r="Q128" i="24"/>
  <c r="C128" i="24"/>
  <c r="M128" i="24"/>
  <c r="L128" i="24"/>
  <c r="J128" i="24"/>
  <c r="I128" i="24"/>
  <c r="G128" i="24"/>
  <c r="F128" i="24"/>
  <c r="D128" i="24"/>
  <c r="N128" i="24" s="1"/>
  <c r="R128" i="24" s="1"/>
  <c r="B110" i="40"/>
  <c r="E110" i="40"/>
  <c r="CR131" i="24"/>
  <c r="CS130" i="24"/>
  <c r="CV130" i="24"/>
  <c r="H144" i="32"/>
  <c r="I144" i="32"/>
  <c r="G144" i="32"/>
  <c r="AS129" i="24"/>
  <c r="AP129" i="24"/>
  <c r="BD129" i="24"/>
  <c r="AZ129" i="24"/>
  <c r="AY129" i="24"/>
  <c r="AW129" i="24"/>
  <c r="AM129" i="24"/>
  <c r="AK129" i="24"/>
  <c r="AJ129" i="24"/>
  <c r="AV129" i="24"/>
  <c r="AT129" i="24"/>
  <c r="AQ129" i="24"/>
  <c r="AN129" i="24"/>
  <c r="K129" i="24"/>
  <c r="H129" i="24"/>
  <c r="E129" i="24"/>
  <c r="B129" i="24"/>
  <c r="A130" i="24"/>
  <c r="B145" i="32"/>
  <c r="F145" i="32"/>
  <c r="A146" i="32"/>
  <c r="E144" i="32"/>
  <c r="C144" i="32"/>
  <c r="D144" i="32"/>
  <c r="AH131" i="24"/>
  <c r="AL130" i="24"/>
  <c r="AI130" i="24"/>
  <c r="AX130" i="24"/>
  <c r="AR130" i="24"/>
  <c r="AO130" i="24"/>
  <c r="AU130" i="24"/>
  <c r="BA129" i="24" l="1"/>
  <c r="BE129" i="24" s="1"/>
  <c r="CF128" i="24"/>
  <c r="F110" i="40"/>
  <c r="H110" i="40"/>
  <c r="G110" i="40"/>
  <c r="D110" i="40"/>
  <c r="C110" i="40"/>
  <c r="A111" i="40" s="1"/>
  <c r="A131" i="24"/>
  <c r="K130" i="24"/>
  <c r="H130" i="24"/>
  <c r="E130" i="24"/>
  <c r="B130" i="24"/>
  <c r="Q129" i="24"/>
  <c r="L129" i="24"/>
  <c r="J129" i="24"/>
  <c r="I129" i="24"/>
  <c r="G129" i="24"/>
  <c r="F129" i="24"/>
  <c r="D129" i="24"/>
  <c r="C129" i="24"/>
  <c r="M129" i="24"/>
  <c r="N129" i="24" s="1"/>
  <c r="R129" i="24" s="1"/>
  <c r="F146" i="32"/>
  <c r="B146" i="32"/>
  <c r="A147" i="32"/>
  <c r="CC130" i="24"/>
  <c r="BZ130" i="24"/>
  <c r="BY131" i="24"/>
  <c r="I145" i="32"/>
  <c r="H145" i="32"/>
  <c r="G145" i="32"/>
  <c r="CE129" i="24"/>
  <c r="CD129" i="24"/>
  <c r="CB129" i="24"/>
  <c r="CA129" i="24"/>
  <c r="D111" i="41"/>
  <c r="C111" i="41"/>
  <c r="A112" i="41" s="1"/>
  <c r="H111" i="41"/>
  <c r="AX131" i="24"/>
  <c r="AU131" i="24"/>
  <c r="AR131" i="24"/>
  <c r="AO131" i="24"/>
  <c r="AL131" i="24"/>
  <c r="AI131" i="24"/>
  <c r="AH132" i="24"/>
  <c r="G111" i="41"/>
  <c r="F111" i="41"/>
  <c r="CX130" i="24"/>
  <c r="CU130" i="24"/>
  <c r="CT130" i="24"/>
  <c r="CW130" i="24"/>
  <c r="D145" i="32"/>
  <c r="C145" i="32"/>
  <c r="E145" i="32"/>
  <c r="BD130" i="24"/>
  <c r="AP130" i="24"/>
  <c r="AM130" i="24"/>
  <c r="AK130" i="24"/>
  <c r="AJ130" i="24"/>
  <c r="AZ130" i="24"/>
  <c r="AY130" i="24"/>
  <c r="AW130" i="24"/>
  <c r="AV130" i="24"/>
  <c r="AQ130" i="24"/>
  <c r="AN130" i="24"/>
  <c r="AT130" i="24"/>
  <c r="AS130" i="24"/>
  <c r="CS131" i="24"/>
  <c r="CR132" i="24"/>
  <c r="CV131" i="24"/>
  <c r="CF129" i="24" l="1"/>
  <c r="BA130" i="24"/>
  <c r="BE130" i="24" s="1"/>
  <c r="CY130" i="24"/>
  <c r="J130" i="24"/>
  <c r="I130" i="24"/>
  <c r="G130" i="24"/>
  <c r="Q130" i="24"/>
  <c r="M130" i="24"/>
  <c r="L130" i="24"/>
  <c r="F130" i="24"/>
  <c r="D130" i="24"/>
  <c r="C130" i="24"/>
  <c r="N130" i="24" s="1"/>
  <c r="R130" i="24" s="1"/>
  <c r="AX132" i="24"/>
  <c r="AH133" i="24"/>
  <c r="AR132" i="24"/>
  <c r="AO132" i="24"/>
  <c r="AL132" i="24"/>
  <c r="AU132" i="24"/>
  <c r="AI132" i="24"/>
  <c r="BY132" i="24"/>
  <c r="CC131" i="24"/>
  <c r="BZ131" i="24"/>
  <c r="AK131" i="24"/>
  <c r="AJ131" i="24"/>
  <c r="BD131" i="24"/>
  <c r="AY131" i="24"/>
  <c r="AW131" i="24"/>
  <c r="AV131" i="24"/>
  <c r="AT131" i="24"/>
  <c r="AS131" i="24"/>
  <c r="AQ131" i="24"/>
  <c r="AP131" i="24"/>
  <c r="AN131" i="24"/>
  <c r="AM131" i="24"/>
  <c r="AZ131" i="24"/>
  <c r="B131" i="24"/>
  <c r="A132" i="24"/>
  <c r="K131" i="24"/>
  <c r="H131" i="24"/>
  <c r="E131" i="24"/>
  <c r="CE130" i="24"/>
  <c r="CD130" i="24"/>
  <c r="CB130" i="24"/>
  <c r="CA130" i="24"/>
  <c r="CF130" i="24" s="1"/>
  <c r="B111" i="40"/>
  <c r="E111" i="40"/>
  <c r="A148" i="32"/>
  <c r="F147" i="32"/>
  <c r="B147" i="32"/>
  <c r="C146" i="32"/>
  <c r="E146" i="32"/>
  <c r="D146" i="32"/>
  <c r="CS132" i="24"/>
  <c r="CV132" i="24"/>
  <c r="CR133" i="24"/>
  <c r="I146" i="32"/>
  <c r="H146" i="32"/>
  <c r="G146" i="32"/>
  <c r="E112" i="41"/>
  <c r="B112" i="41"/>
  <c r="CX131" i="24"/>
  <c r="CW131" i="24"/>
  <c r="CU131" i="24"/>
  <c r="CT131" i="24"/>
  <c r="CY131" i="24" l="1"/>
  <c r="BA131" i="24"/>
  <c r="BE131" i="24" s="1"/>
  <c r="AY132" i="24"/>
  <c r="AV132" i="24"/>
  <c r="AJ132" i="24"/>
  <c r="BD132" i="24"/>
  <c r="AT132" i="24"/>
  <c r="AS132" i="24"/>
  <c r="AQ132" i="24"/>
  <c r="AP132" i="24"/>
  <c r="AN132" i="24"/>
  <c r="AM132" i="24"/>
  <c r="AK132" i="24"/>
  <c r="AW132" i="24"/>
  <c r="AZ132" i="24"/>
  <c r="G131" i="24"/>
  <c r="D131" i="24"/>
  <c r="C131" i="24"/>
  <c r="Q131" i="24"/>
  <c r="M131" i="24"/>
  <c r="L131" i="24"/>
  <c r="J131" i="24"/>
  <c r="I131" i="24"/>
  <c r="F131" i="24"/>
  <c r="N131" i="24" s="1"/>
  <c r="R131" i="24" s="1"/>
  <c r="I147" i="32"/>
  <c r="H147" i="32"/>
  <c r="G147" i="32"/>
  <c r="H132" i="24"/>
  <c r="B132" i="24"/>
  <c r="A133" i="24"/>
  <c r="K132" i="24"/>
  <c r="E132" i="24"/>
  <c r="AI133" i="24"/>
  <c r="AL133" i="24"/>
  <c r="AH134" i="24"/>
  <c r="AX133" i="24"/>
  <c r="AU133" i="24"/>
  <c r="AR133" i="24"/>
  <c r="AO133" i="24"/>
  <c r="B148" i="32"/>
  <c r="F148" i="32"/>
  <c r="A149" i="32"/>
  <c r="CE131" i="24"/>
  <c r="CD131" i="24"/>
  <c r="CB131" i="24"/>
  <c r="CA131" i="24"/>
  <c r="CC132" i="24"/>
  <c r="BZ132" i="24"/>
  <c r="BY133" i="24"/>
  <c r="CV133" i="24"/>
  <c r="CR134" i="24"/>
  <c r="CS133" i="24"/>
  <c r="H112" i="41"/>
  <c r="D112" i="41"/>
  <c r="C112" i="41"/>
  <c r="A113" i="41" s="1"/>
  <c r="F112" i="41"/>
  <c r="G112" i="41"/>
  <c r="F111" i="40"/>
  <c r="H111" i="40"/>
  <c r="G111" i="40"/>
  <c r="D147" i="32"/>
  <c r="E147" i="32"/>
  <c r="C147" i="32"/>
  <c r="CX132" i="24"/>
  <c r="CW132" i="24"/>
  <c r="CU132" i="24"/>
  <c r="CT132" i="24"/>
  <c r="D111" i="40"/>
  <c r="C111" i="40"/>
  <c r="A112" i="40" s="1"/>
  <c r="CF131" i="24" l="1"/>
  <c r="CY132" i="24"/>
  <c r="BA132" i="24"/>
  <c r="BE132" i="24" s="1"/>
  <c r="CV134" i="24"/>
  <c r="CR135" i="24"/>
  <c r="CS134" i="24"/>
  <c r="AU134" i="24"/>
  <c r="AO134" i="24"/>
  <c r="AI134" i="24"/>
  <c r="AL134" i="24"/>
  <c r="AX134" i="24"/>
  <c r="AR134" i="24"/>
  <c r="AH135" i="24"/>
  <c r="AK133" i="24"/>
  <c r="AZ133" i="24"/>
  <c r="AY133" i="24"/>
  <c r="AW133" i="24"/>
  <c r="AV133" i="24"/>
  <c r="AT133" i="24"/>
  <c r="AS133" i="24"/>
  <c r="AQ133" i="24"/>
  <c r="AP133" i="24"/>
  <c r="BD133" i="24"/>
  <c r="AN133" i="24"/>
  <c r="AM133" i="24"/>
  <c r="AJ133" i="24"/>
  <c r="CW133" i="24"/>
  <c r="CT133" i="24"/>
  <c r="CX133" i="24"/>
  <c r="CU133" i="24"/>
  <c r="A150" i="32"/>
  <c r="F149" i="32"/>
  <c r="B149" i="32"/>
  <c r="I148" i="32"/>
  <c r="H148" i="32"/>
  <c r="G148" i="32"/>
  <c r="C148" i="32"/>
  <c r="D148" i="32"/>
  <c r="E148" i="32"/>
  <c r="E133" i="24"/>
  <c r="B133" i="24"/>
  <c r="A134" i="24"/>
  <c r="K133" i="24"/>
  <c r="H133" i="24"/>
  <c r="B113" i="41"/>
  <c r="E113" i="41"/>
  <c r="C132" i="24"/>
  <c r="Q132" i="24"/>
  <c r="M132" i="24"/>
  <c r="L132" i="24"/>
  <c r="J132" i="24"/>
  <c r="I132" i="24"/>
  <c r="G132" i="24"/>
  <c r="D132" i="24"/>
  <c r="F132" i="24"/>
  <c r="CC133" i="24"/>
  <c r="BY134" i="24"/>
  <c r="BZ133" i="24"/>
  <c r="B112" i="40"/>
  <c r="E112" i="40"/>
  <c r="CE132" i="24"/>
  <c r="CD132" i="24"/>
  <c r="CB132" i="24"/>
  <c r="CA132" i="24"/>
  <c r="CF132" i="24" l="1"/>
  <c r="BA133" i="24"/>
  <c r="BE133" i="24" s="1"/>
  <c r="CY133" i="24"/>
  <c r="N132" i="24"/>
  <c r="R132" i="24" s="1"/>
  <c r="K134" i="24"/>
  <c r="H134" i="24"/>
  <c r="E134" i="24"/>
  <c r="B134" i="24"/>
  <c r="A135" i="24"/>
  <c r="E149" i="32"/>
  <c r="C149" i="32"/>
  <c r="D149" i="32"/>
  <c r="I149" i="32"/>
  <c r="G149" i="32"/>
  <c r="H149" i="32"/>
  <c r="A151" i="32"/>
  <c r="F150" i="32"/>
  <c r="B150" i="32"/>
  <c r="H112" i="40"/>
  <c r="F112" i="40"/>
  <c r="G112" i="40"/>
  <c r="CX134" i="24"/>
  <c r="CW134" i="24"/>
  <c r="CU134" i="24"/>
  <c r="CT134" i="24"/>
  <c r="CY134" i="24" s="1"/>
  <c r="CV135" i="24"/>
  <c r="CS135" i="24"/>
  <c r="CR136" i="24"/>
  <c r="D112" i="40"/>
  <c r="C112" i="40"/>
  <c r="A113" i="40" s="1"/>
  <c r="H113" i="41"/>
  <c r="D113" i="41"/>
  <c r="C113" i="41"/>
  <c r="A114" i="41" s="1"/>
  <c r="AQ134" i="24"/>
  <c r="AP134" i="24"/>
  <c r="AN134" i="24"/>
  <c r="AM134" i="24"/>
  <c r="AJ134" i="24"/>
  <c r="AK134" i="24"/>
  <c r="BD134" i="24"/>
  <c r="AZ134" i="24"/>
  <c r="AY134" i="24"/>
  <c r="AW134" i="24"/>
  <c r="AV134" i="24"/>
  <c r="AT134" i="24"/>
  <c r="AS134" i="24"/>
  <c r="F113" i="41"/>
  <c r="G113" i="41"/>
  <c r="Q133" i="24"/>
  <c r="M133" i="24"/>
  <c r="L133" i="24"/>
  <c r="J133" i="24"/>
  <c r="F133" i="24"/>
  <c r="D133" i="24"/>
  <c r="C133" i="24"/>
  <c r="I133" i="24"/>
  <c r="G133" i="24"/>
  <c r="AH136" i="24"/>
  <c r="AU135" i="24"/>
  <c r="AR135" i="24"/>
  <c r="AO135" i="24"/>
  <c r="AL135" i="24"/>
  <c r="AX135" i="24"/>
  <c r="AI135" i="24"/>
  <c r="BZ134" i="24"/>
  <c r="BY135" i="24"/>
  <c r="CC134" i="24"/>
  <c r="CB133" i="24"/>
  <c r="CE133" i="24"/>
  <c r="CD133" i="24"/>
  <c r="CA133" i="24"/>
  <c r="CF133" i="24" s="1"/>
  <c r="N133" i="24" l="1"/>
  <c r="R133" i="24" s="1"/>
  <c r="BA134" i="24"/>
  <c r="BE134" i="24" s="1"/>
  <c r="B151" i="32"/>
  <c r="A152" i="32"/>
  <c r="F151" i="32"/>
  <c r="AI136" i="24"/>
  <c r="AX136" i="24"/>
  <c r="AU136" i="24"/>
  <c r="AH137" i="24"/>
  <c r="AO136" i="24"/>
  <c r="AL136" i="24"/>
  <c r="AR136" i="24"/>
  <c r="B113" i="40"/>
  <c r="E113" i="40"/>
  <c r="BZ135" i="24"/>
  <c r="BY136" i="24"/>
  <c r="CC135" i="24"/>
  <c r="CV136" i="24"/>
  <c r="CS136" i="24"/>
  <c r="CR137" i="24"/>
  <c r="I150" i="32"/>
  <c r="H150" i="32"/>
  <c r="G150" i="32"/>
  <c r="E150" i="32"/>
  <c r="C150" i="32"/>
  <c r="D150" i="32"/>
  <c r="CW135" i="24"/>
  <c r="CU135" i="24"/>
  <c r="CT135" i="24"/>
  <c r="CX135" i="24"/>
  <c r="CY135" i="24" s="1"/>
  <c r="CE134" i="24"/>
  <c r="CF134" i="24" s="1"/>
  <c r="CD134" i="24"/>
  <c r="CB134" i="24"/>
  <c r="CA134" i="24"/>
  <c r="H135" i="24"/>
  <c r="E135" i="24"/>
  <c r="K135" i="24"/>
  <c r="A136" i="24"/>
  <c r="B135" i="24"/>
  <c r="G134" i="24"/>
  <c r="F134" i="24"/>
  <c r="D134" i="24"/>
  <c r="Q134" i="24"/>
  <c r="M134" i="24"/>
  <c r="L134" i="24"/>
  <c r="J134" i="24"/>
  <c r="I134" i="24"/>
  <c r="C134" i="24"/>
  <c r="N134" i="24" s="1"/>
  <c r="R134" i="24" s="1"/>
  <c r="E114" i="41"/>
  <c r="B114" i="41"/>
  <c r="AN135" i="24"/>
  <c r="BD135" i="24"/>
  <c r="AZ135" i="24"/>
  <c r="AY135" i="24"/>
  <c r="AW135" i="24"/>
  <c r="AJ135" i="24"/>
  <c r="AV135" i="24"/>
  <c r="AT135" i="24"/>
  <c r="AS135" i="24"/>
  <c r="AQ135" i="24"/>
  <c r="AP135" i="24"/>
  <c r="AM135" i="24"/>
  <c r="AK135" i="24"/>
  <c r="BA135" i="24" l="1"/>
  <c r="BE135" i="24" s="1"/>
  <c r="CV137" i="24"/>
  <c r="CS137" i="24"/>
  <c r="CR138" i="24"/>
  <c r="H114" i="41"/>
  <c r="D114" i="41"/>
  <c r="C114" i="41"/>
  <c r="A115" i="41" s="1"/>
  <c r="G114" i="41"/>
  <c r="F114" i="41"/>
  <c r="AU137" i="24"/>
  <c r="AR137" i="24"/>
  <c r="AI137" i="24"/>
  <c r="AH138" i="24"/>
  <c r="AX137" i="24"/>
  <c r="AO137" i="24"/>
  <c r="AL137" i="24"/>
  <c r="CC136" i="24"/>
  <c r="BZ136" i="24"/>
  <c r="BY137" i="24"/>
  <c r="AZ136" i="24"/>
  <c r="AN136" i="24"/>
  <c r="AM136" i="24"/>
  <c r="AY136" i="24"/>
  <c r="AW136" i="24"/>
  <c r="BD136" i="24"/>
  <c r="AV136" i="24"/>
  <c r="AQ136" i="24"/>
  <c r="AP136" i="24"/>
  <c r="AK136" i="24"/>
  <c r="AJ136" i="24"/>
  <c r="AT136" i="24"/>
  <c r="AS136" i="24"/>
  <c r="M135" i="24"/>
  <c r="L135" i="24"/>
  <c r="G135" i="24"/>
  <c r="F135" i="24"/>
  <c r="Q135" i="24"/>
  <c r="J135" i="24"/>
  <c r="I135" i="24"/>
  <c r="D135" i="24"/>
  <c r="C135" i="24"/>
  <c r="N135" i="24" s="1"/>
  <c r="R135" i="24" s="1"/>
  <c r="CU136" i="24"/>
  <c r="CX136" i="24"/>
  <c r="CW136" i="24"/>
  <c r="CT136" i="24"/>
  <c r="CY136" i="24" s="1"/>
  <c r="CA135" i="24"/>
  <c r="CE135" i="24"/>
  <c r="CD135" i="24"/>
  <c r="CB135" i="24"/>
  <c r="H151" i="32"/>
  <c r="G151" i="32"/>
  <c r="I151" i="32"/>
  <c r="H113" i="40"/>
  <c r="F113" i="40"/>
  <c r="G113" i="40"/>
  <c r="F152" i="32"/>
  <c r="B152" i="32"/>
  <c r="A153" i="32"/>
  <c r="D113" i="40"/>
  <c r="C113" i="40"/>
  <c r="A114" i="40" s="1"/>
  <c r="E151" i="32"/>
  <c r="C151" i="32"/>
  <c r="D151" i="32"/>
  <c r="E136" i="24"/>
  <c r="K136" i="24"/>
  <c r="H136" i="24"/>
  <c r="B136" i="24"/>
  <c r="A137" i="24"/>
  <c r="CF135" i="24" l="1"/>
  <c r="BA136" i="24"/>
  <c r="BE136" i="24" s="1"/>
  <c r="B114" i="40"/>
  <c r="E114" i="40"/>
  <c r="A154" i="32"/>
  <c r="F153" i="32"/>
  <c r="B153" i="32"/>
  <c r="E152" i="32"/>
  <c r="D152" i="32"/>
  <c r="C152" i="32"/>
  <c r="I152" i="32"/>
  <c r="H152" i="32"/>
  <c r="G152" i="32"/>
  <c r="AR138" i="24"/>
  <c r="AO138" i="24"/>
  <c r="AH139" i="24"/>
  <c r="AI138" i="24"/>
  <c r="AX138" i="24"/>
  <c r="AU138" i="24"/>
  <c r="AL138" i="24"/>
  <c r="AZ137" i="24"/>
  <c r="AY137" i="24"/>
  <c r="AT137" i="24"/>
  <c r="AS137" i="24"/>
  <c r="AP137" i="24"/>
  <c r="BD137" i="24"/>
  <c r="AW137" i="24"/>
  <c r="AV137" i="24"/>
  <c r="AQ137" i="24"/>
  <c r="AK137" i="24"/>
  <c r="AJ137" i="24"/>
  <c r="AN137" i="24"/>
  <c r="AM137" i="24"/>
  <c r="CR139" i="24"/>
  <c r="CV138" i="24"/>
  <c r="CS138" i="24"/>
  <c r="BY138" i="24"/>
  <c r="CC137" i="24"/>
  <c r="BZ137" i="24"/>
  <c r="CX137" i="24"/>
  <c r="CW137" i="24"/>
  <c r="CU137" i="24"/>
  <c r="CT137" i="24"/>
  <c r="CY137" i="24"/>
  <c r="Q136" i="24"/>
  <c r="L136" i="24"/>
  <c r="J136" i="24"/>
  <c r="I136" i="24"/>
  <c r="G136" i="24"/>
  <c r="F136" i="24"/>
  <c r="D136" i="24"/>
  <c r="C136" i="24"/>
  <c r="M136" i="24"/>
  <c r="CE136" i="24"/>
  <c r="CD136" i="24"/>
  <c r="CB136" i="24"/>
  <c r="CA136" i="24"/>
  <c r="CF136" i="24" s="1"/>
  <c r="E115" i="41"/>
  <c r="B115" i="41"/>
  <c r="E137" i="24"/>
  <c r="K137" i="24"/>
  <c r="H137" i="24"/>
  <c r="A138" i="24"/>
  <c r="B137" i="24"/>
  <c r="BA137" i="24" l="1"/>
  <c r="BE137" i="24" s="1"/>
  <c r="N136" i="24"/>
  <c r="R136" i="24" s="1"/>
  <c r="G115" i="41"/>
  <c r="F115" i="41"/>
  <c r="CW138" i="24"/>
  <c r="CX138" i="24"/>
  <c r="CU138" i="24"/>
  <c r="CT138" i="24"/>
  <c r="CY138" i="24" s="1"/>
  <c r="H115" i="41"/>
  <c r="D115" i="41"/>
  <c r="C115" i="41"/>
  <c r="A116" i="41" s="1"/>
  <c r="CR140" i="24"/>
  <c r="CS139" i="24"/>
  <c r="CV139" i="24"/>
  <c r="D137" i="24"/>
  <c r="Q137" i="24"/>
  <c r="M137" i="24"/>
  <c r="L137" i="24"/>
  <c r="J137" i="24"/>
  <c r="I137" i="24"/>
  <c r="G137" i="24"/>
  <c r="F137" i="24"/>
  <c r="C137" i="24"/>
  <c r="K138" i="24"/>
  <c r="A139" i="24"/>
  <c r="H138" i="24"/>
  <c r="E138" i="24"/>
  <c r="B138" i="24"/>
  <c r="D153" i="32"/>
  <c r="E153" i="32"/>
  <c r="C153" i="32"/>
  <c r="CE137" i="24"/>
  <c r="CB137" i="24"/>
  <c r="CD137" i="24"/>
  <c r="CA137" i="24"/>
  <c r="I153" i="32"/>
  <c r="H153" i="32"/>
  <c r="G153" i="32"/>
  <c r="A155" i="32"/>
  <c r="F154" i="32"/>
  <c r="B154" i="32"/>
  <c r="BZ138" i="24"/>
  <c r="BY139" i="24"/>
  <c r="CC138" i="24"/>
  <c r="H114" i="40"/>
  <c r="G114" i="40"/>
  <c r="F114" i="40"/>
  <c r="AR139" i="24"/>
  <c r="AL139" i="24"/>
  <c r="AO139" i="24"/>
  <c r="AH140" i="24"/>
  <c r="AX139" i="24"/>
  <c r="AU139" i="24"/>
  <c r="AI139" i="24"/>
  <c r="D114" i="40"/>
  <c r="C114" i="40"/>
  <c r="A115" i="40" s="1"/>
  <c r="BD138" i="24"/>
  <c r="AM138" i="24"/>
  <c r="AJ138" i="24"/>
  <c r="AZ138" i="24"/>
  <c r="AY138" i="24"/>
  <c r="AW138" i="24"/>
  <c r="AV138" i="24"/>
  <c r="AT138" i="24"/>
  <c r="AS138" i="24"/>
  <c r="AQ138" i="24"/>
  <c r="AK138" i="24"/>
  <c r="AP138" i="24"/>
  <c r="AN138" i="24"/>
  <c r="BA138" i="24" l="1"/>
  <c r="BE138" i="24" s="1"/>
  <c r="N137" i="24"/>
  <c r="R137" i="24" s="1"/>
  <c r="CF137" i="24"/>
  <c r="E115" i="40"/>
  <c r="B115" i="40"/>
  <c r="CR141" i="24"/>
  <c r="CV140" i="24"/>
  <c r="CS140" i="24"/>
  <c r="CU139" i="24"/>
  <c r="CT139" i="24"/>
  <c r="CX139" i="24"/>
  <c r="CW139" i="24"/>
  <c r="BZ139" i="24"/>
  <c r="CC139" i="24"/>
  <c r="BY140" i="24"/>
  <c r="L138" i="24"/>
  <c r="J138" i="24"/>
  <c r="I138" i="24"/>
  <c r="G138" i="24"/>
  <c r="Q138" i="24"/>
  <c r="M138" i="24"/>
  <c r="F138" i="24"/>
  <c r="D138" i="24"/>
  <c r="C138" i="24"/>
  <c r="E116" i="41"/>
  <c r="B116" i="41"/>
  <c r="A156" i="32"/>
  <c r="F155" i="32"/>
  <c r="B155" i="32"/>
  <c r="E154" i="32"/>
  <c r="D154" i="32"/>
  <c r="C154" i="32"/>
  <c r="A140" i="24"/>
  <c r="B139" i="24"/>
  <c r="K139" i="24"/>
  <c r="H139" i="24"/>
  <c r="E139" i="24"/>
  <c r="G154" i="32"/>
  <c r="I154" i="32"/>
  <c r="H154" i="32"/>
  <c r="CE138" i="24"/>
  <c r="CD138" i="24"/>
  <c r="CB138" i="24"/>
  <c r="CA138" i="24"/>
  <c r="AX140" i="24"/>
  <c r="AL140" i="24"/>
  <c r="AI140" i="24"/>
  <c r="AH141" i="24"/>
  <c r="AU140" i="24"/>
  <c r="AO140" i="24"/>
  <c r="AR140" i="24"/>
  <c r="AQ139" i="24"/>
  <c r="AM139" i="24"/>
  <c r="AK139" i="24"/>
  <c r="AJ139" i="24"/>
  <c r="BD139" i="24"/>
  <c r="AZ139" i="24"/>
  <c r="AY139" i="24"/>
  <c r="AW139" i="24"/>
  <c r="AV139" i="24"/>
  <c r="AT139" i="24"/>
  <c r="AS139" i="24"/>
  <c r="AP139" i="24"/>
  <c r="AN139" i="24"/>
  <c r="BA139" i="24" l="1"/>
  <c r="BE139" i="24" s="1"/>
  <c r="CY139" i="24"/>
  <c r="N138" i="24"/>
  <c r="R138" i="24" s="1"/>
  <c r="CF138" i="24"/>
  <c r="H155" i="32"/>
  <c r="G155" i="32"/>
  <c r="I155" i="32"/>
  <c r="E155" i="32"/>
  <c r="D155" i="32"/>
  <c r="C155" i="32"/>
  <c r="CR142" i="24"/>
  <c r="CV141" i="24"/>
  <c r="CS141" i="24"/>
  <c r="F156" i="32"/>
  <c r="B156" i="32"/>
  <c r="BY141" i="24"/>
  <c r="CC140" i="24"/>
  <c r="BZ140" i="24"/>
  <c r="CX140" i="24"/>
  <c r="CW140" i="24"/>
  <c r="CU140" i="24"/>
  <c r="CT140" i="24"/>
  <c r="CY140" i="24" s="1"/>
  <c r="G116" i="41"/>
  <c r="F116" i="41"/>
  <c r="D115" i="40"/>
  <c r="C115" i="40"/>
  <c r="A116" i="40" s="1"/>
  <c r="CA139" i="24"/>
  <c r="CE139" i="24"/>
  <c r="CD139" i="24"/>
  <c r="CB139" i="24"/>
  <c r="F115" i="40"/>
  <c r="H115" i="40"/>
  <c r="G115" i="40"/>
  <c r="I139" i="24"/>
  <c r="F139" i="24"/>
  <c r="Q139" i="24"/>
  <c r="M139" i="24"/>
  <c r="L139" i="24"/>
  <c r="J139" i="24"/>
  <c r="G139" i="24"/>
  <c r="D139" i="24"/>
  <c r="C139" i="24"/>
  <c r="N139" i="24" s="1"/>
  <c r="R139" i="24" s="1"/>
  <c r="A141" i="24"/>
  <c r="H140" i="24"/>
  <c r="B140" i="24"/>
  <c r="E140" i="24"/>
  <c r="K140" i="24"/>
  <c r="H116" i="41"/>
  <c r="C116" i="41"/>
  <c r="A117" i="41" s="1"/>
  <c r="D116" i="41"/>
  <c r="AI141" i="24"/>
  <c r="AX141" i="24"/>
  <c r="AR141" i="24"/>
  <c r="AO141" i="24"/>
  <c r="AH142" i="24"/>
  <c r="AL141" i="24"/>
  <c r="AU141" i="24"/>
  <c r="AJ140" i="24"/>
  <c r="AY140" i="24"/>
  <c r="AW140" i="24"/>
  <c r="AV140" i="24"/>
  <c r="AT140" i="24"/>
  <c r="AQ140" i="24"/>
  <c r="AN140" i="24"/>
  <c r="AM140" i="24"/>
  <c r="AK140" i="24"/>
  <c r="BD140" i="24"/>
  <c r="AZ140" i="24"/>
  <c r="AS140" i="24"/>
  <c r="AP140" i="24"/>
  <c r="BA140" i="24" l="1"/>
  <c r="BE140" i="24" s="1"/>
  <c r="CF139" i="24"/>
  <c r="D156" i="32"/>
  <c r="E156" i="32"/>
  <c r="C156" i="32"/>
  <c r="CV142" i="24"/>
  <c r="CS142" i="24"/>
  <c r="CR143" i="24"/>
  <c r="I156" i="32"/>
  <c r="H156" i="32"/>
  <c r="G156" i="32"/>
  <c r="CU141" i="24"/>
  <c r="CT141" i="24"/>
  <c r="CX141" i="24"/>
  <c r="CW141" i="24"/>
  <c r="AV141" i="24"/>
  <c r="AS141" i="24"/>
  <c r="AJ141" i="24"/>
  <c r="AT141" i="24"/>
  <c r="AQ141" i="24"/>
  <c r="AP141" i="24"/>
  <c r="AN141" i="24"/>
  <c r="AM141" i="24"/>
  <c r="AK141" i="24"/>
  <c r="BD141" i="24"/>
  <c r="AW141" i="24"/>
  <c r="AZ141" i="24"/>
  <c r="AY141" i="24"/>
  <c r="B117" i="41"/>
  <c r="E117" i="41"/>
  <c r="I140" i="24"/>
  <c r="D140" i="24"/>
  <c r="N140" i="24" s="1"/>
  <c r="R140" i="24" s="1"/>
  <c r="C140" i="24"/>
  <c r="G140" i="24"/>
  <c r="F140" i="24"/>
  <c r="Q140" i="24"/>
  <c r="M140" i="24"/>
  <c r="L140" i="24"/>
  <c r="J140" i="24"/>
  <c r="B116" i="40"/>
  <c r="E116" i="40"/>
  <c r="A142" i="24"/>
  <c r="K141" i="24"/>
  <c r="H141" i="24"/>
  <c r="E141" i="24"/>
  <c r="B141" i="24"/>
  <c r="CE140" i="24"/>
  <c r="CD140" i="24"/>
  <c r="CA140" i="24"/>
  <c r="CF140" i="24" s="1"/>
  <c r="CB140" i="24"/>
  <c r="CC141" i="24"/>
  <c r="BZ141" i="24"/>
  <c r="BY142" i="24"/>
  <c r="AU142" i="24"/>
  <c r="AO142" i="24"/>
  <c r="AL142" i="24"/>
  <c r="AR142" i="24"/>
  <c r="AI142" i="24"/>
  <c r="AX142" i="24"/>
  <c r="AH143" i="24"/>
  <c r="E3" i="29" a="1"/>
  <c r="BA141" i="24" l="1"/>
  <c r="BE141" i="24" s="1"/>
  <c r="CY141" i="24"/>
  <c r="E3" i="29"/>
  <c r="Q141" i="24"/>
  <c r="M141" i="24"/>
  <c r="I141" i="24"/>
  <c r="G141" i="24"/>
  <c r="F141" i="24"/>
  <c r="D141" i="24"/>
  <c r="L141" i="24"/>
  <c r="J141" i="24"/>
  <c r="C141" i="24"/>
  <c r="N141" i="24" s="1"/>
  <c r="R141" i="24" s="1"/>
  <c r="K142" i="24"/>
  <c r="H142" i="24"/>
  <c r="E142" i="24"/>
  <c r="B142" i="24"/>
  <c r="A143" i="24"/>
  <c r="CV143" i="24"/>
  <c r="CS143" i="24"/>
  <c r="CR144" i="24"/>
  <c r="CX142" i="24"/>
  <c r="CW142" i="24"/>
  <c r="CT142" i="24"/>
  <c r="CU142" i="24"/>
  <c r="AH144" i="24"/>
  <c r="AX143" i="24"/>
  <c r="AU143" i="24"/>
  <c r="AR143" i="24"/>
  <c r="AO143" i="24"/>
  <c r="AL143" i="24"/>
  <c r="AI143" i="24"/>
  <c r="AV142" i="24"/>
  <c r="BA142" i="24" s="1"/>
  <c r="BE142" i="24" s="1"/>
  <c r="AQ142" i="24"/>
  <c r="AP142" i="24"/>
  <c r="AN142" i="24"/>
  <c r="AY142" i="24"/>
  <c r="AT142" i="24"/>
  <c r="AS142" i="24"/>
  <c r="AM142" i="24"/>
  <c r="AK142" i="24"/>
  <c r="AJ142" i="24"/>
  <c r="AZ142" i="24"/>
  <c r="AW142" i="24"/>
  <c r="BD142" i="24"/>
  <c r="CD141" i="24"/>
  <c r="CB141" i="24"/>
  <c r="CA141" i="24"/>
  <c r="CE141" i="24"/>
  <c r="CF141" i="24" s="1"/>
  <c r="H116" i="40"/>
  <c r="F116" i="40"/>
  <c r="G116" i="40"/>
  <c r="C116" i="40"/>
  <c r="D116" i="40"/>
  <c r="CC142" i="24"/>
  <c r="BZ142" i="24"/>
  <c r="BY143" i="24"/>
  <c r="G117" i="41"/>
  <c r="F117" i="41"/>
  <c r="H117" i="41"/>
  <c r="C117" i="41"/>
  <c r="A118" i="41" s="1"/>
  <c r="D117" i="41"/>
  <c r="E22" i="29" a="1"/>
  <c r="CY142" i="24" l="1"/>
  <c r="E22" i="29"/>
  <c r="AI144" i="24"/>
  <c r="AH145" i="24"/>
  <c r="AX144" i="24"/>
  <c r="AU144" i="24"/>
  <c r="AR144" i="24"/>
  <c r="AO144" i="24"/>
  <c r="AL144" i="24"/>
  <c r="B118" i="41"/>
  <c r="E118" i="41"/>
  <c r="CA142" i="24"/>
  <c r="CD142" i="24"/>
  <c r="CE142" i="24"/>
  <c r="CB142" i="24"/>
  <c r="CF142" i="24" s="1"/>
  <c r="CX143" i="24"/>
  <c r="CW143" i="24"/>
  <c r="CU143" i="24"/>
  <c r="CT143" i="24"/>
  <c r="CY143" i="24" s="1"/>
  <c r="CV144" i="24"/>
  <c r="CS144" i="24"/>
  <c r="CR145" i="24"/>
  <c r="BZ143" i="24"/>
  <c r="CC143" i="24"/>
  <c r="BY144" i="24"/>
  <c r="M142" i="24"/>
  <c r="J142" i="24"/>
  <c r="I142" i="24"/>
  <c r="G142" i="24"/>
  <c r="Q142" i="24"/>
  <c r="L142" i="24"/>
  <c r="F142" i="24"/>
  <c r="D142" i="24"/>
  <c r="C142" i="24"/>
  <c r="H143" i="24"/>
  <c r="E143" i="24"/>
  <c r="K143" i="24"/>
  <c r="B143" i="24"/>
  <c r="A144" i="24"/>
  <c r="AN143" i="24"/>
  <c r="AK143" i="24"/>
  <c r="BD143" i="24"/>
  <c r="AZ143" i="24"/>
  <c r="AY143" i="24"/>
  <c r="AT143" i="24"/>
  <c r="AS143" i="24"/>
  <c r="AQ143" i="24"/>
  <c r="AP143" i="24"/>
  <c r="AM143" i="24"/>
  <c r="AJ143" i="24"/>
  <c r="AW143" i="24"/>
  <c r="AV143" i="24"/>
  <c r="N142" i="24" l="1"/>
  <c r="R142" i="24" s="1"/>
  <c r="BA143" i="24"/>
  <c r="BE143" i="24" s="1"/>
  <c r="G118" i="41"/>
  <c r="F118" i="41"/>
  <c r="D118" i="41"/>
  <c r="C118" i="41"/>
  <c r="A119" i="41" s="1"/>
  <c r="H118" i="41"/>
  <c r="CR146" i="24"/>
  <c r="CV145" i="24"/>
  <c r="CS145" i="24"/>
  <c r="M143" i="24"/>
  <c r="L143" i="24"/>
  <c r="G143" i="24"/>
  <c r="F143" i="24"/>
  <c r="C143" i="24"/>
  <c r="Q143" i="24"/>
  <c r="I143" i="24"/>
  <c r="J143" i="24"/>
  <c r="D143" i="24"/>
  <c r="AU145" i="24"/>
  <c r="AR145" i="24"/>
  <c r="AI145" i="24"/>
  <c r="AX145" i="24"/>
  <c r="AO145" i="24"/>
  <c r="AL145" i="24"/>
  <c r="AH146" i="24"/>
  <c r="AZ144" i="24"/>
  <c r="AW144" i="24"/>
  <c r="AN144" i="24"/>
  <c r="AM144" i="24"/>
  <c r="AY144" i="24"/>
  <c r="AV144" i="24"/>
  <c r="AT144" i="24"/>
  <c r="AS144" i="24"/>
  <c r="AQ144" i="24"/>
  <c r="AP144" i="24"/>
  <c r="BD144" i="24"/>
  <c r="AK144" i="24"/>
  <c r="AJ144" i="24"/>
  <c r="E144" i="24"/>
  <c r="B144" i="24"/>
  <c r="K144" i="24"/>
  <c r="A145" i="24"/>
  <c r="H144" i="24"/>
  <c r="CU144" i="24"/>
  <c r="CX144" i="24"/>
  <c r="CT144" i="24"/>
  <c r="CW144" i="24"/>
  <c r="CC144" i="24"/>
  <c r="BZ144" i="24"/>
  <c r="BY145" i="24"/>
  <c r="CA143" i="24"/>
  <c r="CE143" i="24"/>
  <c r="CD143" i="24"/>
  <c r="CB143" i="24"/>
  <c r="CF143" i="24" l="1"/>
  <c r="N143" i="24"/>
  <c r="R143" i="24" s="1"/>
  <c r="CY144" i="24"/>
  <c r="BA144" i="24"/>
  <c r="BE144" i="24" s="1"/>
  <c r="AR146" i="24"/>
  <c r="AO146" i="24"/>
  <c r="AH147" i="24"/>
  <c r="AL146" i="24"/>
  <c r="AI146" i="24"/>
  <c r="AX146" i="24"/>
  <c r="AU146" i="24"/>
  <c r="CX145" i="24"/>
  <c r="CW145" i="24"/>
  <c r="CU145" i="24"/>
  <c r="CT145" i="24"/>
  <c r="CY145" i="24" s="1"/>
  <c r="AZ145" i="24"/>
  <c r="AY145" i="24"/>
  <c r="AT145" i="24"/>
  <c r="AS145" i="24"/>
  <c r="AP145" i="24"/>
  <c r="BD145" i="24"/>
  <c r="AW145" i="24"/>
  <c r="AV145" i="24"/>
  <c r="AQ145" i="24"/>
  <c r="AN145" i="24"/>
  <c r="AM145" i="24"/>
  <c r="AK145" i="24"/>
  <c r="AJ145" i="24"/>
  <c r="BA145" i="24" s="1"/>
  <c r="BE145" i="24" s="1"/>
  <c r="CR147" i="24"/>
  <c r="CV146" i="24"/>
  <c r="CS146" i="24"/>
  <c r="E145" i="24"/>
  <c r="K145" i="24"/>
  <c r="H145" i="24"/>
  <c r="A146" i="24"/>
  <c r="B145" i="24"/>
  <c r="BY146" i="24"/>
  <c r="BZ145" i="24"/>
  <c r="CC145" i="24"/>
  <c r="CE144" i="24"/>
  <c r="CD144" i="24"/>
  <c r="CB144" i="24"/>
  <c r="CA144" i="24"/>
  <c r="CF144" i="24" s="1"/>
  <c r="Q144" i="24"/>
  <c r="M144" i="24"/>
  <c r="L144" i="24"/>
  <c r="I144" i="24"/>
  <c r="J144" i="24"/>
  <c r="G144" i="24"/>
  <c r="F144" i="24"/>
  <c r="D144" i="24"/>
  <c r="C144" i="24"/>
  <c r="N144" i="24" s="1"/>
  <c r="R144" i="24" s="1"/>
  <c r="E119" i="41"/>
  <c r="B119" i="41"/>
  <c r="D145" i="24" l="1"/>
  <c r="M145" i="24"/>
  <c r="Q145" i="24"/>
  <c r="L145" i="24"/>
  <c r="J145" i="24"/>
  <c r="I145" i="24"/>
  <c r="G145" i="24"/>
  <c r="F145" i="24"/>
  <c r="C145" i="24"/>
  <c r="N145" i="24" s="1"/>
  <c r="R145" i="24" s="1"/>
  <c r="K146" i="24"/>
  <c r="A147" i="24"/>
  <c r="H146" i="24"/>
  <c r="E146" i="24"/>
  <c r="B146" i="24"/>
  <c r="G119" i="41"/>
  <c r="F119" i="41"/>
  <c r="CE145" i="24"/>
  <c r="CB145" i="24"/>
  <c r="CD145" i="24"/>
  <c r="CA145" i="24"/>
  <c r="CF145" i="24" s="1"/>
  <c r="BD146" i="24"/>
  <c r="AP146" i="24"/>
  <c r="AN146" i="24"/>
  <c r="AM146" i="24"/>
  <c r="AJ146" i="24"/>
  <c r="AZ146" i="24"/>
  <c r="AY146" i="24"/>
  <c r="AW146" i="24"/>
  <c r="AV146" i="24"/>
  <c r="AT146" i="24"/>
  <c r="AS146" i="24"/>
  <c r="AQ146" i="24"/>
  <c r="AK146" i="24"/>
  <c r="D119" i="41"/>
  <c r="H119" i="41"/>
  <c r="C119" i="41"/>
  <c r="A120" i="41" s="1"/>
  <c r="CC146" i="24"/>
  <c r="BZ146" i="24"/>
  <c r="BY147" i="24"/>
  <c r="AR147" i="24"/>
  <c r="AL147" i="24"/>
  <c r="AU147" i="24"/>
  <c r="AI147" i="24"/>
  <c r="AH148" i="24"/>
  <c r="AX147" i="24"/>
  <c r="AO147" i="24"/>
  <c r="CW146" i="24"/>
  <c r="CX146" i="24"/>
  <c r="CU146" i="24"/>
  <c r="CT146" i="24"/>
  <c r="CY146" i="24" s="1"/>
  <c r="CR148" i="24"/>
  <c r="CS147" i="24"/>
  <c r="CV147" i="24"/>
  <c r="BA146" i="24" l="1"/>
  <c r="BE146" i="24" s="1"/>
  <c r="Q146" i="24"/>
  <c r="L146" i="24"/>
  <c r="J146" i="24"/>
  <c r="I146" i="24"/>
  <c r="G146" i="24"/>
  <c r="C146" i="24"/>
  <c r="M146" i="24"/>
  <c r="F146" i="24"/>
  <c r="D146" i="24"/>
  <c r="N146" i="24" s="1"/>
  <c r="R146" i="24" s="1"/>
  <c r="CR149" i="24"/>
  <c r="CV148" i="24"/>
  <c r="CS148" i="24"/>
  <c r="A148" i="24"/>
  <c r="E147" i="24"/>
  <c r="B147" i="24"/>
  <c r="K147" i="24"/>
  <c r="H147" i="24"/>
  <c r="CE146" i="24"/>
  <c r="CD146" i="24"/>
  <c r="CB146" i="24"/>
  <c r="CA146" i="24"/>
  <c r="CF146" i="24" s="1"/>
  <c r="BY148" i="24"/>
  <c r="CC147" i="24"/>
  <c r="BZ147" i="24"/>
  <c r="AH149" i="24"/>
  <c r="AX148" i="24"/>
  <c r="AR148" i="24"/>
  <c r="AI148" i="24"/>
  <c r="AU148" i="24"/>
  <c r="AO148" i="24"/>
  <c r="AL148" i="24"/>
  <c r="AQ147" i="24"/>
  <c r="AP147" i="24"/>
  <c r="AM147" i="24"/>
  <c r="AK147" i="24"/>
  <c r="AJ147" i="24"/>
  <c r="AV147" i="24"/>
  <c r="AT147" i="24"/>
  <c r="AS147" i="24"/>
  <c r="AN147" i="24"/>
  <c r="BD147" i="24"/>
  <c r="AZ147" i="24"/>
  <c r="AY147" i="24"/>
  <c r="AW147" i="24"/>
  <c r="CX147" i="24"/>
  <c r="CU147" i="24"/>
  <c r="CT147" i="24"/>
  <c r="CW147" i="24"/>
  <c r="B120" i="41"/>
  <c r="E120" i="41"/>
  <c r="BA147" i="24" l="1"/>
  <c r="BE147" i="24" s="1"/>
  <c r="CY147" i="24"/>
  <c r="F120" i="41"/>
  <c r="G120" i="41"/>
  <c r="CX148" i="24"/>
  <c r="CW148" i="24"/>
  <c r="CU148" i="24"/>
  <c r="CT148" i="24"/>
  <c r="CY148" i="24" s="1"/>
  <c r="I147" i="24"/>
  <c r="F147" i="24"/>
  <c r="J147" i="24"/>
  <c r="G147" i="24"/>
  <c r="D147" i="24"/>
  <c r="C147" i="24"/>
  <c r="Q147" i="24"/>
  <c r="M147" i="24"/>
  <c r="L147" i="24"/>
  <c r="N147" i="24" s="1"/>
  <c r="R147" i="24" s="1"/>
  <c r="A149" i="24"/>
  <c r="H148" i="24"/>
  <c r="B148" i="24"/>
  <c r="K148" i="24"/>
  <c r="E148" i="24"/>
  <c r="CE147" i="24"/>
  <c r="CD147" i="24"/>
  <c r="CB147" i="24"/>
  <c r="CA147" i="24"/>
  <c r="CF147" i="24" s="1"/>
  <c r="AI149" i="24"/>
  <c r="AO149" i="24"/>
  <c r="AL149" i="24"/>
  <c r="AH150" i="24"/>
  <c r="AX149" i="24"/>
  <c r="AU149" i="24"/>
  <c r="AR149" i="24"/>
  <c r="BY149" i="24"/>
  <c r="CC148" i="24"/>
  <c r="BZ148" i="24"/>
  <c r="CR150" i="24"/>
  <c r="CS149" i="24"/>
  <c r="CV149" i="24"/>
  <c r="AJ148" i="24"/>
  <c r="BD148" i="24"/>
  <c r="AY148" i="24"/>
  <c r="AW148" i="24"/>
  <c r="AV148" i="24"/>
  <c r="AT148" i="24"/>
  <c r="AZ148" i="24"/>
  <c r="AS148" i="24"/>
  <c r="AQ148" i="24"/>
  <c r="AP148" i="24"/>
  <c r="AN148" i="24"/>
  <c r="AM148" i="24"/>
  <c r="AK148" i="24"/>
  <c r="D120" i="41"/>
  <c r="C120" i="41"/>
  <c r="A121" i="41" s="1"/>
  <c r="H120" i="41"/>
  <c r="BA148" i="24" l="1"/>
  <c r="BE148" i="24" s="1"/>
  <c r="I148" i="24"/>
  <c r="G148" i="24"/>
  <c r="D148" i="24"/>
  <c r="C148" i="24"/>
  <c r="Q148" i="24"/>
  <c r="M148" i="24"/>
  <c r="L148" i="24"/>
  <c r="J148" i="24"/>
  <c r="F148" i="24"/>
  <c r="N148" i="24" s="1"/>
  <c r="R148" i="24" s="1"/>
  <c r="CX149" i="24"/>
  <c r="CW149" i="24"/>
  <c r="CU149" i="24"/>
  <c r="CT149" i="24"/>
  <c r="CY149" i="24" s="1"/>
  <c r="A150" i="24"/>
  <c r="K149" i="24"/>
  <c r="B149" i="24"/>
  <c r="H149" i="24"/>
  <c r="E149" i="24"/>
  <c r="AV149" i="24"/>
  <c r="AS149" i="24"/>
  <c r="AJ149" i="24"/>
  <c r="BD149" i="24"/>
  <c r="AQ149" i="24"/>
  <c r="AN149" i="24"/>
  <c r="AM149" i="24"/>
  <c r="AK149" i="24"/>
  <c r="AW149" i="24"/>
  <c r="AT149" i="24"/>
  <c r="AP149" i="24"/>
  <c r="AZ149" i="24"/>
  <c r="AY149" i="24"/>
  <c r="AU150" i="24"/>
  <c r="AO150" i="24"/>
  <c r="AL150" i="24"/>
  <c r="AH151" i="24"/>
  <c r="AR150" i="24"/>
  <c r="AI150" i="24"/>
  <c r="AX150" i="24"/>
  <c r="CV150" i="24"/>
  <c r="CS150" i="24"/>
  <c r="CR151" i="24"/>
  <c r="CC149" i="24"/>
  <c r="BZ149" i="24"/>
  <c r="BY150" i="24"/>
  <c r="CE148" i="24"/>
  <c r="CD148" i="24"/>
  <c r="CB148" i="24"/>
  <c r="CA148" i="24"/>
  <c r="CF148" i="24" s="1"/>
  <c r="E121" i="41"/>
  <c r="B121" i="41"/>
  <c r="BA149" i="24" l="1"/>
  <c r="BE149" i="24" s="1"/>
  <c r="AV150" i="24"/>
  <c r="AT150" i="24"/>
  <c r="AQ150" i="24"/>
  <c r="AP150" i="24"/>
  <c r="AN150" i="24"/>
  <c r="AJ150" i="24"/>
  <c r="AY150" i="24"/>
  <c r="AW150" i="24"/>
  <c r="AS150" i="24"/>
  <c r="AM150" i="24"/>
  <c r="AK150" i="24"/>
  <c r="BD150" i="24"/>
  <c r="AZ150" i="24"/>
  <c r="BA150" i="24" s="1"/>
  <c r="BE150" i="24" s="1"/>
  <c r="AH152" i="24"/>
  <c r="AX151" i="24"/>
  <c r="AI151" i="24"/>
  <c r="AU151" i="24"/>
  <c r="AR151" i="24"/>
  <c r="AO151" i="24"/>
  <c r="AL151" i="24"/>
  <c r="CX150" i="24"/>
  <c r="CW150" i="24"/>
  <c r="CT150" i="24"/>
  <c r="CU150" i="24"/>
  <c r="A151" i="24"/>
  <c r="H150" i="24"/>
  <c r="E150" i="24"/>
  <c r="B150" i="24"/>
  <c r="K150" i="24"/>
  <c r="D121" i="41"/>
  <c r="C121" i="41"/>
  <c r="A122" i="41" s="1"/>
  <c r="H121" i="41"/>
  <c r="CD149" i="24"/>
  <c r="CB149" i="24"/>
  <c r="CA149" i="24"/>
  <c r="CE149" i="24"/>
  <c r="CV151" i="24"/>
  <c r="CS151" i="24"/>
  <c r="CR152" i="24"/>
  <c r="F121" i="41"/>
  <c r="G121" i="41"/>
  <c r="Q149" i="24"/>
  <c r="M149" i="24"/>
  <c r="C149" i="24"/>
  <c r="L149" i="24"/>
  <c r="J149" i="24"/>
  <c r="I149" i="24"/>
  <c r="G149" i="24"/>
  <c r="F149" i="24"/>
  <c r="D149" i="24"/>
  <c r="BY151" i="24"/>
  <c r="CC150" i="24"/>
  <c r="BZ150" i="24"/>
  <c r="CF149" i="24" l="1"/>
  <c r="CY150" i="24"/>
  <c r="N149" i="24"/>
  <c r="R149" i="24" s="1"/>
  <c r="M150" i="24"/>
  <c r="J150" i="24"/>
  <c r="G150" i="24"/>
  <c r="F150" i="24"/>
  <c r="D150" i="24"/>
  <c r="C150" i="24"/>
  <c r="Q150" i="24"/>
  <c r="L150" i="24"/>
  <c r="I150" i="24"/>
  <c r="N150" i="24" s="1"/>
  <c r="R150" i="24" s="1"/>
  <c r="CV152" i="24"/>
  <c r="CS152" i="24"/>
  <c r="CR153" i="24"/>
  <c r="CX151" i="24"/>
  <c r="CW151" i="24"/>
  <c r="CU151" i="24"/>
  <c r="CT151" i="24"/>
  <c r="CY151" i="24" s="1"/>
  <c r="BZ151" i="24"/>
  <c r="BY152" i="24"/>
  <c r="CC151" i="24"/>
  <c r="K151" i="24"/>
  <c r="H151" i="24"/>
  <c r="E151" i="24"/>
  <c r="B151" i="24"/>
  <c r="A152" i="24"/>
  <c r="AN151" i="24"/>
  <c r="BA151" i="24" s="1"/>
  <c r="BE151" i="24" s="1"/>
  <c r="AK151" i="24"/>
  <c r="BD151" i="24"/>
  <c r="AZ151" i="24"/>
  <c r="AV151" i="24"/>
  <c r="AY151" i="24"/>
  <c r="AW151" i="24"/>
  <c r="AT151" i="24"/>
  <c r="AS151" i="24"/>
  <c r="AQ151" i="24"/>
  <c r="AP151" i="24"/>
  <c r="AM151" i="24"/>
  <c r="AJ151" i="24"/>
  <c r="AL152" i="24"/>
  <c r="AI152" i="24"/>
  <c r="AU152" i="24"/>
  <c r="AR152" i="24"/>
  <c r="AH153" i="24"/>
  <c r="AX152" i="24"/>
  <c r="AO152" i="24"/>
  <c r="CA150" i="24"/>
  <c r="CE150" i="24"/>
  <c r="CD150" i="24"/>
  <c r="CB150" i="24"/>
  <c r="CF150" i="24" s="1"/>
  <c r="E122" i="41"/>
  <c r="B122" i="41"/>
  <c r="CU152" i="24" l="1"/>
  <c r="CT152" i="24"/>
  <c r="CX152" i="24"/>
  <c r="CW152" i="24"/>
  <c r="CY152" i="24" s="1"/>
  <c r="AZ152" i="24"/>
  <c r="AW152" i="24"/>
  <c r="AN152" i="24"/>
  <c r="AM152" i="24"/>
  <c r="AV152" i="24"/>
  <c r="AT152" i="24"/>
  <c r="AS152" i="24"/>
  <c r="AQ152" i="24"/>
  <c r="AP152" i="24"/>
  <c r="BD152" i="24"/>
  <c r="AY152" i="24"/>
  <c r="AK152" i="24"/>
  <c r="AJ152" i="24"/>
  <c r="BA152" i="24" s="1"/>
  <c r="BE152" i="24" s="1"/>
  <c r="AX153" i="24"/>
  <c r="AU153" i="24"/>
  <c r="AR153" i="24"/>
  <c r="AO153" i="24"/>
  <c r="AH154" i="24"/>
  <c r="AI153" i="24"/>
  <c r="AL153" i="24"/>
  <c r="E152" i="24"/>
  <c r="B152" i="24"/>
  <c r="H152" i="24"/>
  <c r="A153" i="24"/>
  <c r="K152" i="24"/>
  <c r="M151" i="24"/>
  <c r="L151" i="24"/>
  <c r="G151" i="24"/>
  <c r="F151" i="24"/>
  <c r="C151" i="24"/>
  <c r="Q151" i="24"/>
  <c r="J151" i="24"/>
  <c r="I151" i="24"/>
  <c r="D151" i="24"/>
  <c r="CA151" i="24"/>
  <c r="CD151" i="24"/>
  <c r="CB151" i="24"/>
  <c r="CE151" i="24"/>
  <c r="H122" i="41"/>
  <c r="D122" i="41"/>
  <c r="C122" i="41"/>
  <c r="A123" i="41" s="1"/>
  <c r="CV153" i="24"/>
  <c r="CS153" i="24"/>
  <c r="CR154" i="24"/>
  <c r="G122" i="41"/>
  <c r="F122" i="41"/>
  <c r="CC152" i="24"/>
  <c r="BY153" i="24"/>
  <c r="BZ152" i="24"/>
  <c r="N151" i="24" l="1"/>
  <c r="R151" i="24" s="1"/>
  <c r="CF151" i="24"/>
  <c r="CX153" i="24"/>
  <c r="CW153" i="24"/>
  <c r="CU153" i="24"/>
  <c r="CT153" i="24"/>
  <c r="CY153" i="24" s="1"/>
  <c r="AR154" i="24"/>
  <c r="AO154" i="24"/>
  <c r="AH155" i="24"/>
  <c r="AX154" i="24"/>
  <c r="AU154" i="24"/>
  <c r="AL154" i="24"/>
  <c r="AI154" i="24"/>
  <c r="AZ153" i="24"/>
  <c r="AY153" i="24"/>
  <c r="AT153" i="24"/>
  <c r="AS153" i="24"/>
  <c r="AP153" i="24"/>
  <c r="AN153" i="24"/>
  <c r="AV153" i="24"/>
  <c r="AM153" i="24"/>
  <c r="AJ153" i="24"/>
  <c r="BD153" i="24"/>
  <c r="AW153" i="24"/>
  <c r="AQ153" i="24"/>
  <c r="AK153" i="24"/>
  <c r="CR155" i="24"/>
  <c r="CS154" i="24"/>
  <c r="CV154" i="24"/>
  <c r="CE152" i="24"/>
  <c r="CF152" i="24" s="1"/>
  <c r="CB152" i="24"/>
  <c r="CA152" i="24"/>
  <c r="CD152" i="24"/>
  <c r="B123" i="41"/>
  <c r="E123" i="41"/>
  <c r="E153" i="24"/>
  <c r="K153" i="24"/>
  <c r="H153" i="24"/>
  <c r="B153" i="24"/>
  <c r="A154" i="24"/>
  <c r="BY154" i="24"/>
  <c r="CC153" i="24"/>
  <c r="BZ153" i="24"/>
  <c r="Q152" i="24"/>
  <c r="M152" i="24"/>
  <c r="F152" i="24"/>
  <c r="D152" i="24"/>
  <c r="C152" i="24"/>
  <c r="I152" i="24"/>
  <c r="G152" i="24"/>
  <c r="L152" i="24"/>
  <c r="J152" i="24"/>
  <c r="N152" i="24" l="1"/>
  <c r="R152" i="24" s="1"/>
  <c r="BA153" i="24"/>
  <c r="BE153" i="24" s="1"/>
  <c r="CW154" i="24"/>
  <c r="CX154" i="24"/>
  <c r="CU154" i="24"/>
  <c r="CT154" i="24"/>
  <c r="CY154" i="24" s="1"/>
  <c r="G123" i="41"/>
  <c r="F123" i="41"/>
  <c r="D123" i="41"/>
  <c r="H123" i="41"/>
  <c r="C123" i="41"/>
  <c r="A124" i="41" s="1"/>
  <c r="K154" i="24"/>
  <c r="E154" i="24"/>
  <c r="H154" i="24"/>
  <c r="B154" i="24"/>
  <c r="A155" i="24"/>
  <c r="AR155" i="24"/>
  <c r="AL155" i="24"/>
  <c r="AX155" i="24"/>
  <c r="AU155" i="24"/>
  <c r="AO155" i="24"/>
  <c r="AH156" i="24"/>
  <c r="AI155" i="24"/>
  <c r="D153" i="24"/>
  <c r="C153" i="24"/>
  <c r="Q153" i="24"/>
  <c r="M153" i="24"/>
  <c r="L153" i="24"/>
  <c r="J153" i="24"/>
  <c r="I153" i="24"/>
  <c r="G153" i="24"/>
  <c r="F153" i="24"/>
  <c r="CR156" i="24"/>
  <c r="CS155" i="24"/>
  <c r="CV155" i="24"/>
  <c r="CE153" i="24"/>
  <c r="CB153" i="24"/>
  <c r="CA153" i="24"/>
  <c r="CD153" i="24"/>
  <c r="CF153" i="24" s="1"/>
  <c r="BD154" i="24"/>
  <c r="AZ154" i="24"/>
  <c r="AY154" i="24"/>
  <c r="AW154" i="24"/>
  <c r="AV154" i="24"/>
  <c r="AT154" i="24"/>
  <c r="AS154" i="24"/>
  <c r="AQ154" i="24"/>
  <c r="AP154" i="24"/>
  <c r="AN154" i="24"/>
  <c r="AM154" i="24"/>
  <c r="AK154" i="24"/>
  <c r="AJ154" i="24"/>
  <c r="BA154" i="24" s="1"/>
  <c r="BE154" i="24" s="1"/>
  <c r="CC154" i="24"/>
  <c r="BZ154" i="24"/>
  <c r="BY155" i="24"/>
  <c r="N153" i="24" l="1"/>
  <c r="R153" i="24" s="1"/>
  <c r="CE154" i="24"/>
  <c r="CD154" i="24"/>
  <c r="CB154" i="24"/>
  <c r="CA154" i="24"/>
  <c r="CF154" i="24"/>
  <c r="AH157" i="24"/>
  <c r="AX156" i="24"/>
  <c r="AR156" i="24"/>
  <c r="AO156" i="24"/>
  <c r="AL156" i="24"/>
  <c r="AI156" i="24"/>
  <c r="AU156" i="24"/>
  <c r="CX155" i="24"/>
  <c r="CU155" i="24"/>
  <c r="CT155" i="24"/>
  <c r="CW155" i="24"/>
  <c r="AQ155" i="24"/>
  <c r="AP155" i="24"/>
  <c r="AM155" i="24"/>
  <c r="AK155" i="24"/>
  <c r="AJ155" i="24"/>
  <c r="AW155" i="24"/>
  <c r="AV155" i="24"/>
  <c r="AT155" i="24"/>
  <c r="AS155" i="24"/>
  <c r="AN155" i="24"/>
  <c r="BD155" i="24"/>
  <c r="AZ155" i="24"/>
  <c r="AY155" i="24"/>
  <c r="CR157" i="24"/>
  <c r="CS156" i="24"/>
  <c r="CV156" i="24"/>
  <c r="A156" i="24"/>
  <c r="H155" i="24"/>
  <c r="E155" i="24"/>
  <c r="B155" i="24"/>
  <c r="K155" i="24"/>
  <c r="B124" i="41"/>
  <c r="E124" i="41"/>
  <c r="Q154" i="24"/>
  <c r="L154" i="24"/>
  <c r="J154" i="24"/>
  <c r="I154" i="24"/>
  <c r="G154" i="24"/>
  <c r="F154" i="24"/>
  <c r="D154" i="24"/>
  <c r="M154" i="24"/>
  <c r="C154" i="24"/>
  <c r="BY156" i="24"/>
  <c r="CC155" i="24"/>
  <c r="BZ155" i="24"/>
  <c r="N154" i="24" l="1"/>
  <c r="R154" i="24" s="1"/>
  <c r="CY155" i="24"/>
  <c r="BA155" i="24"/>
  <c r="BE155" i="24" s="1"/>
  <c r="AJ156" i="24"/>
  <c r="BD156" i="24"/>
  <c r="AY156" i="24"/>
  <c r="AW156" i="24"/>
  <c r="AV156" i="24"/>
  <c r="AT156" i="24"/>
  <c r="AS156" i="24"/>
  <c r="AQ156" i="24"/>
  <c r="AP156" i="24"/>
  <c r="AN156" i="24"/>
  <c r="AM156" i="24"/>
  <c r="AK156" i="24"/>
  <c r="BA156" i="24" s="1"/>
  <c r="BE156" i="24" s="1"/>
  <c r="AZ156" i="24"/>
  <c r="AI157" i="24"/>
  <c r="AO157" i="24"/>
  <c r="AL157" i="24"/>
  <c r="AX157" i="24"/>
  <c r="AU157" i="24"/>
  <c r="AH158" i="24"/>
  <c r="AR157" i="24"/>
  <c r="G124" i="41"/>
  <c r="F124" i="41"/>
  <c r="H124" i="41"/>
  <c r="D124" i="41"/>
  <c r="C124" i="41"/>
  <c r="A125" i="41" s="1"/>
  <c r="I155" i="24"/>
  <c r="F155" i="24"/>
  <c r="L155" i="24"/>
  <c r="N155" i="24" s="1"/>
  <c r="R155" i="24" s="1"/>
  <c r="G155" i="24"/>
  <c r="D155" i="24"/>
  <c r="C155" i="24"/>
  <c r="Q155" i="24"/>
  <c r="M155" i="24"/>
  <c r="J155" i="24"/>
  <c r="CR158" i="24"/>
  <c r="CV157" i="24"/>
  <c r="CS157" i="24"/>
  <c r="CT156" i="24"/>
  <c r="CX156" i="24"/>
  <c r="CW156" i="24"/>
  <c r="CU156" i="24"/>
  <c r="CE155" i="24"/>
  <c r="CD155" i="24"/>
  <c r="CB155" i="24"/>
  <c r="CA155" i="24"/>
  <c r="CF155" i="24" s="1"/>
  <c r="A157" i="24"/>
  <c r="H156" i="24"/>
  <c r="B156" i="24"/>
  <c r="E156" i="24"/>
  <c r="K156" i="24"/>
  <c r="BY157" i="24"/>
  <c r="CC156" i="24"/>
  <c r="BZ156" i="24"/>
  <c r="CY156" i="24" l="1"/>
  <c r="CU157" i="24"/>
  <c r="CT157" i="24"/>
  <c r="CX157" i="24"/>
  <c r="CW157" i="24"/>
  <c r="E125" i="41"/>
  <c r="B125" i="41"/>
  <c r="CE156" i="24"/>
  <c r="CD156" i="24"/>
  <c r="CB156" i="24"/>
  <c r="CA156" i="24"/>
  <c r="CF156" i="24" s="1"/>
  <c r="CV158" i="24"/>
  <c r="CS158" i="24"/>
  <c r="CR159" i="24"/>
  <c r="I156" i="24"/>
  <c r="G156" i="24"/>
  <c r="D156" i="24"/>
  <c r="C156" i="24"/>
  <c r="Q156" i="24"/>
  <c r="M156" i="24"/>
  <c r="L156" i="24"/>
  <c r="J156" i="24"/>
  <c r="F156" i="24"/>
  <c r="A158" i="24"/>
  <c r="K157" i="24"/>
  <c r="H157" i="24"/>
  <c r="E157" i="24"/>
  <c r="B157" i="24"/>
  <c r="CC157" i="24"/>
  <c r="BZ157" i="24"/>
  <c r="BY158" i="24"/>
  <c r="AU158" i="24"/>
  <c r="AO158" i="24"/>
  <c r="AL158" i="24"/>
  <c r="AI158" i="24"/>
  <c r="AX158" i="24"/>
  <c r="AH159" i="24"/>
  <c r="AR158" i="24"/>
  <c r="AV157" i="24"/>
  <c r="AS157" i="24"/>
  <c r="AJ157" i="24"/>
  <c r="AP157" i="24"/>
  <c r="AN157" i="24"/>
  <c r="AM157" i="24"/>
  <c r="AK157" i="24"/>
  <c r="BD157" i="24"/>
  <c r="AZ157" i="24"/>
  <c r="AY157" i="24"/>
  <c r="AW157" i="24"/>
  <c r="AT157" i="24"/>
  <c r="AQ157" i="24"/>
  <c r="BA157" i="24" s="1"/>
  <c r="BE157" i="24" s="1"/>
  <c r="N156" i="24" l="1"/>
  <c r="R156" i="24" s="1"/>
  <c r="CY157" i="24"/>
  <c r="CV159" i="24"/>
  <c r="CS159" i="24"/>
  <c r="CR160" i="24"/>
  <c r="CX158" i="24"/>
  <c r="CW158" i="24"/>
  <c r="CT158" i="24"/>
  <c r="CU158" i="24"/>
  <c r="CD157" i="24"/>
  <c r="CB157" i="24"/>
  <c r="CA157" i="24"/>
  <c r="CE157" i="24"/>
  <c r="CF157" i="24" s="1"/>
  <c r="AH160" i="24"/>
  <c r="AX159" i="24"/>
  <c r="AU159" i="24"/>
  <c r="AR159" i="24"/>
  <c r="AO159" i="24"/>
  <c r="AL159" i="24"/>
  <c r="AI159" i="24"/>
  <c r="G125" i="41"/>
  <c r="F125" i="41"/>
  <c r="D125" i="41"/>
  <c r="H125" i="41"/>
  <c r="C125" i="41"/>
  <c r="A126" i="41" s="1"/>
  <c r="AV158" i="24"/>
  <c r="AT158" i="24"/>
  <c r="AQ158" i="24"/>
  <c r="AP158" i="24"/>
  <c r="AN158" i="24"/>
  <c r="AK158" i="24"/>
  <c r="AJ158" i="24"/>
  <c r="BD158" i="24"/>
  <c r="AZ158" i="24"/>
  <c r="AY158" i="24"/>
  <c r="AM158" i="24"/>
  <c r="AW158" i="24"/>
  <c r="AS158" i="24"/>
  <c r="Q157" i="24"/>
  <c r="M157" i="24"/>
  <c r="J157" i="24"/>
  <c r="I157" i="24"/>
  <c r="F157" i="24"/>
  <c r="D157" i="24"/>
  <c r="L157" i="24"/>
  <c r="G157" i="24"/>
  <c r="C157" i="24"/>
  <c r="N157" i="24" s="1"/>
  <c r="R157" i="24" s="1"/>
  <c r="BY159" i="24"/>
  <c r="CC158" i="24"/>
  <c r="BZ158" i="24"/>
  <c r="A159" i="24"/>
  <c r="K158" i="24"/>
  <c r="H158" i="24"/>
  <c r="E158" i="24"/>
  <c r="B158" i="24"/>
  <c r="BA158" i="24" l="1"/>
  <c r="BE158" i="24" s="1"/>
  <c r="CY158" i="24"/>
  <c r="K159" i="24"/>
  <c r="H159" i="24"/>
  <c r="E159" i="24"/>
  <c r="B159" i="24"/>
  <c r="A160" i="24"/>
  <c r="AN159" i="24"/>
  <c r="AK159" i="24"/>
  <c r="BD159" i="24"/>
  <c r="AZ159" i="24"/>
  <c r="AW159" i="24"/>
  <c r="AV159" i="24"/>
  <c r="AY159" i="24"/>
  <c r="AT159" i="24"/>
  <c r="AS159" i="24"/>
  <c r="AQ159" i="24"/>
  <c r="AP159" i="24"/>
  <c r="AM159" i="24"/>
  <c r="AJ159" i="24"/>
  <c r="BA159" i="24" s="1"/>
  <c r="BE159" i="24" s="1"/>
  <c r="B126" i="41"/>
  <c r="E126" i="41"/>
  <c r="M158" i="24"/>
  <c r="J158" i="24"/>
  <c r="Q158" i="24"/>
  <c r="L158" i="24"/>
  <c r="I158" i="24"/>
  <c r="G158" i="24"/>
  <c r="F158" i="24"/>
  <c r="D158" i="24"/>
  <c r="C158" i="24"/>
  <c r="N158" i="24" s="1"/>
  <c r="R158" i="24" s="1"/>
  <c r="CA158" i="24"/>
  <c r="CE158" i="24"/>
  <c r="CD158" i="24"/>
  <c r="CB158" i="24"/>
  <c r="AL160" i="24"/>
  <c r="AI160" i="24"/>
  <c r="AR160" i="24"/>
  <c r="AO160" i="24"/>
  <c r="AH161" i="24"/>
  <c r="AX160" i="24"/>
  <c r="AU160" i="24"/>
  <c r="CV160" i="24"/>
  <c r="CS160" i="24"/>
  <c r="CR161" i="24"/>
  <c r="CX159" i="24"/>
  <c r="CW159" i="24"/>
  <c r="CU159" i="24"/>
  <c r="CT159" i="24"/>
  <c r="CY159" i="24" s="1"/>
  <c r="BZ159" i="24"/>
  <c r="CC159" i="24"/>
  <c r="BY160" i="24"/>
  <c r="CF158" i="24" l="1"/>
  <c r="AX161" i="24"/>
  <c r="AU161" i="24"/>
  <c r="AR161" i="24"/>
  <c r="AO161" i="24"/>
  <c r="AH162" i="24"/>
  <c r="AL161" i="24"/>
  <c r="AI161" i="24"/>
  <c r="D126" i="41"/>
  <c r="H126" i="41"/>
  <c r="C126" i="41"/>
  <c r="A127" i="41" s="1"/>
  <c r="AZ160" i="24"/>
  <c r="AW160" i="24"/>
  <c r="AN160" i="24"/>
  <c r="AM160" i="24"/>
  <c r="AT160" i="24"/>
  <c r="AS160" i="24"/>
  <c r="AQ160" i="24"/>
  <c r="AP160" i="24"/>
  <c r="AK160" i="24"/>
  <c r="BD160" i="24"/>
  <c r="AY160" i="24"/>
  <c r="AJ160" i="24"/>
  <c r="BA160" i="24" s="1"/>
  <c r="BE160" i="24" s="1"/>
  <c r="AV160" i="24"/>
  <c r="E160" i="24"/>
  <c r="B160" i="24"/>
  <c r="H160" i="24"/>
  <c r="K160" i="24"/>
  <c r="A161" i="24"/>
  <c r="M159" i="24"/>
  <c r="L159" i="24"/>
  <c r="G159" i="24"/>
  <c r="F159" i="24"/>
  <c r="C159" i="24"/>
  <c r="J159" i="24"/>
  <c r="I159" i="24"/>
  <c r="D159" i="24"/>
  <c r="Q159" i="24"/>
  <c r="CA159" i="24"/>
  <c r="CE159" i="24"/>
  <c r="CD159" i="24"/>
  <c r="CB159" i="24"/>
  <c r="CF159" i="24" s="1"/>
  <c r="CC160" i="24"/>
  <c r="BZ160" i="24"/>
  <c r="BY161" i="24"/>
  <c r="CV161" i="24"/>
  <c r="CR162" i="24"/>
  <c r="CS161" i="24"/>
  <c r="CU160" i="24"/>
  <c r="CT160" i="24"/>
  <c r="CX160" i="24"/>
  <c r="CW160" i="24"/>
  <c r="CY160" i="24" s="1"/>
  <c r="F126" i="41"/>
  <c r="G126" i="41"/>
  <c r="N159" i="24" l="1"/>
  <c r="R159" i="24" s="1"/>
  <c r="E161" i="24"/>
  <c r="K161" i="24"/>
  <c r="H161" i="24"/>
  <c r="B161" i="24"/>
  <c r="A162" i="24"/>
  <c r="Q160" i="24"/>
  <c r="M160" i="24"/>
  <c r="L160" i="24"/>
  <c r="J160" i="24"/>
  <c r="D160" i="24"/>
  <c r="C160" i="24"/>
  <c r="I160" i="24"/>
  <c r="G160" i="24"/>
  <c r="F160" i="24"/>
  <c r="BY162" i="24"/>
  <c r="CC161" i="24"/>
  <c r="BZ161" i="24"/>
  <c r="CE160" i="24"/>
  <c r="CB160" i="24"/>
  <c r="CA160" i="24"/>
  <c r="CF160" i="24" s="1"/>
  <c r="CD160" i="24"/>
  <c r="AZ161" i="24"/>
  <c r="AY161" i="24"/>
  <c r="AT161" i="24"/>
  <c r="AS161" i="24"/>
  <c r="AP161" i="24"/>
  <c r="AN161" i="24"/>
  <c r="AM161" i="24"/>
  <c r="AV161" i="24"/>
  <c r="AQ161" i="24"/>
  <c r="AK161" i="24"/>
  <c r="BD161" i="24"/>
  <c r="AW161" i="24"/>
  <c r="AJ161" i="24"/>
  <c r="AR162" i="24"/>
  <c r="AO162" i="24"/>
  <c r="AH163" i="24"/>
  <c r="AX162" i="24"/>
  <c r="AU162" i="24"/>
  <c r="AL162" i="24"/>
  <c r="AI162" i="24"/>
  <c r="B127" i="41"/>
  <c r="E127" i="41"/>
  <c r="CX161" i="24"/>
  <c r="CW161" i="24"/>
  <c r="CU161" i="24"/>
  <c r="CT161" i="24"/>
  <c r="CR163" i="24"/>
  <c r="CS162" i="24"/>
  <c r="CV162" i="24"/>
  <c r="CY161" i="24" l="1"/>
  <c r="N160" i="24"/>
  <c r="R160" i="24" s="1"/>
  <c r="BA161" i="24"/>
  <c r="BE161" i="24" s="1"/>
  <c r="CR164" i="24"/>
  <c r="CS163" i="24"/>
  <c r="CV163" i="24"/>
  <c r="BD162" i="24"/>
  <c r="AZ162" i="24"/>
  <c r="AY162" i="24"/>
  <c r="AW162" i="24"/>
  <c r="AV162" i="24"/>
  <c r="AT162" i="24"/>
  <c r="AS162" i="24"/>
  <c r="AQ162" i="24"/>
  <c r="AP162" i="24"/>
  <c r="AN162" i="24"/>
  <c r="AM162" i="24"/>
  <c r="AK162" i="24"/>
  <c r="AJ162" i="24"/>
  <c r="CW162" i="24"/>
  <c r="CX162" i="24"/>
  <c r="CT162" i="24"/>
  <c r="CY162" i="24" s="1"/>
  <c r="CU162" i="24"/>
  <c r="K162" i="24"/>
  <c r="E162" i="24"/>
  <c r="H162" i="24"/>
  <c r="B162" i="24"/>
  <c r="A163" i="24"/>
  <c r="AR163" i="24"/>
  <c r="AL163" i="24"/>
  <c r="AX163" i="24"/>
  <c r="AU163" i="24"/>
  <c r="AO163" i="24"/>
  <c r="AH164" i="24"/>
  <c r="AI163" i="24"/>
  <c r="CC162" i="24"/>
  <c r="BZ162" i="24"/>
  <c r="BY163" i="24"/>
  <c r="D161" i="24"/>
  <c r="C161" i="24"/>
  <c r="Q161" i="24"/>
  <c r="M161" i="24"/>
  <c r="L161" i="24"/>
  <c r="J161" i="24"/>
  <c r="I161" i="24"/>
  <c r="G161" i="24"/>
  <c r="F161" i="24"/>
  <c r="CE161" i="24"/>
  <c r="CB161" i="24"/>
  <c r="CA161" i="24"/>
  <c r="CD161" i="24"/>
  <c r="G127" i="41"/>
  <c r="F127" i="41"/>
  <c r="D127" i="41"/>
  <c r="H127" i="41"/>
  <c r="C127" i="41"/>
  <c r="A128" i="41" s="1"/>
  <c r="CF161" i="24" l="1"/>
  <c r="N161" i="24"/>
  <c r="R161" i="24" s="1"/>
  <c r="BA162" i="24"/>
  <c r="BE162" i="24" s="1"/>
  <c r="CX163" i="24"/>
  <c r="CU163" i="24"/>
  <c r="CT163" i="24"/>
  <c r="CW163" i="24"/>
  <c r="BY164" i="24"/>
  <c r="CC163" i="24"/>
  <c r="BZ163" i="24"/>
  <c r="CR165" i="24"/>
  <c r="CS164" i="24"/>
  <c r="CV164" i="24"/>
  <c r="CE162" i="24"/>
  <c r="CD162" i="24"/>
  <c r="CB162" i="24"/>
  <c r="CA162" i="24"/>
  <c r="CF162" i="24" s="1"/>
  <c r="A164" i="24"/>
  <c r="K163" i="24"/>
  <c r="H163" i="24"/>
  <c r="E163" i="24"/>
  <c r="B163" i="24"/>
  <c r="Q162" i="24"/>
  <c r="L162" i="24"/>
  <c r="J162" i="24"/>
  <c r="I162" i="24"/>
  <c r="G162" i="24"/>
  <c r="F162" i="24"/>
  <c r="D162" i="24"/>
  <c r="M162" i="24"/>
  <c r="C162" i="24"/>
  <c r="B128" i="41"/>
  <c r="E128" i="41"/>
  <c r="AQ163" i="24"/>
  <c r="AP163" i="24"/>
  <c r="AM163" i="24"/>
  <c r="AK163" i="24"/>
  <c r="AJ163" i="24"/>
  <c r="AW163" i="24"/>
  <c r="AV163" i="24"/>
  <c r="AT163" i="24"/>
  <c r="AS163" i="24"/>
  <c r="BD163" i="24"/>
  <c r="AZ163" i="24"/>
  <c r="AY163" i="24"/>
  <c r="AN163" i="24"/>
  <c r="AH165" i="24"/>
  <c r="AX164" i="24"/>
  <c r="AR164" i="24"/>
  <c r="AU164" i="24"/>
  <c r="AO164" i="24"/>
  <c r="AL164" i="24"/>
  <c r="AI164" i="24"/>
  <c r="CY163" i="24" l="1"/>
  <c r="N162" i="24"/>
  <c r="R162" i="24" s="1"/>
  <c r="BA163" i="24"/>
  <c r="BE163" i="24" s="1"/>
  <c r="CT164" i="24"/>
  <c r="CX164" i="24"/>
  <c r="CU164" i="24"/>
  <c r="CW164" i="24"/>
  <c r="CR166" i="24"/>
  <c r="CV165" i="24"/>
  <c r="CS165" i="24"/>
  <c r="I163" i="24"/>
  <c r="F163" i="24"/>
  <c r="Q163" i="24"/>
  <c r="M163" i="24"/>
  <c r="L163" i="24"/>
  <c r="G163" i="24"/>
  <c r="D163" i="24"/>
  <c r="C163" i="24"/>
  <c r="J163" i="24"/>
  <c r="AI165" i="24"/>
  <c r="AO165" i="24"/>
  <c r="AL165" i="24"/>
  <c r="AH166" i="24"/>
  <c r="AX165" i="24"/>
  <c r="AU165" i="24"/>
  <c r="AR165" i="24"/>
  <c r="G128" i="41"/>
  <c r="F128" i="41"/>
  <c r="D128" i="41"/>
  <c r="C128" i="41"/>
  <c r="A129" i="41" s="1"/>
  <c r="H128" i="41"/>
  <c r="A165" i="24"/>
  <c r="H164" i="24"/>
  <c r="B164" i="24"/>
  <c r="E164" i="24"/>
  <c r="K164" i="24"/>
  <c r="CE163" i="24"/>
  <c r="CD163" i="24"/>
  <c r="CB163" i="24"/>
  <c r="CA163" i="24"/>
  <c r="CF163" i="24" s="1"/>
  <c r="AJ164" i="24"/>
  <c r="BD164" i="24"/>
  <c r="AY164" i="24"/>
  <c r="AW164" i="24"/>
  <c r="AV164" i="24"/>
  <c r="AT164" i="24"/>
  <c r="AS164" i="24"/>
  <c r="AQ164" i="24"/>
  <c r="AZ164" i="24"/>
  <c r="AP164" i="24"/>
  <c r="AN164" i="24"/>
  <c r="AM164" i="24"/>
  <c r="AK164" i="24"/>
  <c r="BY165" i="24"/>
  <c r="CC164" i="24"/>
  <c r="BZ164" i="24"/>
  <c r="BA164" i="24" l="1"/>
  <c r="BE164" i="24" s="1"/>
  <c r="N163" i="24"/>
  <c r="R163" i="24" s="1"/>
  <c r="CY164" i="24"/>
  <c r="AV165" i="24"/>
  <c r="AS165" i="24"/>
  <c r="AJ165" i="24"/>
  <c r="AP165" i="24"/>
  <c r="AN165" i="24"/>
  <c r="AM165" i="24"/>
  <c r="AK165" i="24"/>
  <c r="BD165" i="24"/>
  <c r="AZ165" i="24"/>
  <c r="AY165" i="24"/>
  <c r="AW165" i="24"/>
  <c r="AT165" i="24"/>
  <c r="AQ165" i="24"/>
  <c r="BA165" i="24" s="1"/>
  <c r="BE165" i="24" s="1"/>
  <c r="B129" i="41"/>
  <c r="E129" i="41"/>
  <c r="CX165" i="24"/>
  <c r="CW165" i="24"/>
  <c r="CU165" i="24"/>
  <c r="CT165" i="24"/>
  <c r="CY165" i="24" s="1"/>
  <c r="CC165" i="24"/>
  <c r="BZ165" i="24"/>
  <c r="BY166" i="24"/>
  <c r="CV166" i="24"/>
  <c r="CS166" i="24"/>
  <c r="CR167" i="24"/>
  <c r="I164" i="24"/>
  <c r="G164" i="24"/>
  <c r="D164" i="24"/>
  <c r="C164" i="24"/>
  <c r="Q164" i="24"/>
  <c r="M164" i="24"/>
  <c r="L164" i="24"/>
  <c r="J164" i="24"/>
  <c r="F164" i="24"/>
  <c r="A166" i="24"/>
  <c r="K165" i="24"/>
  <c r="H165" i="24"/>
  <c r="E165" i="24"/>
  <c r="B165" i="24"/>
  <c r="CE164" i="24"/>
  <c r="CD164" i="24"/>
  <c r="CB164" i="24"/>
  <c r="CA164" i="24"/>
  <c r="CF164" i="24" s="1"/>
  <c r="AU166" i="24"/>
  <c r="AO166" i="24"/>
  <c r="AL166" i="24"/>
  <c r="AI166" i="24"/>
  <c r="AX166" i="24"/>
  <c r="AR166" i="24"/>
  <c r="AH167" i="24"/>
  <c r="N164" i="24" l="1"/>
  <c r="R164" i="24" s="1"/>
  <c r="F129" i="41"/>
  <c r="G129" i="41"/>
  <c r="AH168" i="24"/>
  <c r="AX167" i="24"/>
  <c r="AU167" i="24"/>
  <c r="AR167" i="24"/>
  <c r="AO167" i="24"/>
  <c r="AL167" i="24"/>
  <c r="AI167" i="24"/>
  <c r="H129" i="41"/>
  <c r="C129" i="41"/>
  <c r="D129" i="41"/>
  <c r="AV166" i="24"/>
  <c r="AT166" i="24"/>
  <c r="AQ166" i="24"/>
  <c r="AP166" i="24"/>
  <c r="AN166" i="24"/>
  <c r="AK166" i="24"/>
  <c r="AJ166" i="24"/>
  <c r="BD166" i="24"/>
  <c r="AZ166" i="24"/>
  <c r="AY166" i="24"/>
  <c r="AW166" i="24"/>
  <c r="AS166" i="24"/>
  <c r="AM166" i="24"/>
  <c r="BY167" i="24"/>
  <c r="CC166" i="24"/>
  <c r="BZ166" i="24"/>
  <c r="CV167" i="24"/>
  <c r="CS167" i="24"/>
  <c r="CR168" i="24"/>
  <c r="CD165" i="24"/>
  <c r="CB165" i="24"/>
  <c r="CA165" i="24"/>
  <c r="CE165" i="24"/>
  <c r="CF165" i="24" s="1"/>
  <c r="CX166" i="24"/>
  <c r="CW166" i="24"/>
  <c r="CT166" i="24"/>
  <c r="CU166" i="24"/>
  <c r="Q165" i="24"/>
  <c r="M165" i="24"/>
  <c r="J165" i="24"/>
  <c r="I165" i="24"/>
  <c r="G165" i="24"/>
  <c r="F165" i="24"/>
  <c r="D165" i="24"/>
  <c r="C165" i="24"/>
  <c r="N165" i="24" s="1"/>
  <c r="R165" i="24" s="1"/>
  <c r="L165" i="24"/>
  <c r="A167" i="24"/>
  <c r="K166" i="24"/>
  <c r="H166" i="24"/>
  <c r="E166" i="24"/>
  <c r="B166" i="24"/>
  <c r="E23" i="29" a="1"/>
  <c r="BA166" i="24" l="1"/>
  <c r="BE166" i="24" s="1"/>
  <c r="CY166" i="24"/>
  <c r="E23" i="29"/>
  <c r="CV168" i="24"/>
  <c r="CR169" i="24"/>
  <c r="CS168" i="24"/>
  <c r="CX167" i="24"/>
  <c r="CW167" i="24"/>
  <c r="CU167" i="24"/>
  <c r="CT167" i="24"/>
  <c r="CY167" i="24" s="1"/>
  <c r="AN167" i="24"/>
  <c r="AK167" i="24"/>
  <c r="BD167" i="24"/>
  <c r="AZ167" i="24"/>
  <c r="AW167" i="24"/>
  <c r="AV167" i="24"/>
  <c r="AT167" i="24"/>
  <c r="AY167" i="24"/>
  <c r="AS167" i="24"/>
  <c r="AQ167" i="24"/>
  <c r="AP167" i="24"/>
  <c r="AM167" i="24"/>
  <c r="AJ167" i="24"/>
  <c r="BA167" i="24" s="1"/>
  <c r="BE167" i="24" s="1"/>
  <c r="M166" i="24"/>
  <c r="J166" i="24"/>
  <c r="Q166" i="24"/>
  <c r="L166" i="24"/>
  <c r="I166" i="24"/>
  <c r="G166" i="24"/>
  <c r="N166" i="24" s="1"/>
  <c r="F166" i="24"/>
  <c r="D166" i="24"/>
  <c r="C166" i="24"/>
  <c r="CA166" i="24"/>
  <c r="CE166" i="24"/>
  <c r="CD166" i="24"/>
  <c r="CB166" i="24"/>
  <c r="BZ167" i="24"/>
  <c r="BY168" i="24"/>
  <c r="CC167" i="24"/>
  <c r="AL168" i="24"/>
  <c r="AI168" i="24"/>
  <c r="AX168" i="24"/>
  <c r="AU168" i="24"/>
  <c r="AR168" i="24"/>
  <c r="AO168" i="24"/>
  <c r="AH169" i="24"/>
  <c r="K167" i="24"/>
  <c r="H167" i="24"/>
  <c r="E167" i="24"/>
  <c r="B167" i="24"/>
  <c r="A168" i="24"/>
  <c r="R166" i="24" l="1"/>
  <c r="CF166" i="24"/>
  <c r="AH170" i="24"/>
  <c r="AX169" i="24"/>
  <c r="AU169" i="24"/>
  <c r="AR169" i="24"/>
  <c r="AO169" i="24"/>
  <c r="AL169" i="24"/>
  <c r="AI169" i="24"/>
  <c r="E168" i="24"/>
  <c r="B168" i="24"/>
  <c r="K168" i="24"/>
  <c r="A169" i="24"/>
  <c r="H168" i="24"/>
  <c r="M167" i="24"/>
  <c r="L167" i="24"/>
  <c r="G167" i="24"/>
  <c r="F167" i="24"/>
  <c r="C167" i="24"/>
  <c r="Q167" i="24"/>
  <c r="J167" i="24"/>
  <c r="I167" i="24"/>
  <c r="D167" i="24"/>
  <c r="N167" i="24" s="1"/>
  <c r="R167" i="24" s="1"/>
  <c r="CA167" i="24"/>
  <c r="CE167" i="24"/>
  <c r="CD167" i="24"/>
  <c r="CB167" i="24"/>
  <c r="AZ168" i="24"/>
  <c r="AW168" i="24"/>
  <c r="AQ168" i="24"/>
  <c r="AN168" i="24"/>
  <c r="AM168" i="24"/>
  <c r="BD168" i="24"/>
  <c r="AY168" i="24"/>
  <c r="AV168" i="24"/>
  <c r="AT168" i="24"/>
  <c r="AS168" i="24"/>
  <c r="AP168" i="24"/>
  <c r="AK168" i="24"/>
  <c r="AJ168" i="24"/>
  <c r="CU168" i="24"/>
  <c r="CT168" i="24"/>
  <c r="CX168" i="24"/>
  <c r="CW168" i="24"/>
  <c r="CV169" i="24"/>
  <c r="CS169" i="24"/>
  <c r="CR170" i="24"/>
  <c r="CC168" i="24"/>
  <c r="BZ168" i="24"/>
  <c r="BY169" i="24"/>
  <c r="BA168" i="24" l="1"/>
  <c r="BE168" i="24" s="1"/>
  <c r="CF167" i="24"/>
  <c r="CY168" i="24"/>
  <c r="CR171" i="24"/>
  <c r="CV170" i="24"/>
  <c r="CS170" i="24"/>
  <c r="AZ169" i="24"/>
  <c r="AY169" i="24"/>
  <c r="AT169" i="24"/>
  <c r="AS169" i="24"/>
  <c r="AP169" i="24"/>
  <c r="AN169" i="24"/>
  <c r="AM169" i="24"/>
  <c r="BD169" i="24"/>
  <c r="AW169" i="24"/>
  <c r="AV169" i="24"/>
  <c r="AQ169" i="24"/>
  <c r="AK169" i="24"/>
  <c r="AJ169" i="24"/>
  <c r="BA169" i="24" s="1"/>
  <c r="BE169" i="24" s="1"/>
  <c r="H169" i="24"/>
  <c r="E169" i="24"/>
  <c r="K169" i="24"/>
  <c r="B169" i="24"/>
  <c r="A170" i="24"/>
  <c r="Q168" i="24"/>
  <c r="M168" i="24"/>
  <c r="L168" i="24"/>
  <c r="J168" i="24"/>
  <c r="I168" i="24"/>
  <c r="G168" i="24"/>
  <c r="F168" i="24"/>
  <c r="D168" i="24"/>
  <c r="C168" i="24"/>
  <c r="BY170" i="24"/>
  <c r="CC169" i="24"/>
  <c r="BZ169" i="24"/>
  <c r="AX170" i="24"/>
  <c r="AU170" i="24"/>
  <c r="AR170" i="24"/>
  <c r="AO170" i="24"/>
  <c r="AL170" i="24"/>
  <c r="AI170" i="24"/>
  <c r="AH171" i="24"/>
  <c r="CE168" i="24"/>
  <c r="CB168" i="24"/>
  <c r="CA168" i="24"/>
  <c r="CD168" i="24"/>
  <c r="CX169" i="24"/>
  <c r="CW169" i="24"/>
  <c r="CU169" i="24"/>
  <c r="CT169" i="24"/>
  <c r="CY169" i="24" s="1"/>
  <c r="CF168" i="24" l="1"/>
  <c r="N168" i="24"/>
  <c r="R168" i="24" s="1"/>
  <c r="D169" i="24"/>
  <c r="C169" i="24"/>
  <c r="J169" i="24"/>
  <c r="I169" i="24"/>
  <c r="G169" i="24"/>
  <c r="F169" i="24"/>
  <c r="Q169" i="24"/>
  <c r="M169" i="24"/>
  <c r="L169" i="24"/>
  <c r="CT170" i="24"/>
  <c r="CX170" i="24"/>
  <c r="CW170" i="24"/>
  <c r="CU170" i="24"/>
  <c r="CC170" i="24"/>
  <c r="BZ170" i="24"/>
  <c r="BY171" i="24"/>
  <c r="CR172" i="24"/>
  <c r="CV171" i="24"/>
  <c r="CS171" i="24"/>
  <c r="CE169" i="24"/>
  <c r="CB169" i="24"/>
  <c r="CD169" i="24"/>
  <c r="CA169" i="24"/>
  <c r="CF169" i="24" s="1"/>
  <c r="AI171" i="24"/>
  <c r="AH172" i="24"/>
  <c r="AX171" i="24"/>
  <c r="AR171" i="24"/>
  <c r="AO171" i="24"/>
  <c r="AL171" i="24"/>
  <c r="AU171" i="24"/>
  <c r="AT170" i="24"/>
  <c r="AQ170" i="24"/>
  <c r="AK170" i="24"/>
  <c r="BD170" i="24"/>
  <c r="AZ170" i="24"/>
  <c r="AY170" i="24"/>
  <c r="AW170" i="24"/>
  <c r="AV170" i="24"/>
  <c r="AS170" i="24"/>
  <c r="AP170" i="24"/>
  <c r="AN170" i="24"/>
  <c r="AM170" i="24"/>
  <c r="AJ170" i="24"/>
  <c r="BA170" i="24" s="1"/>
  <c r="BE170" i="24" s="1"/>
  <c r="H170" i="24"/>
  <c r="A171" i="24"/>
  <c r="K170" i="24"/>
  <c r="E170" i="24"/>
  <c r="B170" i="24"/>
  <c r="CY170" i="24" l="1"/>
  <c r="N169" i="24"/>
  <c r="R169" i="24" s="1"/>
  <c r="CX171" i="24"/>
  <c r="CW171" i="24"/>
  <c r="CU171" i="24"/>
  <c r="CT171" i="24"/>
  <c r="CY171" i="24" s="1"/>
  <c r="M170" i="24"/>
  <c r="L170" i="24"/>
  <c r="I170" i="24"/>
  <c r="G170" i="24"/>
  <c r="F170" i="24"/>
  <c r="D170" i="24"/>
  <c r="Q170" i="24"/>
  <c r="J170" i="24"/>
  <c r="C170" i="24"/>
  <c r="N170" i="24" s="1"/>
  <c r="R170" i="24" s="1"/>
  <c r="K171" i="24"/>
  <c r="E171" i="24"/>
  <c r="B171" i="24"/>
  <c r="H171" i="24"/>
  <c r="A172" i="24"/>
  <c r="CB170" i="24"/>
  <c r="CA170" i="24"/>
  <c r="CE170" i="24"/>
  <c r="CD170" i="24"/>
  <c r="CF170" i="24" s="1"/>
  <c r="CR173" i="24"/>
  <c r="CV172" i="24"/>
  <c r="CS172" i="24"/>
  <c r="AU172" i="24"/>
  <c r="AR172" i="24"/>
  <c r="AH173" i="24"/>
  <c r="AX172" i="24"/>
  <c r="AO172" i="24"/>
  <c r="AL172" i="24"/>
  <c r="AI172" i="24"/>
  <c r="BD171" i="24"/>
  <c r="AY171" i="24"/>
  <c r="AW171" i="24"/>
  <c r="AT171" i="24"/>
  <c r="AS171" i="24"/>
  <c r="AQ171" i="24"/>
  <c r="AN171" i="24"/>
  <c r="AM171" i="24"/>
  <c r="AK171" i="24"/>
  <c r="AZ171" i="24"/>
  <c r="AV171" i="24"/>
  <c r="AP171" i="24"/>
  <c r="AJ171" i="24"/>
  <c r="BA171" i="24" s="1"/>
  <c r="BE171" i="24" s="1"/>
  <c r="BZ171" i="24"/>
  <c r="BY172" i="24"/>
  <c r="CC171" i="24"/>
  <c r="AM172" i="24" l="1"/>
  <c r="AV172" i="24"/>
  <c r="AK172" i="24"/>
  <c r="BD172" i="24"/>
  <c r="AZ172" i="24"/>
  <c r="AY172" i="24"/>
  <c r="AW172" i="24"/>
  <c r="AT172" i="24"/>
  <c r="AS172" i="24"/>
  <c r="AQ172" i="24"/>
  <c r="AP172" i="24"/>
  <c r="AN172" i="24"/>
  <c r="AJ172" i="24"/>
  <c r="AH174" i="24"/>
  <c r="AU173" i="24"/>
  <c r="AO173" i="24"/>
  <c r="AL173" i="24"/>
  <c r="AI173" i="24"/>
  <c r="AX173" i="24"/>
  <c r="AR173" i="24"/>
  <c r="A173" i="24"/>
  <c r="K172" i="24"/>
  <c r="H172" i="24"/>
  <c r="E172" i="24"/>
  <c r="B172" i="24"/>
  <c r="L171" i="24"/>
  <c r="Q171" i="24"/>
  <c r="M171" i="24"/>
  <c r="J171" i="24"/>
  <c r="I171" i="24"/>
  <c r="G171" i="24"/>
  <c r="F171" i="24"/>
  <c r="D171" i="24"/>
  <c r="C171" i="24"/>
  <c r="BY173" i="24"/>
  <c r="CC172" i="24"/>
  <c r="BZ172" i="24"/>
  <c r="CE171" i="24"/>
  <c r="CB171" i="24"/>
  <c r="CD171" i="24"/>
  <c r="CA171" i="24"/>
  <c r="CF171" i="24" s="1"/>
  <c r="CU172" i="24"/>
  <c r="CX172" i="24"/>
  <c r="CW172" i="24"/>
  <c r="CT172" i="24"/>
  <c r="CY172" i="24"/>
  <c r="CR174" i="24"/>
  <c r="CV173" i="24"/>
  <c r="CS173" i="24"/>
  <c r="N171" i="24" l="1"/>
  <c r="R171" i="24" s="1"/>
  <c r="BA172" i="24"/>
  <c r="BE172" i="24" s="1"/>
  <c r="AY173" i="24"/>
  <c r="BD173" i="24"/>
  <c r="AZ173" i="24"/>
  <c r="AV173" i="24"/>
  <c r="AT173" i="24"/>
  <c r="AS173" i="24"/>
  <c r="AQ173" i="24"/>
  <c r="AP173" i="24"/>
  <c r="AN173" i="24"/>
  <c r="AM173" i="24"/>
  <c r="AK173" i="24"/>
  <c r="AJ173" i="24"/>
  <c r="AW173" i="24"/>
  <c r="H173" i="24"/>
  <c r="B173" i="24"/>
  <c r="A174" i="24"/>
  <c r="K173" i="24"/>
  <c r="E173" i="24"/>
  <c r="CX173" i="24"/>
  <c r="CW173" i="24"/>
  <c r="CU173" i="24"/>
  <c r="CT173" i="24"/>
  <c r="CY173" i="24" s="1"/>
  <c r="BZ173" i="24"/>
  <c r="BY174" i="24"/>
  <c r="CC173" i="24"/>
  <c r="CS174" i="24"/>
  <c r="CV174" i="24"/>
  <c r="CR175" i="24"/>
  <c r="M172" i="24"/>
  <c r="N172" i="24" s="1"/>
  <c r="R172" i="24" s="1"/>
  <c r="L172" i="24"/>
  <c r="I172" i="24"/>
  <c r="G172" i="24"/>
  <c r="F172" i="24"/>
  <c r="Q172" i="24"/>
  <c r="J172" i="24"/>
  <c r="D172" i="24"/>
  <c r="C172" i="24"/>
  <c r="CD172" i="24"/>
  <c r="CB172" i="24"/>
  <c r="CA172" i="24"/>
  <c r="CF172" i="24" s="1"/>
  <c r="CE172" i="24"/>
  <c r="AI174" i="24"/>
  <c r="AH175" i="24"/>
  <c r="AX174" i="24"/>
  <c r="AR174" i="24"/>
  <c r="AO174" i="24"/>
  <c r="AL174" i="24"/>
  <c r="AU174" i="24"/>
  <c r="BA173" i="24" l="1"/>
  <c r="BE173" i="24" s="1"/>
  <c r="AU175" i="24"/>
  <c r="AH176" i="24"/>
  <c r="AR175" i="24"/>
  <c r="AX175" i="24"/>
  <c r="AO175" i="24"/>
  <c r="AL175" i="24"/>
  <c r="AI175" i="24"/>
  <c r="CU174" i="24"/>
  <c r="CX174" i="24"/>
  <c r="CT174" i="24"/>
  <c r="CW174" i="24"/>
  <c r="AM174" i="24"/>
  <c r="AN174" i="24"/>
  <c r="BD174" i="24"/>
  <c r="AZ174" i="24"/>
  <c r="AY174" i="24"/>
  <c r="AW174" i="24"/>
  <c r="AV174" i="24"/>
  <c r="AT174" i="24"/>
  <c r="AS174" i="24"/>
  <c r="AQ174" i="24"/>
  <c r="AP174" i="24"/>
  <c r="AK174" i="24"/>
  <c r="AJ174" i="24"/>
  <c r="CV175" i="24"/>
  <c r="CS175" i="24"/>
  <c r="CR176" i="24"/>
  <c r="BY175" i="24"/>
  <c r="CC174" i="24"/>
  <c r="BZ174" i="24"/>
  <c r="CE173" i="24"/>
  <c r="CD173" i="24"/>
  <c r="CB173" i="24"/>
  <c r="CA173" i="24"/>
  <c r="A175" i="24"/>
  <c r="K174" i="24"/>
  <c r="E174" i="24"/>
  <c r="B174" i="24"/>
  <c r="H174" i="24"/>
  <c r="L173" i="24"/>
  <c r="D173" i="24"/>
  <c r="Q173" i="24"/>
  <c r="G173" i="24"/>
  <c r="C173" i="24"/>
  <c r="M173" i="24"/>
  <c r="J173" i="24"/>
  <c r="I173" i="24"/>
  <c r="F173" i="24"/>
  <c r="N173" i="24" s="1"/>
  <c r="R173" i="24" s="1"/>
  <c r="CF173" i="24" l="1"/>
  <c r="BA174" i="24"/>
  <c r="BE174" i="24" s="1"/>
  <c r="CY174" i="24"/>
  <c r="AY175" i="24"/>
  <c r="AQ175" i="24"/>
  <c r="AK175" i="24"/>
  <c r="BD175" i="24"/>
  <c r="AZ175" i="24"/>
  <c r="AW175" i="24"/>
  <c r="AV175" i="24"/>
  <c r="AT175" i="24"/>
  <c r="AS175" i="24"/>
  <c r="AP175" i="24"/>
  <c r="AN175" i="24"/>
  <c r="AM175" i="24"/>
  <c r="AJ175" i="24"/>
  <c r="BA175" i="24" s="1"/>
  <c r="BE175" i="24" s="1"/>
  <c r="AR176" i="24"/>
  <c r="AO176" i="24"/>
  <c r="AL176" i="24"/>
  <c r="AI176" i="24"/>
  <c r="AH177" i="24"/>
  <c r="AX176" i="24"/>
  <c r="AU176" i="24"/>
  <c r="C174" i="24"/>
  <c r="Q174" i="24"/>
  <c r="M174" i="24"/>
  <c r="L174" i="24"/>
  <c r="J174" i="24"/>
  <c r="I174" i="24"/>
  <c r="D174" i="24"/>
  <c r="F174" i="24"/>
  <c r="G174" i="24"/>
  <c r="H175" i="24"/>
  <c r="E175" i="24"/>
  <c r="B175" i="24"/>
  <c r="A176" i="24"/>
  <c r="K175" i="24"/>
  <c r="CD174" i="24"/>
  <c r="CE174" i="24"/>
  <c r="CB174" i="24"/>
  <c r="CA174" i="24"/>
  <c r="CF174" i="24"/>
  <c r="BZ175" i="24"/>
  <c r="CC175" i="24"/>
  <c r="BY176" i="24"/>
  <c r="CS176" i="24"/>
  <c r="CR177" i="24"/>
  <c r="CV176" i="24"/>
  <c r="CX175" i="24"/>
  <c r="CW175" i="24"/>
  <c r="CU175" i="24"/>
  <c r="CT175" i="24"/>
  <c r="CY175" i="24" s="1"/>
  <c r="N174" i="24" l="1"/>
  <c r="R174" i="24" s="1"/>
  <c r="AI177" i="24"/>
  <c r="AO177" i="24"/>
  <c r="AH178" i="24"/>
  <c r="AX177" i="24"/>
  <c r="AU177" i="24"/>
  <c r="AR177" i="24"/>
  <c r="AL177" i="24"/>
  <c r="CS177" i="24"/>
  <c r="CV177" i="24"/>
  <c r="CR178" i="24"/>
  <c r="CX176" i="24"/>
  <c r="CW176" i="24"/>
  <c r="CU176" i="24"/>
  <c r="CT176" i="24"/>
  <c r="CY176" i="24" s="1"/>
  <c r="AW176" i="24"/>
  <c r="AT176" i="24"/>
  <c r="AS176" i="24"/>
  <c r="AN176" i="24"/>
  <c r="AM176" i="24"/>
  <c r="AJ176" i="24"/>
  <c r="BD176" i="24"/>
  <c r="AZ176" i="24"/>
  <c r="AY176" i="24"/>
  <c r="AV176" i="24"/>
  <c r="AQ176" i="24"/>
  <c r="AP176" i="24"/>
  <c r="AK176" i="24"/>
  <c r="BA176" i="24" s="1"/>
  <c r="BE176" i="24" s="1"/>
  <c r="CD175" i="24"/>
  <c r="CA175" i="24"/>
  <c r="CB175" i="24"/>
  <c r="CE175" i="24"/>
  <c r="BZ176" i="24"/>
  <c r="BY177" i="24"/>
  <c r="CC176" i="24"/>
  <c r="H176" i="24"/>
  <c r="E176" i="24"/>
  <c r="A177" i="24"/>
  <c r="K176" i="24"/>
  <c r="B176" i="24"/>
  <c r="D175" i="24"/>
  <c r="M175" i="24"/>
  <c r="J175" i="24"/>
  <c r="I175" i="24"/>
  <c r="C175" i="24"/>
  <c r="Q175" i="24"/>
  <c r="L175" i="24"/>
  <c r="G175" i="24"/>
  <c r="F175" i="24"/>
  <c r="N175" i="24" l="1"/>
  <c r="R175" i="24" s="1"/>
  <c r="CF175" i="24"/>
  <c r="CD176" i="24"/>
  <c r="CA176" i="24"/>
  <c r="CE176" i="24"/>
  <c r="CB176" i="24"/>
  <c r="CF176" i="24" s="1"/>
  <c r="BZ177" i="24"/>
  <c r="CC177" i="24"/>
  <c r="BY178" i="24"/>
  <c r="AU178" i="24"/>
  <c r="AX178" i="24"/>
  <c r="AH179" i="24"/>
  <c r="AR178" i="24"/>
  <c r="AO178" i="24"/>
  <c r="AL178" i="24"/>
  <c r="AI178" i="24"/>
  <c r="AQ177" i="24"/>
  <c r="AM177" i="24"/>
  <c r="AS177" i="24"/>
  <c r="BD177" i="24"/>
  <c r="AZ177" i="24"/>
  <c r="AY177" i="24"/>
  <c r="AW177" i="24"/>
  <c r="AV177" i="24"/>
  <c r="AT177" i="24"/>
  <c r="AP177" i="24"/>
  <c r="AN177" i="24"/>
  <c r="AK177" i="24"/>
  <c r="AJ177" i="24"/>
  <c r="L176" i="24"/>
  <c r="I176" i="24"/>
  <c r="M176" i="24"/>
  <c r="J176" i="24"/>
  <c r="G176" i="24"/>
  <c r="F176" i="24"/>
  <c r="D176" i="24"/>
  <c r="C176" i="24"/>
  <c r="Q176" i="24"/>
  <c r="A178" i="24"/>
  <c r="H177" i="24"/>
  <c r="E177" i="24"/>
  <c r="B177" i="24"/>
  <c r="K177" i="24"/>
  <c r="CR179" i="24"/>
  <c r="CV178" i="24"/>
  <c r="CS178" i="24"/>
  <c r="CU177" i="24"/>
  <c r="CX177" i="24"/>
  <c r="CW177" i="24"/>
  <c r="CT177" i="24"/>
  <c r="CY177" i="24" s="1"/>
  <c r="BA177" i="24" l="1"/>
  <c r="BE177" i="24" s="1"/>
  <c r="N176" i="24"/>
  <c r="R176" i="24" s="1"/>
  <c r="H178" i="24"/>
  <c r="B178" i="24"/>
  <c r="A179" i="24"/>
  <c r="K178" i="24"/>
  <c r="E178" i="24"/>
  <c r="BY179" i="24"/>
  <c r="CC178" i="24"/>
  <c r="BZ178" i="24"/>
  <c r="AY178" i="24"/>
  <c r="AZ178" i="24"/>
  <c r="AT178" i="24"/>
  <c r="AS178" i="24"/>
  <c r="AQ178" i="24"/>
  <c r="AN178" i="24"/>
  <c r="AM178" i="24"/>
  <c r="AK178" i="24"/>
  <c r="AW178" i="24"/>
  <c r="AV178" i="24"/>
  <c r="AP178" i="24"/>
  <c r="AJ178" i="24"/>
  <c r="BA178" i="24" s="1"/>
  <c r="BD178" i="24"/>
  <c r="CE177" i="24"/>
  <c r="CD177" i="24"/>
  <c r="CA177" i="24"/>
  <c r="CB177" i="24"/>
  <c r="Q177" i="24"/>
  <c r="M177" i="24"/>
  <c r="J177" i="24"/>
  <c r="I177" i="24"/>
  <c r="G177" i="24"/>
  <c r="D177" i="24"/>
  <c r="C177" i="24"/>
  <c r="L177" i="24"/>
  <c r="F177" i="24"/>
  <c r="AI179" i="24"/>
  <c r="AO179" i="24"/>
  <c r="AH180" i="24"/>
  <c r="AX179" i="24"/>
  <c r="AU179" i="24"/>
  <c r="AR179" i="24"/>
  <c r="AL179" i="24"/>
  <c r="CV179" i="24"/>
  <c r="CR180" i="24"/>
  <c r="CS179" i="24"/>
  <c r="CX178" i="24"/>
  <c r="CW178" i="24"/>
  <c r="CU178" i="24"/>
  <c r="CT178" i="24"/>
  <c r="BE178" i="24" l="1"/>
  <c r="CF177" i="24"/>
  <c r="N177" i="24"/>
  <c r="R177" i="24" s="1"/>
  <c r="CY178" i="24"/>
  <c r="CW179" i="24"/>
  <c r="CU179" i="24"/>
  <c r="CT179" i="24"/>
  <c r="CX179" i="24"/>
  <c r="AU180" i="24"/>
  <c r="AO180" i="24"/>
  <c r="AX180" i="24"/>
  <c r="AH181" i="24"/>
  <c r="AR180" i="24"/>
  <c r="AL180" i="24"/>
  <c r="AI180" i="24"/>
  <c r="A180" i="24"/>
  <c r="K179" i="24"/>
  <c r="H179" i="24"/>
  <c r="E179" i="24"/>
  <c r="B179" i="24"/>
  <c r="D178" i="24"/>
  <c r="M178" i="24"/>
  <c r="F178" i="24"/>
  <c r="Q178" i="24"/>
  <c r="L178" i="24"/>
  <c r="J178" i="24"/>
  <c r="I178" i="24"/>
  <c r="G178" i="24"/>
  <c r="C178" i="24"/>
  <c r="BD179" i="24"/>
  <c r="AY179" i="24"/>
  <c r="AS179" i="24"/>
  <c r="AP179" i="24"/>
  <c r="AN179" i="24"/>
  <c r="AK179" i="24"/>
  <c r="AJ179" i="24"/>
  <c r="AZ179" i="24"/>
  <c r="AW179" i="24"/>
  <c r="AV179" i="24"/>
  <c r="AT179" i="24"/>
  <c r="AQ179" i="24"/>
  <c r="AM179" i="24"/>
  <c r="CV180" i="24"/>
  <c r="CS180" i="24"/>
  <c r="CR181" i="24"/>
  <c r="CD178" i="24"/>
  <c r="CE178" i="24"/>
  <c r="CB178" i="24"/>
  <c r="CA178" i="24"/>
  <c r="CF178" i="24" s="1"/>
  <c r="BZ179" i="24"/>
  <c r="BY180" i="24"/>
  <c r="CC179" i="24"/>
  <c r="N178" i="24" l="1"/>
  <c r="R178" i="24" s="1"/>
  <c r="BA179" i="24"/>
  <c r="BE179" i="24" s="1"/>
  <c r="CY179" i="24"/>
  <c r="CR182" i="24"/>
  <c r="CV181" i="24"/>
  <c r="CS181" i="24"/>
  <c r="CW180" i="24"/>
  <c r="CU180" i="24"/>
  <c r="CX180" i="24"/>
  <c r="CT180" i="24"/>
  <c r="CY180" i="24" s="1"/>
  <c r="AQ180" i="24"/>
  <c r="AM180" i="24"/>
  <c r="AN180" i="24"/>
  <c r="AJ180" i="24"/>
  <c r="AZ180" i="24"/>
  <c r="AY180" i="24"/>
  <c r="AW180" i="24"/>
  <c r="BD180" i="24"/>
  <c r="AV180" i="24"/>
  <c r="AT180" i="24"/>
  <c r="AS180" i="24"/>
  <c r="AP180" i="24"/>
  <c r="AK180" i="24"/>
  <c r="K180" i="24"/>
  <c r="E180" i="24"/>
  <c r="B180" i="24"/>
  <c r="A181" i="24"/>
  <c r="H180" i="24"/>
  <c r="AX181" i="24"/>
  <c r="AH182" i="24"/>
  <c r="AR181" i="24"/>
  <c r="AO181" i="24"/>
  <c r="AL181" i="24"/>
  <c r="AU181" i="24"/>
  <c r="AI181" i="24"/>
  <c r="L179" i="24"/>
  <c r="C179" i="24"/>
  <c r="Q179" i="24"/>
  <c r="M179" i="24"/>
  <c r="J179" i="24"/>
  <c r="I179" i="24"/>
  <c r="G179" i="24"/>
  <c r="F179" i="24"/>
  <c r="D179" i="24"/>
  <c r="CC180" i="24"/>
  <c r="BZ180" i="24"/>
  <c r="BY181" i="24"/>
  <c r="CD179" i="24"/>
  <c r="CB179" i="24"/>
  <c r="CE179" i="24"/>
  <c r="CA179" i="24"/>
  <c r="CF179" i="24" s="1"/>
  <c r="BA180" i="24" l="1"/>
  <c r="BE180" i="24" s="1"/>
  <c r="N179" i="24"/>
  <c r="R179" i="24" s="1"/>
  <c r="H181" i="24"/>
  <c r="A182" i="24"/>
  <c r="K181" i="24"/>
  <c r="E181" i="24"/>
  <c r="B181" i="24"/>
  <c r="Q180" i="24"/>
  <c r="L180" i="24"/>
  <c r="J180" i="24"/>
  <c r="G180" i="24"/>
  <c r="F180" i="24"/>
  <c r="D180" i="24"/>
  <c r="M180" i="24"/>
  <c r="I180" i="24"/>
  <c r="C180" i="24"/>
  <c r="N180" i="24" s="1"/>
  <c r="R180" i="24" s="1"/>
  <c r="CX181" i="24"/>
  <c r="CW181" i="24"/>
  <c r="CU181" i="24"/>
  <c r="CT181" i="24"/>
  <c r="CY181" i="24" s="1"/>
  <c r="CR183" i="24"/>
  <c r="CV182" i="24"/>
  <c r="CS182" i="24"/>
  <c r="AY181" i="24"/>
  <c r="AZ181" i="24"/>
  <c r="AW181" i="24"/>
  <c r="AT181" i="24"/>
  <c r="AS181" i="24"/>
  <c r="AQ181" i="24"/>
  <c r="AN181" i="24"/>
  <c r="AM181" i="24"/>
  <c r="AK181" i="24"/>
  <c r="BD181" i="24"/>
  <c r="AV181" i="24"/>
  <c r="AP181" i="24"/>
  <c r="AJ181" i="24"/>
  <c r="BZ181" i="24"/>
  <c r="BY182" i="24"/>
  <c r="CC181" i="24"/>
  <c r="CD180" i="24"/>
  <c r="CB180" i="24"/>
  <c r="CE180" i="24"/>
  <c r="CA180" i="24"/>
  <c r="CF180" i="24" s="1"/>
  <c r="AI182" i="24"/>
  <c r="AO182" i="24"/>
  <c r="AL182" i="24"/>
  <c r="AX182" i="24"/>
  <c r="AH183" i="24"/>
  <c r="AU182" i="24"/>
  <c r="AR182" i="24"/>
  <c r="BA181" i="24" l="1"/>
  <c r="BE181" i="24" s="1"/>
  <c r="CU182" i="24"/>
  <c r="CX182" i="24"/>
  <c r="CW182" i="24"/>
  <c r="CT182" i="24"/>
  <c r="CY182" i="24" s="1"/>
  <c r="L181" i="24"/>
  <c r="F181" i="24"/>
  <c r="D181" i="24"/>
  <c r="M181" i="24"/>
  <c r="C181" i="24"/>
  <c r="Q181" i="24"/>
  <c r="J181" i="24"/>
  <c r="I181" i="24"/>
  <c r="G181" i="24"/>
  <c r="N181" i="24" s="1"/>
  <c r="CR184" i="24"/>
  <c r="DW575" i="24" s="1"/>
  <c r="CV183" i="24"/>
  <c r="CS183" i="24"/>
  <c r="DW537" i="24"/>
  <c r="DW553" i="24"/>
  <c r="DW572" i="24"/>
  <c r="DW576" i="24"/>
  <c r="DW570" i="24"/>
  <c r="DW538" i="24"/>
  <c r="DW569" i="24"/>
  <c r="DW543" i="24"/>
  <c r="DW541" i="24"/>
  <c r="DW540" i="24"/>
  <c r="DW535" i="24"/>
  <c r="AU183" i="24"/>
  <c r="AR183" i="24"/>
  <c r="AO183" i="24"/>
  <c r="AX183" i="24"/>
  <c r="AL183" i="24"/>
  <c r="AI183" i="24"/>
  <c r="AH184" i="24"/>
  <c r="DU563" i="24" s="1"/>
  <c r="B182" i="24"/>
  <c r="K182" i="24"/>
  <c r="A183" i="24"/>
  <c r="H182" i="24"/>
  <c r="E182" i="24"/>
  <c r="AM182" i="24"/>
  <c r="BD182" i="24"/>
  <c r="AY182" i="24"/>
  <c r="AS182" i="24"/>
  <c r="AP182" i="24"/>
  <c r="AN182" i="24"/>
  <c r="AJ182" i="24"/>
  <c r="AK182" i="24"/>
  <c r="AZ182" i="24"/>
  <c r="AW182" i="24"/>
  <c r="AV182" i="24"/>
  <c r="AT182" i="24"/>
  <c r="AQ182" i="24"/>
  <c r="DU582" i="24"/>
  <c r="DU549" i="24"/>
  <c r="DU551" i="24"/>
  <c r="BY183" i="24"/>
  <c r="CC182" i="24"/>
  <c r="BZ182" i="24"/>
  <c r="CE181" i="24"/>
  <c r="CD181" i="24"/>
  <c r="CB181" i="24"/>
  <c r="CA181" i="24"/>
  <c r="DW590" i="24" l="1"/>
  <c r="DW585" i="24"/>
  <c r="DU552" i="24"/>
  <c r="DY552" i="24" s="1"/>
  <c r="EC552" i="24" s="1"/>
  <c r="DU562" i="24"/>
  <c r="DY563" i="24" s="1"/>
  <c r="EC563" i="24" s="1"/>
  <c r="EA538" i="24"/>
  <c r="EE538" i="24" s="1"/>
  <c r="R181" i="24"/>
  <c r="BA182" i="24"/>
  <c r="BE182" i="24" s="1"/>
  <c r="CF181" i="24"/>
  <c r="DW568" i="24"/>
  <c r="EA569" i="24" s="1"/>
  <c r="EE569" i="24" s="1"/>
  <c r="DW556" i="24"/>
  <c r="DW571" i="24"/>
  <c r="EA571" i="24" s="1"/>
  <c r="EE571" i="24" s="1"/>
  <c r="DW549" i="24"/>
  <c r="EA541" i="24"/>
  <c r="EE541" i="24" s="1"/>
  <c r="DW591" i="24"/>
  <c r="EA591" i="24" s="1"/>
  <c r="EE591" i="24" s="1"/>
  <c r="DU579" i="24"/>
  <c r="DW536" i="24"/>
  <c r="EA536" i="24" s="1"/>
  <c r="EE536" i="24" s="1"/>
  <c r="DW555" i="24"/>
  <c r="DW557" i="24"/>
  <c r="DW552" i="24"/>
  <c r="EA553" i="24" s="1"/>
  <c r="EE553" i="24" s="1"/>
  <c r="DU570" i="24"/>
  <c r="DW546" i="24"/>
  <c r="DW531" i="24"/>
  <c r="DU580" i="24"/>
  <c r="DW554" i="24"/>
  <c r="EA554" i="24" s="1"/>
  <c r="EE554" i="24" s="1"/>
  <c r="DW544" i="24"/>
  <c r="EA544" i="24" s="1"/>
  <c r="EE544" i="24" s="1"/>
  <c r="DU569" i="24"/>
  <c r="DU574" i="24"/>
  <c r="DW559" i="24"/>
  <c r="DW539" i="24"/>
  <c r="EA539" i="24" s="1"/>
  <c r="EE539" i="24" s="1"/>
  <c r="DW550" i="24"/>
  <c r="EA550" i="24" s="1"/>
  <c r="EE550" i="24" s="1"/>
  <c r="DU561" i="24"/>
  <c r="DY562" i="24" s="1"/>
  <c r="EC562" i="24" s="1"/>
  <c r="DU575" i="24"/>
  <c r="DW532" i="24"/>
  <c r="DU540" i="24"/>
  <c r="DU581" i="24"/>
  <c r="DU584" i="24"/>
  <c r="DU576" i="24"/>
  <c r="DW545" i="24"/>
  <c r="DW548" i="24"/>
  <c r="DU578" i="24"/>
  <c r="DU567" i="24"/>
  <c r="DW574" i="24"/>
  <c r="DU541" i="24"/>
  <c r="DU591" i="24"/>
  <c r="DW592" i="24"/>
  <c r="DU554" i="24"/>
  <c r="DW573" i="24"/>
  <c r="DU547" i="24"/>
  <c r="DU564" i="24"/>
  <c r="DY564" i="24" s="1"/>
  <c r="EC564" i="24" s="1"/>
  <c r="DU577" i="24"/>
  <c r="DU542" i="24"/>
  <c r="DW560" i="24"/>
  <c r="DW588" i="24"/>
  <c r="DW589" i="24"/>
  <c r="EA590" i="24" s="1"/>
  <c r="EE590" i="24" s="1"/>
  <c r="DW529" i="24"/>
  <c r="DU583" i="24"/>
  <c r="DY583" i="24" s="1"/>
  <c r="EC583" i="24" s="1"/>
  <c r="DU537" i="24"/>
  <c r="DU595" i="24"/>
  <c r="DU600" i="24"/>
  <c r="DU597" i="24"/>
  <c r="DU599" i="24"/>
  <c r="DU596" i="24"/>
  <c r="DU598" i="24"/>
  <c r="DU594" i="24"/>
  <c r="DU593" i="24"/>
  <c r="AO184" i="24"/>
  <c r="AX184" i="24"/>
  <c r="AU184" i="24"/>
  <c r="AR184" i="24"/>
  <c r="AL184" i="24"/>
  <c r="AI184" i="24"/>
  <c r="AJ183" i="24"/>
  <c r="AY183" i="24"/>
  <c r="AT183" i="24"/>
  <c r="AS183" i="24"/>
  <c r="AQ183" i="24"/>
  <c r="AP183" i="24"/>
  <c r="AN183" i="24"/>
  <c r="BD183" i="24"/>
  <c r="AZ183" i="24"/>
  <c r="AW183" i="24"/>
  <c r="AV183" i="24"/>
  <c r="AM183" i="24"/>
  <c r="AK183" i="24"/>
  <c r="BA183" i="24" s="1"/>
  <c r="BE183" i="24" s="1"/>
  <c r="A184" i="24"/>
  <c r="H183" i="24"/>
  <c r="E183" i="24"/>
  <c r="B183" i="24"/>
  <c r="K183" i="24"/>
  <c r="DR180" i="24"/>
  <c r="EA573" i="24"/>
  <c r="EE573" i="24" s="1"/>
  <c r="C182" i="24"/>
  <c r="Q182" i="24"/>
  <c r="M182" i="24"/>
  <c r="L182" i="24"/>
  <c r="J182" i="24"/>
  <c r="I182" i="24"/>
  <c r="G182" i="24"/>
  <c r="F182" i="24"/>
  <c r="D182" i="24"/>
  <c r="DU586" i="24"/>
  <c r="DU585" i="24"/>
  <c r="DU590" i="24"/>
  <c r="EA570" i="24"/>
  <c r="EE570" i="24" s="1"/>
  <c r="DU588" i="24"/>
  <c r="EA576" i="24"/>
  <c r="EE576" i="24" s="1"/>
  <c r="CC183" i="24"/>
  <c r="BY184" i="24"/>
  <c r="DR39" i="24" s="1"/>
  <c r="BZ183" i="24"/>
  <c r="DU589" i="24"/>
  <c r="DU553" i="24"/>
  <c r="DY553" i="24" s="1"/>
  <c r="EC553" i="24" s="1"/>
  <c r="DU592" i="24"/>
  <c r="DU556" i="24"/>
  <c r="CD182" i="24"/>
  <c r="CE182" i="24"/>
  <c r="CB182" i="24"/>
  <c r="CF182" i="24" s="1"/>
  <c r="CA182" i="24"/>
  <c r="DU587" i="24"/>
  <c r="CX183" i="24"/>
  <c r="CW183" i="24"/>
  <c r="CU183" i="24"/>
  <c r="CT183" i="24"/>
  <c r="CY183" i="24" s="1"/>
  <c r="DU571" i="24"/>
  <c r="DU568" i="24"/>
  <c r="DR179" i="24"/>
  <c r="DW595" i="24"/>
  <c r="DW597" i="24"/>
  <c r="DW599" i="24"/>
  <c r="DW596" i="24"/>
  <c r="DW594" i="24"/>
  <c r="DW600" i="24"/>
  <c r="DW593" i="24"/>
  <c r="DW598" i="24"/>
  <c r="CS184" i="24"/>
  <c r="CV184" i="24"/>
  <c r="DW581" i="24"/>
  <c r="DW580" i="24"/>
  <c r="DW579" i="24"/>
  <c r="DW582" i="24"/>
  <c r="DW578" i="24"/>
  <c r="DW566" i="24"/>
  <c r="DW565" i="24"/>
  <c r="DW583" i="24"/>
  <c r="DW577" i="24"/>
  <c r="EA577" i="24" s="1"/>
  <c r="EE577" i="24" s="1"/>
  <c r="DW564" i="24"/>
  <c r="DW561" i="24"/>
  <c r="DW547" i="24"/>
  <c r="DW558" i="24"/>
  <c r="DW542" i="24"/>
  <c r="EA542" i="24" s="1"/>
  <c r="EE542" i="24" s="1"/>
  <c r="DW563" i="24"/>
  <c r="DW567" i="24"/>
  <c r="DW562" i="24"/>
  <c r="DU557" i="24"/>
  <c r="DU573" i="24"/>
  <c r="DW586" i="24"/>
  <c r="EA586" i="24" s="1"/>
  <c r="EE586" i="24" s="1"/>
  <c r="DU559" i="24"/>
  <c r="DU565" i="24"/>
  <c r="DU555" i="24"/>
  <c r="DU566" i="24"/>
  <c r="DU572" i="24"/>
  <c r="DW551" i="24"/>
  <c r="DW587" i="24"/>
  <c r="DW584" i="24"/>
  <c r="EA585" i="24" s="1"/>
  <c r="EE585" i="24" s="1"/>
  <c r="EA557" i="24" l="1"/>
  <c r="EE557" i="24" s="1"/>
  <c r="DR81" i="24"/>
  <c r="DV540" i="24"/>
  <c r="EA572" i="24"/>
  <c r="EE572" i="24" s="1"/>
  <c r="EA593" i="24"/>
  <c r="EE593" i="24" s="1"/>
  <c r="EA556" i="24"/>
  <c r="EE556" i="24" s="1"/>
  <c r="EA537" i="24"/>
  <c r="EE537" i="24" s="1"/>
  <c r="DY589" i="24"/>
  <c r="EC589" i="24" s="1"/>
  <c r="DV571" i="24"/>
  <c r="DV556" i="24"/>
  <c r="DV543" i="24"/>
  <c r="EA596" i="24"/>
  <c r="EE596" i="24" s="1"/>
  <c r="EA568" i="24"/>
  <c r="EE568" i="24" s="1"/>
  <c r="DY580" i="24"/>
  <c r="EC580" i="24" s="1"/>
  <c r="DV558" i="24"/>
  <c r="DY555" i="24"/>
  <c r="EC555" i="24" s="1"/>
  <c r="DY581" i="24"/>
  <c r="EC581" i="24" s="1"/>
  <c r="DV538" i="24"/>
  <c r="DY584" i="24"/>
  <c r="EC584" i="24" s="1"/>
  <c r="DY575" i="24"/>
  <c r="EC575" i="24" s="1"/>
  <c r="DV554" i="24"/>
  <c r="DV555" i="24"/>
  <c r="N182" i="24"/>
  <c r="R182" i="24" s="1"/>
  <c r="EA549" i="24"/>
  <c r="EE549" i="24" s="1"/>
  <c r="EA545" i="24"/>
  <c r="EE545" i="24" s="1"/>
  <c r="DY565" i="24"/>
  <c r="EC565" i="24" s="1"/>
  <c r="DY576" i="24"/>
  <c r="EC576" i="24" s="1"/>
  <c r="DV549" i="24"/>
  <c r="DY570" i="24"/>
  <c r="EC570" i="24" s="1"/>
  <c r="EA558" i="24"/>
  <c r="EE558" i="24" s="1"/>
  <c r="DY541" i="24"/>
  <c r="EC541" i="24" s="1"/>
  <c r="EA574" i="24"/>
  <c r="EE574" i="24" s="1"/>
  <c r="EA551" i="24"/>
  <c r="EE551" i="24" s="1"/>
  <c r="DR13" i="24"/>
  <c r="DY578" i="24"/>
  <c r="EC578" i="24" s="1"/>
  <c r="DY596" i="24"/>
  <c r="EC596" i="24" s="1"/>
  <c r="DV584" i="24"/>
  <c r="DY573" i="24"/>
  <c r="EC573" i="24" s="1"/>
  <c r="EA594" i="24"/>
  <c r="EE594" i="24" s="1"/>
  <c r="EA540" i="24"/>
  <c r="EE540" i="24" s="1"/>
  <c r="DY557" i="24"/>
  <c r="EC557" i="24" s="1"/>
  <c r="EA532" i="24"/>
  <c r="EE532" i="24" s="1"/>
  <c r="DY571" i="24"/>
  <c r="EC571" i="24" s="1"/>
  <c r="EA563" i="24"/>
  <c r="EE563" i="24" s="1"/>
  <c r="DY594" i="24"/>
  <c r="EC594" i="24" s="1"/>
  <c r="EA547" i="24"/>
  <c r="EE547" i="24" s="1"/>
  <c r="DV537" i="24"/>
  <c r="EA561" i="24"/>
  <c r="EE561" i="24" s="1"/>
  <c r="DV535" i="24"/>
  <c r="EA555" i="24"/>
  <c r="EE555" i="24" s="1"/>
  <c r="DY567" i="24"/>
  <c r="EC567" i="24" s="1"/>
  <c r="DV586" i="24"/>
  <c r="DY585" i="24"/>
  <c r="EC585" i="24" s="1"/>
  <c r="DV562" i="24"/>
  <c r="DY586" i="24"/>
  <c r="EC586" i="24" s="1"/>
  <c r="EA583" i="24"/>
  <c r="EE583" i="24" s="1"/>
  <c r="DV577" i="24"/>
  <c r="EA589" i="24"/>
  <c r="EE589" i="24" s="1"/>
  <c r="DR176" i="24"/>
  <c r="DR170" i="24"/>
  <c r="DR156" i="24"/>
  <c r="DR146" i="24"/>
  <c r="DV579" i="24"/>
  <c r="DR145" i="24"/>
  <c r="DV569" i="24"/>
  <c r="DV570" i="24"/>
  <c r="DR139" i="24"/>
  <c r="DV578" i="24"/>
  <c r="DV572" i="24"/>
  <c r="DR107" i="24"/>
  <c r="DY592" i="24"/>
  <c r="EC592" i="24" s="1"/>
  <c r="DY566" i="24"/>
  <c r="EC566" i="24" s="1"/>
  <c r="DY582" i="24"/>
  <c r="EC582" i="24" s="1"/>
  <c r="DY597" i="24"/>
  <c r="EC597" i="24" s="1"/>
  <c r="DR144" i="24"/>
  <c r="DR143" i="24"/>
  <c r="EA599" i="24"/>
  <c r="EE599" i="24" s="1"/>
  <c r="EA546" i="24"/>
  <c r="EE546" i="24" s="1"/>
  <c r="DR116" i="24"/>
  <c r="DY568" i="24"/>
  <c r="EC568" i="24" s="1"/>
  <c r="DR111" i="24"/>
  <c r="DR113" i="24"/>
  <c r="EA575" i="24"/>
  <c r="EE575" i="24" s="1"/>
  <c r="DR112" i="24"/>
  <c r="DR84" i="24"/>
  <c r="DY574" i="24"/>
  <c r="EC574" i="24" s="1"/>
  <c r="DR80" i="24"/>
  <c r="DY591" i="24"/>
  <c r="EC591" i="24" s="1"/>
  <c r="EA559" i="24"/>
  <c r="EE559" i="24" s="1"/>
  <c r="DR78" i="24"/>
  <c r="EA560" i="24"/>
  <c r="EE560" i="24" s="1"/>
  <c r="EA564" i="24"/>
  <c r="EE564" i="24" s="1"/>
  <c r="DY587" i="24"/>
  <c r="EC587" i="24" s="1"/>
  <c r="DR50" i="24"/>
  <c r="DY542" i="24"/>
  <c r="EC542" i="24" s="1"/>
  <c r="DY599" i="24"/>
  <c r="EC599" i="24" s="1"/>
  <c r="DR52" i="24"/>
  <c r="DY577" i="24"/>
  <c r="EC577" i="24" s="1"/>
  <c r="DR49" i="24"/>
  <c r="DR47" i="24"/>
  <c r="EA587" i="24"/>
  <c r="EE587" i="24" s="1"/>
  <c r="EA566" i="24"/>
  <c r="EE566" i="24" s="1"/>
  <c r="DR18" i="24"/>
  <c r="DY579" i="24"/>
  <c r="EC579" i="24" s="1"/>
  <c r="DR19" i="24"/>
  <c r="EA582" i="24"/>
  <c r="EE582" i="24" s="1"/>
  <c r="DR14" i="24"/>
  <c r="EA592" i="24"/>
  <c r="EE592" i="24" s="1"/>
  <c r="DV557" i="24"/>
  <c r="A185" i="24"/>
  <c r="K184" i="24"/>
  <c r="DR183" i="24"/>
  <c r="H184" i="24"/>
  <c r="B184" i="24"/>
  <c r="E184" i="24"/>
  <c r="DR147" i="24"/>
  <c r="DR114" i="24"/>
  <c r="DR82" i="24"/>
  <c r="DR48" i="24"/>
  <c r="DR16" i="24"/>
  <c r="EA565" i="24"/>
  <c r="EE565" i="24" s="1"/>
  <c r="DR174" i="24"/>
  <c r="DR141" i="24"/>
  <c r="DR110" i="24"/>
  <c r="DR79" i="24"/>
  <c r="DR45" i="24"/>
  <c r="DR17" i="24"/>
  <c r="DR173" i="24"/>
  <c r="DR142" i="24"/>
  <c r="DR109" i="24"/>
  <c r="DR76" i="24"/>
  <c r="DR43" i="24"/>
  <c r="DR15" i="24"/>
  <c r="EA578" i="24"/>
  <c r="EE578" i="24" s="1"/>
  <c r="DR172" i="24"/>
  <c r="DR140" i="24"/>
  <c r="DR108" i="24"/>
  <c r="DR77" i="24"/>
  <c r="DR44" i="24"/>
  <c r="AV184" i="24"/>
  <c r="AP184" i="24"/>
  <c r="AN184" i="24"/>
  <c r="AM184" i="24"/>
  <c r="AW184" i="24"/>
  <c r="AT184" i="24"/>
  <c r="AS184" i="24"/>
  <c r="AQ184" i="24"/>
  <c r="AK184" i="24"/>
  <c r="AJ184" i="24"/>
  <c r="DR73" i="24"/>
  <c r="DR42" i="24"/>
  <c r="EA579" i="24"/>
  <c r="EE579" i="24" s="1"/>
  <c r="DR171" i="24"/>
  <c r="DR138" i="24"/>
  <c r="DR105" i="24"/>
  <c r="DR74" i="24"/>
  <c r="DR46" i="24"/>
  <c r="DR168" i="24"/>
  <c r="DR136" i="24"/>
  <c r="DR104" i="24"/>
  <c r="DR70" i="24"/>
  <c r="DU614" i="24"/>
  <c r="DU615" i="24"/>
  <c r="DU611" i="24"/>
  <c r="DU608" i="24"/>
  <c r="DU601" i="24"/>
  <c r="DY601" i="24" s="1"/>
  <c r="EC601" i="24" s="1"/>
  <c r="DU622" i="24"/>
  <c r="DU626" i="24"/>
  <c r="DU621" i="24"/>
  <c r="DU616" i="24"/>
  <c r="DU613" i="24"/>
  <c r="DU606" i="24"/>
  <c r="DU650" i="24"/>
  <c r="DU603" i="24"/>
  <c r="DU612" i="24"/>
  <c r="DU618" i="24"/>
  <c r="DU609" i="24"/>
  <c r="DU610" i="24"/>
  <c r="DU604" i="24"/>
  <c r="DU632" i="24"/>
  <c r="DU602" i="24"/>
  <c r="DU605" i="24"/>
  <c r="DU617" i="24"/>
  <c r="DU620" i="24"/>
  <c r="DU641" i="24"/>
  <c r="DU643" i="24"/>
  <c r="DU628" i="24"/>
  <c r="DU629" i="24"/>
  <c r="DU631" i="24"/>
  <c r="DU619" i="24"/>
  <c r="DU625" i="24"/>
  <c r="DU607" i="24"/>
  <c r="DU627" i="24"/>
  <c r="DU635" i="24"/>
  <c r="DU623" i="24"/>
  <c r="DU662" i="24"/>
  <c r="DU649" i="24"/>
  <c r="DU655" i="24"/>
  <c r="DU659" i="24"/>
  <c r="DU660" i="24"/>
  <c r="DU642" i="24"/>
  <c r="DU624" i="24"/>
  <c r="DU647" i="24"/>
  <c r="DU652" i="24"/>
  <c r="DU637" i="24"/>
  <c r="DU634" i="24"/>
  <c r="DU640" i="24"/>
  <c r="DU630" i="24"/>
  <c r="DU651" i="24"/>
  <c r="DU633" i="24"/>
  <c r="DU668" i="24"/>
  <c r="DU648" i="24"/>
  <c r="DU645" i="24"/>
  <c r="DU654" i="24"/>
  <c r="DU687" i="24"/>
  <c r="DU658" i="24"/>
  <c r="DU653" i="24"/>
  <c r="DU671" i="24"/>
  <c r="DU657" i="24"/>
  <c r="DU685" i="24"/>
  <c r="DU675" i="24"/>
  <c r="DU670" i="24"/>
  <c r="DU644" i="24"/>
  <c r="DU666" i="24"/>
  <c r="DU709" i="24"/>
  <c r="DU667" i="24"/>
  <c r="DU638" i="24"/>
  <c r="DU674" i="24"/>
  <c r="DU693" i="24"/>
  <c r="DU661" i="24"/>
  <c r="DU684" i="24"/>
  <c r="DU646" i="24"/>
  <c r="DU664" i="24"/>
  <c r="DU636" i="24"/>
  <c r="DU665" i="24"/>
  <c r="DU673" i="24"/>
  <c r="DU639" i="24"/>
  <c r="DU677" i="24"/>
  <c r="DU656" i="24"/>
  <c r="DU681" i="24"/>
  <c r="DU672" i="24"/>
  <c r="DU688" i="24"/>
  <c r="DU682" i="24"/>
  <c r="DU695" i="24"/>
  <c r="DU703" i="24"/>
  <c r="DU697" i="24"/>
  <c r="DU694" i="24"/>
  <c r="DU692" i="24"/>
  <c r="DU714" i="24"/>
  <c r="DU711" i="24"/>
  <c r="DU712" i="24"/>
  <c r="DU726" i="24"/>
  <c r="DU676" i="24"/>
  <c r="DU678" i="24"/>
  <c r="DU710" i="24"/>
  <c r="DU689" i="24"/>
  <c r="DU707" i="24"/>
  <c r="DU680" i="24"/>
  <c r="DU708" i="24"/>
  <c r="DU669" i="24"/>
  <c r="DU696" i="24"/>
  <c r="DU691" i="24"/>
  <c r="DU724" i="24"/>
  <c r="DU701" i="24"/>
  <c r="DU663" i="24"/>
  <c r="DU706" i="24"/>
  <c r="DU683" i="24"/>
  <c r="DU704" i="24"/>
  <c r="DU722" i="24"/>
  <c r="DU700" i="24"/>
  <c r="DU727" i="24"/>
  <c r="DU754" i="24"/>
  <c r="DU705" i="24"/>
  <c r="DU719" i="24"/>
  <c r="DU679" i="24"/>
  <c r="DU715" i="24"/>
  <c r="DU734" i="24"/>
  <c r="DU732" i="24"/>
  <c r="DU731" i="24"/>
  <c r="DU735" i="24"/>
  <c r="DU744" i="24"/>
  <c r="DU720" i="24"/>
  <c r="DU728" i="24"/>
  <c r="DU738" i="24"/>
  <c r="DU702" i="24"/>
  <c r="DU686" i="24"/>
  <c r="DU699" i="24"/>
  <c r="DU737" i="24"/>
  <c r="DU730" i="24"/>
  <c r="DU713" i="24"/>
  <c r="DU717" i="24"/>
  <c r="DU698" i="24"/>
  <c r="DU716" i="24"/>
  <c r="DU690" i="24"/>
  <c r="DU721" i="24"/>
  <c r="DU718" i="24"/>
  <c r="DU736" i="24"/>
  <c r="DU740" i="24"/>
  <c r="DU748" i="24"/>
  <c r="DU756" i="24"/>
  <c r="DU757" i="24"/>
  <c r="DU746" i="24"/>
  <c r="DU749" i="24"/>
  <c r="DU750" i="24"/>
  <c r="DU745" i="24"/>
  <c r="DU753" i="24"/>
  <c r="DU733" i="24"/>
  <c r="DU729" i="24"/>
  <c r="DU739" i="24"/>
  <c r="DU725" i="24"/>
  <c r="DU723" i="24"/>
  <c r="DU755" i="24"/>
  <c r="DU759" i="24"/>
  <c r="DU741" i="24"/>
  <c r="DU742" i="24"/>
  <c r="DU758" i="24"/>
  <c r="DU751" i="24"/>
  <c r="DU743" i="24"/>
  <c r="DU752" i="24"/>
  <c r="DU747" i="24"/>
  <c r="DU760" i="24"/>
  <c r="DU104" i="24"/>
  <c r="DU125" i="24"/>
  <c r="DU102" i="24"/>
  <c r="DU103" i="24"/>
  <c r="DU106" i="24"/>
  <c r="DU109" i="24"/>
  <c r="DU108" i="24"/>
  <c r="DU105" i="24"/>
  <c r="DU115" i="24"/>
  <c r="DU128" i="24"/>
  <c r="DU118" i="24"/>
  <c r="DU122" i="24"/>
  <c r="DU112" i="24"/>
  <c r="DU117" i="24"/>
  <c r="DU114" i="24"/>
  <c r="DU120" i="24"/>
  <c r="DU138" i="24"/>
  <c r="DU116" i="24"/>
  <c r="DU107" i="24"/>
  <c r="DU111" i="24"/>
  <c r="DU127" i="24"/>
  <c r="DU123" i="24"/>
  <c r="DU110" i="24"/>
  <c r="DU119" i="24"/>
  <c r="DU132" i="24"/>
  <c r="DU142" i="24"/>
  <c r="DU113" i="24"/>
  <c r="DU134" i="24"/>
  <c r="DU124" i="24"/>
  <c r="DU135" i="24"/>
  <c r="DU139" i="24"/>
  <c r="DU136" i="24"/>
  <c r="DU130" i="24"/>
  <c r="DU129" i="24"/>
  <c r="DU144" i="24"/>
  <c r="DU121" i="24"/>
  <c r="DU126" i="24"/>
  <c r="DU133" i="24"/>
  <c r="DU140" i="24"/>
  <c r="DU141" i="24"/>
  <c r="DU148" i="24"/>
  <c r="DU137" i="24"/>
  <c r="DU150" i="24"/>
  <c r="DU143" i="24"/>
  <c r="DU131" i="24"/>
  <c r="DU146" i="24"/>
  <c r="DU147" i="24"/>
  <c r="DU160" i="24"/>
  <c r="DU152" i="24"/>
  <c r="DU161" i="24"/>
  <c r="DU151" i="24"/>
  <c r="DU149" i="24"/>
  <c r="DU145" i="24"/>
  <c r="DU165" i="24"/>
  <c r="DU166" i="24"/>
  <c r="DU154" i="24"/>
  <c r="DU164" i="24"/>
  <c r="DU153" i="24"/>
  <c r="DU157" i="24"/>
  <c r="DU158" i="24"/>
  <c r="DU174" i="24"/>
  <c r="DU155" i="24"/>
  <c r="DU183" i="24"/>
  <c r="DU162" i="24"/>
  <c r="DU159" i="24"/>
  <c r="DU167" i="24"/>
  <c r="DU156" i="24"/>
  <c r="DU176" i="24"/>
  <c r="DU184" i="24"/>
  <c r="DU168" i="24"/>
  <c r="DU179" i="24"/>
  <c r="DU170" i="24"/>
  <c r="DU181" i="24"/>
  <c r="DU173" i="24"/>
  <c r="DU169" i="24"/>
  <c r="DU172" i="24"/>
  <c r="DU163" i="24"/>
  <c r="DU171" i="24"/>
  <c r="DU177" i="24"/>
  <c r="DU180" i="24"/>
  <c r="DU178" i="24"/>
  <c r="DU175" i="24"/>
  <c r="DU182" i="24"/>
  <c r="DU191" i="24"/>
  <c r="DU207" i="24"/>
  <c r="DU187" i="24"/>
  <c r="DU190" i="24"/>
  <c r="DU192" i="24"/>
  <c r="DU188" i="24"/>
  <c r="DU185" i="24"/>
  <c r="DU186" i="24"/>
  <c r="DU189" i="24"/>
  <c r="DU197" i="24"/>
  <c r="DU215" i="24"/>
  <c r="DU201" i="24"/>
  <c r="DU198" i="24"/>
  <c r="DU206" i="24"/>
  <c r="DU213" i="24"/>
  <c r="DU204" i="24"/>
  <c r="DU210" i="24"/>
  <c r="DU199" i="24"/>
  <c r="DU205" i="24"/>
  <c r="DU232" i="24"/>
  <c r="DU200" i="24"/>
  <c r="DU194" i="24"/>
  <c r="DU203" i="24"/>
  <c r="DU214" i="24"/>
  <c r="DU193" i="24"/>
  <c r="DU208" i="24"/>
  <c r="DU196" i="24"/>
  <c r="DU202" i="24"/>
  <c r="DU216" i="24"/>
  <c r="DU211" i="24"/>
  <c r="DU195" i="24"/>
  <c r="DU220" i="24"/>
  <c r="DU219" i="24"/>
  <c r="DU223" i="24"/>
  <c r="DU217" i="24"/>
  <c r="DU238" i="24"/>
  <c r="DU228" i="24"/>
  <c r="DU218" i="24"/>
  <c r="DU222" i="24"/>
  <c r="DU230" i="24"/>
  <c r="DU226" i="24"/>
  <c r="DU224" i="24"/>
  <c r="DU212" i="24"/>
  <c r="DU234" i="24"/>
  <c r="DU209" i="24"/>
  <c r="DU239" i="24"/>
  <c r="DU225" i="24"/>
  <c r="DU227" i="24"/>
  <c r="DU236" i="24"/>
  <c r="DU221" i="24"/>
  <c r="DU240" i="24"/>
  <c r="DU242" i="24"/>
  <c r="DU229" i="24"/>
  <c r="DU237" i="24"/>
  <c r="DU235" i="24"/>
  <c r="DU246" i="24"/>
  <c r="DU231" i="24"/>
  <c r="DU251" i="24"/>
  <c r="DU243" i="24"/>
  <c r="DU233" i="24"/>
  <c r="DU249" i="24"/>
  <c r="DU252" i="24"/>
  <c r="DU248" i="24"/>
  <c r="DU256" i="24"/>
  <c r="DU247" i="24"/>
  <c r="DU255" i="24"/>
  <c r="DU257" i="24"/>
  <c r="DU245" i="24"/>
  <c r="DU241" i="24"/>
  <c r="DU244" i="24"/>
  <c r="DU261" i="24"/>
  <c r="DU254" i="24"/>
  <c r="DU250" i="24"/>
  <c r="DU269" i="24"/>
  <c r="DU282" i="24"/>
  <c r="DU253" i="24"/>
  <c r="DU260" i="24"/>
  <c r="DU266" i="24"/>
  <c r="DU259" i="24"/>
  <c r="DU272" i="24"/>
  <c r="DU264" i="24"/>
  <c r="DU265" i="24"/>
  <c r="DU267" i="24"/>
  <c r="DU263" i="24"/>
  <c r="DU258" i="24"/>
  <c r="DU294" i="24"/>
  <c r="DU262" i="24"/>
  <c r="DU268" i="24"/>
  <c r="DU271" i="24"/>
  <c r="DU278" i="24"/>
  <c r="DU270" i="24"/>
  <c r="DU273" i="24"/>
  <c r="DU287" i="24"/>
  <c r="DU274" i="24"/>
  <c r="DU276" i="24"/>
  <c r="DU275" i="24"/>
  <c r="DU277" i="24"/>
  <c r="DU280" i="24"/>
  <c r="DU283" i="24"/>
  <c r="DU305" i="24"/>
  <c r="DU296" i="24"/>
  <c r="DU288" i="24"/>
  <c r="DU291" i="24"/>
  <c r="DU286" i="24"/>
  <c r="DU290" i="24"/>
  <c r="DU281" i="24"/>
  <c r="DU279" i="24"/>
  <c r="DU285" i="24"/>
  <c r="DU293" i="24"/>
  <c r="DU295" i="24"/>
  <c r="DU317" i="24"/>
  <c r="DU306" i="24"/>
  <c r="DU304" i="24"/>
  <c r="DU310" i="24"/>
  <c r="DU312" i="24"/>
  <c r="DU303" i="24"/>
  <c r="DU309" i="24"/>
  <c r="DU297" i="24"/>
  <c r="DU308" i="24"/>
  <c r="DU289" i="24"/>
  <c r="DU292" i="24"/>
  <c r="DU284" i="24"/>
  <c r="DU301" i="24"/>
  <c r="DU311" i="24"/>
  <c r="DU299" i="24"/>
  <c r="DU302" i="24"/>
  <c r="DU318" i="24"/>
  <c r="DU300" i="24"/>
  <c r="DU335" i="24"/>
  <c r="DU319" i="24"/>
  <c r="DU314" i="24"/>
  <c r="DU320" i="24"/>
  <c r="DU316" i="24"/>
  <c r="DU307" i="24"/>
  <c r="DU315" i="24"/>
  <c r="DU298" i="24"/>
  <c r="DU313" i="24"/>
  <c r="DU328" i="24"/>
  <c r="DU333" i="24"/>
  <c r="DU324" i="24"/>
  <c r="DU329" i="24"/>
  <c r="DU322" i="24"/>
  <c r="DU332" i="24"/>
  <c r="DU323" i="24"/>
  <c r="DU321" i="24"/>
  <c r="DU340" i="24"/>
  <c r="DU336" i="24"/>
  <c r="DU343" i="24"/>
  <c r="DU352" i="24"/>
  <c r="DU339" i="24"/>
  <c r="DU334" i="24"/>
  <c r="DU344" i="24"/>
  <c r="DU325" i="24"/>
  <c r="DU330" i="24"/>
  <c r="DU327" i="24"/>
  <c r="DU326" i="24"/>
  <c r="DU331" i="24"/>
  <c r="DU337" i="24"/>
  <c r="DU338" i="24"/>
  <c r="DU367" i="24"/>
  <c r="DU341" i="24"/>
  <c r="DU345" i="24"/>
  <c r="DU342" i="24"/>
  <c r="DU351" i="24"/>
  <c r="DU356" i="24"/>
  <c r="DU347" i="24"/>
  <c r="DU349" i="24"/>
  <c r="DU348" i="24"/>
  <c r="DU360" i="24"/>
  <c r="DU366" i="24"/>
  <c r="DU359" i="24"/>
  <c r="DU353" i="24"/>
  <c r="DU357" i="24"/>
  <c r="DU354" i="24"/>
  <c r="DU346" i="24"/>
  <c r="DU350" i="24"/>
  <c r="DU364" i="24"/>
  <c r="DU368" i="24"/>
  <c r="DU358" i="24"/>
  <c r="DU361" i="24"/>
  <c r="DU370" i="24"/>
  <c r="DU362" i="24"/>
  <c r="DU363" i="24"/>
  <c r="DU373" i="24"/>
  <c r="DU355" i="24"/>
  <c r="DU375" i="24"/>
  <c r="DU379" i="24"/>
  <c r="DU372" i="24"/>
  <c r="DU376" i="24"/>
  <c r="DU385" i="24"/>
  <c r="DU371" i="24"/>
  <c r="DU365" i="24"/>
  <c r="DU374" i="24"/>
  <c r="DU382" i="24"/>
  <c r="DU369" i="24"/>
  <c r="DU381" i="24"/>
  <c r="DU386" i="24"/>
  <c r="DU389" i="24"/>
  <c r="DU395" i="24"/>
  <c r="DU396" i="24"/>
  <c r="DU380" i="24"/>
  <c r="DU392" i="24"/>
  <c r="DU398" i="24"/>
  <c r="DU399" i="24"/>
  <c r="DU393" i="24"/>
  <c r="DU378" i="24"/>
  <c r="DU384" i="24"/>
  <c r="DU400" i="24"/>
  <c r="DU404" i="24"/>
  <c r="DU406" i="24"/>
  <c r="DU402" i="24"/>
  <c r="DU377" i="24"/>
  <c r="DU391" i="24"/>
  <c r="DU388" i="24"/>
  <c r="DU394" i="24"/>
  <c r="DU387" i="24"/>
  <c r="DU405" i="24"/>
  <c r="DU408" i="24"/>
  <c r="DU383" i="24"/>
  <c r="DU397" i="24"/>
  <c r="DU390" i="24"/>
  <c r="DU403" i="24"/>
  <c r="DU407" i="24"/>
  <c r="DU413" i="24"/>
  <c r="DU415" i="24"/>
  <c r="DU412" i="24"/>
  <c r="DU416" i="24"/>
  <c r="DU419" i="24"/>
  <c r="DU420" i="24"/>
  <c r="DU418" i="24"/>
  <c r="DU424" i="24"/>
  <c r="DU422" i="24"/>
  <c r="DU411" i="24"/>
  <c r="DU401" i="24"/>
  <c r="DU414" i="24"/>
  <c r="DU426" i="24"/>
  <c r="DU410" i="24"/>
  <c r="DU429" i="24"/>
  <c r="DU421" i="24"/>
  <c r="DU436" i="24"/>
  <c r="DU430" i="24"/>
  <c r="DU417" i="24"/>
  <c r="DU423" i="24"/>
  <c r="DU446" i="24"/>
  <c r="DU445" i="24"/>
  <c r="DU409" i="24"/>
  <c r="DU427" i="24"/>
  <c r="DU432" i="24"/>
  <c r="DU434" i="24"/>
  <c r="DU440" i="24"/>
  <c r="DU431" i="24"/>
  <c r="DU439" i="24"/>
  <c r="DU435" i="24"/>
  <c r="DU444" i="24"/>
  <c r="DU425" i="24"/>
  <c r="DU428" i="24"/>
  <c r="DU438" i="24"/>
  <c r="DU442" i="24"/>
  <c r="DU433" i="24"/>
  <c r="DU450" i="24"/>
  <c r="DU443" i="24"/>
  <c r="DU462" i="24"/>
  <c r="DU447" i="24"/>
  <c r="DU437" i="24"/>
  <c r="DU456" i="24"/>
  <c r="DU466" i="24"/>
  <c r="DU478" i="24"/>
  <c r="DU452" i="24"/>
  <c r="DU441" i="24"/>
  <c r="DU474" i="24"/>
  <c r="DU453" i="24"/>
  <c r="DU459" i="24"/>
  <c r="DU468" i="24"/>
  <c r="DU448" i="24"/>
  <c r="DU451" i="24"/>
  <c r="DU454" i="24"/>
  <c r="DU458" i="24"/>
  <c r="DU473" i="24"/>
  <c r="DU477" i="24"/>
  <c r="DU484" i="24"/>
  <c r="DU486" i="24"/>
  <c r="DU480" i="24"/>
  <c r="DU461" i="24"/>
  <c r="DU464" i="24"/>
  <c r="DU460" i="24"/>
  <c r="DU476" i="24"/>
  <c r="DU449" i="24"/>
  <c r="DU472" i="24"/>
  <c r="DU455" i="24"/>
  <c r="DU470" i="24"/>
  <c r="DU463" i="24"/>
  <c r="DU479" i="24"/>
  <c r="DU465" i="24"/>
  <c r="DU469" i="24"/>
  <c r="DU481" i="24"/>
  <c r="DU457" i="24"/>
  <c r="DU485" i="24"/>
  <c r="DU467" i="24"/>
  <c r="DU496" i="24"/>
  <c r="DU475" i="24"/>
  <c r="DU482" i="24"/>
  <c r="DU471" i="24"/>
  <c r="DU490" i="24"/>
  <c r="DU483" i="24"/>
  <c r="DU488" i="24"/>
  <c r="DU489" i="24"/>
  <c r="DU491" i="24"/>
  <c r="DU495" i="24"/>
  <c r="DU494" i="24"/>
  <c r="DU487" i="24"/>
  <c r="DU510" i="24"/>
  <c r="DU499" i="24"/>
  <c r="DU512" i="24"/>
  <c r="DU497" i="24"/>
  <c r="DU492" i="24"/>
  <c r="DU502" i="24"/>
  <c r="DU493" i="24"/>
  <c r="DU505" i="24"/>
  <c r="DU501" i="24"/>
  <c r="DU527" i="24"/>
  <c r="DU509" i="24"/>
  <c r="DU506" i="24"/>
  <c r="DU500" i="24"/>
  <c r="DU504" i="24"/>
  <c r="DU507" i="24"/>
  <c r="DU518" i="24"/>
  <c r="DU522" i="24"/>
  <c r="DU511" i="24"/>
  <c r="DU503" i="24"/>
  <c r="DU513" i="24"/>
  <c r="DU508" i="24"/>
  <c r="DU520" i="24"/>
  <c r="DU516" i="24"/>
  <c r="DU498" i="24"/>
  <c r="DU517" i="24"/>
  <c r="DU514" i="24"/>
  <c r="DU531" i="24"/>
  <c r="DU539" i="24"/>
  <c r="DU530" i="24"/>
  <c r="DU526" i="24"/>
  <c r="DU528" i="24"/>
  <c r="DU523" i="24"/>
  <c r="DU524" i="24"/>
  <c r="DU515" i="24"/>
  <c r="DU534" i="24"/>
  <c r="DU529" i="24"/>
  <c r="DU533" i="24"/>
  <c r="DU544" i="24"/>
  <c r="DU536" i="24"/>
  <c r="DU543" i="24"/>
  <c r="DY543" i="24" s="1"/>
  <c r="EC543" i="24" s="1"/>
  <c r="DU538" i="24"/>
  <c r="DY538" i="24" s="1"/>
  <c r="EC538" i="24" s="1"/>
  <c r="DU519" i="24"/>
  <c r="DU535" i="24"/>
  <c r="DU525" i="24"/>
  <c r="DU521" i="24"/>
  <c r="DU560" i="24"/>
  <c r="DU550" i="24"/>
  <c r="DU546" i="24"/>
  <c r="DU548" i="24"/>
  <c r="DU545" i="24"/>
  <c r="DU558" i="24"/>
  <c r="DY558" i="24" s="1"/>
  <c r="EC558" i="24" s="1"/>
  <c r="DU532" i="24"/>
  <c r="CD183" i="24"/>
  <c r="CB183" i="24"/>
  <c r="CF183" i="24" s="1"/>
  <c r="CA183" i="24"/>
  <c r="CE183" i="24"/>
  <c r="DV595" i="24"/>
  <c r="DV594" i="24"/>
  <c r="DV596" i="24"/>
  <c r="DV598" i="24"/>
  <c r="DV600" i="24"/>
  <c r="DV593" i="24"/>
  <c r="DV599" i="24"/>
  <c r="DV597" i="24"/>
  <c r="CC184" i="24"/>
  <c r="BZ184" i="24"/>
  <c r="DR177" i="24"/>
  <c r="DV583" i="24"/>
  <c r="DV564" i="24"/>
  <c r="DV589" i="24"/>
  <c r="DR169" i="24"/>
  <c r="DR75" i="24"/>
  <c r="EA581" i="24"/>
  <c r="EE581" i="24" s="1"/>
  <c r="DV568" i="24"/>
  <c r="DY556" i="24"/>
  <c r="EC556" i="24" s="1"/>
  <c r="DV591" i="24"/>
  <c r="DV552" i="24"/>
  <c r="DR165" i="24"/>
  <c r="DR135" i="24"/>
  <c r="DR102" i="24"/>
  <c r="DR69" i="24"/>
  <c r="DR40" i="24"/>
  <c r="DR181" i="24"/>
  <c r="DR167" i="24"/>
  <c r="DR134" i="24"/>
  <c r="DR103" i="24"/>
  <c r="DR71" i="24"/>
  <c r="DR36" i="24"/>
  <c r="DY593" i="24"/>
  <c r="EC593" i="24" s="1"/>
  <c r="DR175" i="24"/>
  <c r="DR41" i="24"/>
  <c r="DV580" i="24"/>
  <c r="EA588" i="24"/>
  <c r="EE588" i="24" s="1"/>
  <c r="DV585" i="24"/>
  <c r="EA598" i="24"/>
  <c r="EE598" i="24" s="1"/>
  <c r="DV592" i="24"/>
  <c r="DY569" i="24"/>
  <c r="EC569" i="24" s="1"/>
  <c r="DR166" i="24"/>
  <c r="DR132" i="24"/>
  <c r="DR100" i="24"/>
  <c r="DR68" i="24"/>
  <c r="DR38" i="24"/>
  <c r="DR106" i="24"/>
  <c r="CX184" i="24"/>
  <c r="CW184" i="24"/>
  <c r="CT184" i="24"/>
  <c r="CU184" i="24"/>
  <c r="DV590" i="24"/>
  <c r="DV547" i="24"/>
  <c r="DR164" i="24"/>
  <c r="DR133" i="24"/>
  <c r="DR99" i="24"/>
  <c r="DR72" i="24"/>
  <c r="DR35" i="24"/>
  <c r="DY598" i="24"/>
  <c r="EC598" i="24" s="1"/>
  <c r="EA580" i="24"/>
  <c r="EE580" i="24" s="1"/>
  <c r="DR137" i="24"/>
  <c r="DV582" i="24"/>
  <c r="EA600" i="24"/>
  <c r="EE600" i="24" s="1"/>
  <c r="DV588" i="24"/>
  <c r="DV573" i="24"/>
  <c r="DV576" i="24"/>
  <c r="DR163" i="24"/>
  <c r="DR130" i="24"/>
  <c r="DR101" i="24"/>
  <c r="DR66" i="24"/>
  <c r="DR37" i="24"/>
  <c r="DR162" i="24"/>
  <c r="DR131" i="24"/>
  <c r="DR98" i="24"/>
  <c r="DR67" i="24"/>
  <c r="DR34" i="24"/>
  <c r="DR159" i="24"/>
  <c r="DR129" i="24"/>
  <c r="DR97" i="24"/>
  <c r="DR65" i="24"/>
  <c r="DR33" i="24"/>
  <c r="DV559" i="24"/>
  <c r="DR161" i="24"/>
  <c r="DR126" i="24"/>
  <c r="DR95" i="24"/>
  <c r="DR63" i="24"/>
  <c r="DR31" i="24"/>
  <c r="DY600" i="24"/>
  <c r="EC600" i="24" s="1"/>
  <c r="DR160" i="24"/>
  <c r="DR128" i="24"/>
  <c r="DR93" i="24"/>
  <c r="DR61" i="24"/>
  <c r="DR32" i="24"/>
  <c r="DY595" i="24"/>
  <c r="EC595" i="24" s="1"/>
  <c r="DV587" i="24"/>
  <c r="DV550" i="24"/>
  <c r="EA597" i="24"/>
  <c r="EE597" i="24" s="1"/>
  <c r="DV561" i="24"/>
  <c r="DV566" i="24"/>
  <c r="EA595" i="24"/>
  <c r="EE595" i="24" s="1"/>
  <c r="DV563" i="24"/>
  <c r="DR157" i="24"/>
  <c r="DR127" i="24"/>
  <c r="DR96" i="24"/>
  <c r="DR64" i="24"/>
  <c r="DR29" i="24"/>
  <c r="DV546" i="24"/>
  <c r="DV581" i="24"/>
  <c r="DY588" i="24"/>
  <c r="EC588" i="24" s="1"/>
  <c r="DR178" i="24"/>
  <c r="EA543" i="24"/>
  <c r="EE543" i="24" s="1"/>
  <c r="DY554" i="24"/>
  <c r="EC554" i="24" s="1"/>
  <c r="DR158" i="24"/>
  <c r="DR125" i="24"/>
  <c r="DR91" i="24"/>
  <c r="DR60" i="24"/>
  <c r="DR27" i="24"/>
  <c r="DR123" i="24"/>
  <c r="DR92" i="24"/>
  <c r="DR62" i="24"/>
  <c r="DR30" i="24"/>
  <c r="DR155" i="24"/>
  <c r="DR124" i="24"/>
  <c r="DR94" i="24"/>
  <c r="DR58" i="24"/>
  <c r="DR28" i="24"/>
  <c r="EA548" i="24"/>
  <c r="EE548" i="24" s="1"/>
  <c r="DR154" i="24"/>
  <c r="DR121" i="24"/>
  <c r="DR90" i="24"/>
  <c r="DR56" i="24"/>
  <c r="DR25" i="24"/>
  <c r="DV574" i="24"/>
  <c r="DV575" i="24"/>
  <c r="DV560" i="24"/>
  <c r="DR153" i="24"/>
  <c r="DR122" i="24"/>
  <c r="DR89" i="24"/>
  <c r="DR59" i="24"/>
  <c r="DR26" i="24"/>
  <c r="DY590" i="24"/>
  <c r="EC590" i="24" s="1"/>
  <c r="EA584" i="24"/>
  <c r="EE584" i="24" s="1"/>
  <c r="EA562" i="24"/>
  <c r="EE562" i="24" s="1"/>
  <c r="DV553" i="24"/>
  <c r="DV565" i="24"/>
  <c r="DR151" i="24"/>
  <c r="DR120" i="24"/>
  <c r="DR88" i="24"/>
  <c r="DR54" i="24"/>
  <c r="DR24" i="24"/>
  <c r="EA567" i="24"/>
  <c r="EE567" i="24" s="1"/>
  <c r="DR150" i="24"/>
  <c r="DR119" i="24"/>
  <c r="DR86" i="24"/>
  <c r="DR55" i="24"/>
  <c r="DR22" i="24"/>
  <c r="DR152" i="24"/>
  <c r="DR118" i="24"/>
  <c r="DR85" i="24"/>
  <c r="DR57" i="24"/>
  <c r="DR23" i="24"/>
  <c r="EA552" i="24"/>
  <c r="EE552" i="24" s="1"/>
  <c r="DY572" i="24"/>
  <c r="EC572" i="24" s="1"/>
  <c r="DR148" i="24"/>
  <c r="DR117" i="24"/>
  <c r="DR87" i="24"/>
  <c r="DR53" i="24"/>
  <c r="DR20" i="24"/>
  <c r="D183" i="24"/>
  <c r="Q183" i="24"/>
  <c r="M183" i="24"/>
  <c r="J183" i="24"/>
  <c r="I183" i="24"/>
  <c r="G183" i="24"/>
  <c r="C183" i="24"/>
  <c r="L183" i="24"/>
  <c r="F183" i="24"/>
  <c r="DV548" i="24"/>
  <c r="DV545" i="24"/>
  <c r="DR182" i="24"/>
  <c r="DR149" i="24"/>
  <c r="DR115" i="24"/>
  <c r="DR83" i="24"/>
  <c r="DR51" i="24"/>
  <c r="DR21" i="24"/>
  <c r="DV567" i="24"/>
  <c r="DZ556" i="24" l="1"/>
  <c r="ED556" i="24" s="1"/>
  <c r="DZ571" i="24"/>
  <c r="ED571" i="24" s="1"/>
  <c r="DZ557" i="24"/>
  <c r="ED557" i="24" s="1"/>
  <c r="DZ559" i="24"/>
  <c r="ED559" i="24" s="1"/>
  <c r="DZ572" i="24"/>
  <c r="ED572" i="24" s="1"/>
  <c r="DZ555" i="24"/>
  <c r="ED555" i="24" s="1"/>
  <c r="DY676" i="24"/>
  <c r="EC676" i="24" s="1"/>
  <c r="DZ550" i="24"/>
  <c r="ED550" i="24" s="1"/>
  <c r="DZ584" i="24"/>
  <c r="ED584" i="24" s="1"/>
  <c r="DY656" i="24"/>
  <c r="EC656" i="24" s="1"/>
  <c r="DZ538" i="24"/>
  <c r="ED538" i="24" s="1"/>
  <c r="DZ585" i="24"/>
  <c r="ED585" i="24" s="1"/>
  <c r="DZ558" i="24"/>
  <c r="ED558" i="24" s="1"/>
  <c r="DY686" i="24"/>
  <c r="EC686" i="24" s="1"/>
  <c r="DY705" i="24"/>
  <c r="EC705" i="24" s="1"/>
  <c r="DY609" i="24"/>
  <c r="EC609" i="24" s="1"/>
  <c r="DY674" i="24"/>
  <c r="EC674" i="24" s="1"/>
  <c r="DY717" i="24"/>
  <c r="EC717" i="24" s="1"/>
  <c r="DY498" i="24"/>
  <c r="EC498" i="24" s="1"/>
  <c r="DY713" i="24"/>
  <c r="EC713" i="24" s="1"/>
  <c r="DY667" i="24"/>
  <c r="EC667" i="24" s="1"/>
  <c r="DY635" i="24"/>
  <c r="EC635" i="24" s="1"/>
  <c r="DY607" i="24"/>
  <c r="EC607" i="24" s="1"/>
  <c r="DY215" i="24"/>
  <c r="EC215" i="24" s="1"/>
  <c r="DY485" i="24"/>
  <c r="EC485" i="24" s="1"/>
  <c r="DY119" i="24"/>
  <c r="EC119" i="24" s="1"/>
  <c r="DY653" i="24"/>
  <c r="EC653" i="24" s="1"/>
  <c r="CY184" i="24"/>
  <c r="DY341" i="24"/>
  <c r="EC341" i="24" s="1"/>
  <c r="DY345" i="24"/>
  <c r="EC345" i="24" s="1"/>
  <c r="DY527" i="24"/>
  <c r="EC527" i="24" s="1"/>
  <c r="DY428" i="24"/>
  <c r="EC428" i="24" s="1"/>
  <c r="DY151" i="24"/>
  <c r="EC151" i="24" s="1"/>
  <c r="DY107" i="24"/>
  <c r="EC107" i="24" s="1"/>
  <c r="DY648" i="24"/>
  <c r="EC648" i="24" s="1"/>
  <c r="N183" i="24"/>
  <c r="R183" i="24" s="1"/>
  <c r="DY449" i="24"/>
  <c r="EC449" i="24" s="1"/>
  <c r="DY407" i="24"/>
  <c r="EC407" i="24" s="1"/>
  <c r="DY371" i="24"/>
  <c r="EC371" i="24" s="1"/>
  <c r="DY338" i="24"/>
  <c r="EC338" i="24" s="1"/>
  <c r="DY195" i="24"/>
  <c r="EC195" i="24" s="1"/>
  <c r="DY116" i="24"/>
  <c r="EC116" i="24" s="1"/>
  <c r="DY604" i="24"/>
  <c r="EC604" i="24" s="1"/>
  <c r="DY389" i="24"/>
  <c r="EC389" i="24" s="1"/>
  <c r="DY741" i="24"/>
  <c r="EC741" i="24" s="1"/>
  <c r="DY233" i="24"/>
  <c r="EC233" i="24" s="1"/>
  <c r="DY611" i="24"/>
  <c r="EC611" i="24" s="1"/>
  <c r="DY429" i="24"/>
  <c r="EC429" i="24" s="1"/>
  <c r="DY354" i="24"/>
  <c r="EC354" i="24" s="1"/>
  <c r="DY295" i="24"/>
  <c r="EC295" i="24" s="1"/>
  <c r="DY266" i="24"/>
  <c r="EC266" i="24" s="1"/>
  <c r="DY239" i="24"/>
  <c r="EC239" i="24" s="1"/>
  <c r="DY614" i="24"/>
  <c r="EC614" i="24" s="1"/>
  <c r="DZ567" i="24"/>
  <c r="ED567" i="24" s="1"/>
  <c r="DY471" i="24"/>
  <c r="EC471" i="24" s="1"/>
  <c r="DY474" i="24"/>
  <c r="EC474" i="24" s="1"/>
  <c r="DY378" i="24"/>
  <c r="EC378" i="24" s="1"/>
  <c r="DY516" i="24"/>
  <c r="EC516" i="24" s="1"/>
  <c r="DY410" i="24"/>
  <c r="EC410" i="24" s="1"/>
  <c r="DY707" i="24"/>
  <c r="EC707" i="24" s="1"/>
  <c r="DY627" i="24"/>
  <c r="EC627" i="24" s="1"/>
  <c r="DY478" i="24"/>
  <c r="EC478" i="24" s="1"/>
  <c r="DY644" i="24"/>
  <c r="EC644" i="24" s="1"/>
  <c r="DY625" i="24"/>
  <c r="EC625" i="24" s="1"/>
  <c r="DY619" i="24"/>
  <c r="EC619" i="24" s="1"/>
  <c r="DY298" i="24"/>
  <c r="EC298" i="24" s="1"/>
  <c r="DY511" i="24"/>
  <c r="EC511" i="24" s="1"/>
  <c r="DY395" i="24"/>
  <c r="EC395" i="24" s="1"/>
  <c r="DY185" i="24"/>
  <c r="EC185" i="24" s="1"/>
  <c r="DY742" i="24"/>
  <c r="EC742" i="24" s="1"/>
  <c r="DY728" i="24"/>
  <c r="EC728" i="24" s="1"/>
  <c r="DY712" i="24"/>
  <c r="EC712" i="24" s="1"/>
  <c r="DY657" i="24"/>
  <c r="EC657" i="24" s="1"/>
  <c r="DZ577" i="24"/>
  <c r="ED577" i="24" s="1"/>
  <c r="DY455" i="24"/>
  <c r="EC455" i="24" s="1"/>
  <c r="DY374" i="24"/>
  <c r="EC374" i="24" s="1"/>
  <c r="DY335" i="24"/>
  <c r="EC335" i="24" s="1"/>
  <c r="DY247" i="24"/>
  <c r="EC247" i="24" s="1"/>
  <c r="DY149" i="24"/>
  <c r="EC149" i="24" s="1"/>
  <c r="DY256" i="24"/>
  <c r="EC256" i="24" s="1"/>
  <c r="DY493" i="24"/>
  <c r="EC493" i="24" s="1"/>
  <c r="DY435" i="24"/>
  <c r="EC435" i="24" s="1"/>
  <c r="DY390" i="24"/>
  <c r="EC390" i="24" s="1"/>
  <c r="DY376" i="24"/>
  <c r="EC376" i="24" s="1"/>
  <c r="DY331" i="24"/>
  <c r="EC331" i="24" s="1"/>
  <c r="DY180" i="24"/>
  <c r="EC180" i="24" s="1"/>
  <c r="DZ587" i="24"/>
  <c r="ED587" i="24" s="1"/>
  <c r="DY483" i="24"/>
  <c r="EC483" i="24" s="1"/>
  <c r="DY400" i="24"/>
  <c r="EC400" i="24" s="1"/>
  <c r="DY306" i="24"/>
  <c r="EC306" i="24" s="1"/>
  <c r="DY204" i="24"/>
  <c r="EC204" i="24" s="1"/>
  <c r="DY698" i="24"/>
  <c r="EC698" i="24" s="1"/>
  <c r="DZ582" i="24"/>
  <c r="ED582" i="24" s="1"/>
  <c r="DY490" i="24"/>
  <c r="EC490" i="24" s="1"/>
  <c r="DY384" i="24"/>
  <c r="EC384" i="24" s="1"/>
  <c r="DY346" i="24"/>
  <c r="EC346" i="24" s="1"/>
  <c r="DY167" i="24"/>
  <c r="EC167" i="24" s="1"/>
  <c r="DY129" i="24"/>
  <c r="EC129" i="24" s="1"/>
  <c r="DZ578" i="24"/>
  <c r="ED578" i="24" s="1"/>
  <c r="DY525" i="24"/>
  <c r="EC525" i="24" s="1"/>
  <c r="DY470" i="24"/>
  <c r="EC470" i="24" s="1"/>
  <c r="DY382" i="24"/>
  <c r="EC382" i="24" s="1"/>
  <c r="DY191" i="24"/>
  <c r="EC191" i="24" s="1"/>
  <c r="DY111" i="24"/>
  <c r="EC111" i="24" s="1"/>
  <c r="DY519" i="24"/>
  <c r="EC519" i="24" s="1"/>
  <c r="DY182" i="24"/>
  <c r="EC182" i="24" s="1"/>
  <c r="DY501" i="24"/>
  <c r="EC501" i="24" s="1"/>
  <c r="DY467" i="24"/>
  <c r="EC467" i="24" s="1"/>
  <c r="DZ553" i="24"/>
  <c r="ED553" i="24" s="1"/>
  <c r="DY505" i="24"/>
  <c r="EC505" i="24" s="1"/>
  <c r="DY302" i="24"/>
  <c r="EC302" i="24" s="1"/>
  <c r="DY252" i="24"/>
  <c r="EC252" i="24" s="1"/>
  <c r="DY138" i="24"/>
  <c r="EC138" i="24" s="1"/>
  <c r="DY719" i="24"/>
  <c r="EC719" i="24" s="1"/>
  <c r="DY688" i="24"/>
  <c r="EC688" i="24" s="1"/>
  <c r="DY480" i="24"/>
  <c r="EC480" i="24" s="1"/>
  <c r="DY284" i="24"/>
  <c r="EC284" i="24" s="1"/>
  <c r="DY434" i="24"/>
  <c r="EC434" i="24" s="1"/>
  <c r="DZ560" i="24"/>
  <c r="ED560" i="24" s="1"/>
  <c r="DZ592" i="24"/>
  <c r="ED592" i="24" s="1"/>
  <c r="DY141" i="24"/>
  <c r="EC141" i="24" s="1"/>
  <c r="DZ600" i="24"/>
  <c r="ED600" i="24" s="1"/>
  <c r="DZ573" i="24"/>
  <c r="ED573" i="24" s="1"/>
  <c r="DY517" i="24"/>
  <c r="EC517" i="24" s="1"/>
  <c r="DY453" i="24"/>
  <c r="EC453" i="24" s="1"/>
  <c r="DY213" i="24"/>
  <c r="EC213" i="24" s="1"/>
  <c r="DY708" i="24"/>
  <c r="EC708" i="24" s="1"/>
  <c r="DY286" i="24"/>
  <c r="EC286" i="24" s="1"/>
  <c r="DY254" i="24"/>
  <c r="EC254" i="24" s="1"/>
  <c r="DY738" i="24"/>
  <c r="EC738" i="24" s="1"/>
  <c r="DY261" i="24"/>
  <c r="EC261" i="24" s="1"/>
  <c r="DZ579" i="24"/>
  <c r="ED579" i="24" s="1"/>
  <c r="DY418" i="24"/>
  <c r="EC418" i="24" s="1"/>
  <c r="DY244" i="24"/>
  <c r="EC244" i="24" s="1"/>
  <c r="DY465" i="24"/>
  <c r="EC465" i="24" s="1"/>
  <c r="DY316" i="24"/>
  <c r="EC316" i="24" s="1"/>
  <c r="DZ565" i="24"/>
  <c r="ED565" i="24" s="1"/>
  <c r="DY369" i="24"/>
  <c r="EC369" i="24" s="1"/>
  <c r="DY442" i="24"/>
  <c r="EC442" i="24" s="1"/>
  <c r="DY219" i="24"/>
  <c r="EC219" i="24" s="1"/>
  <c r="DY753" i="24"/>
  <c r="EC753" i="24" s="1"/>
  <c r="DY460" i="24"/>
  <c r="EC460" i="24" s="1"/>
  <c r="DY249" i="24"/>
  <c r="EC249" i="24" s="1"/>
  <c r="DY216" i="24"/>
  <c r="EC216" i="24" s="1"/>
  <c r="DY672" i="24"/>
  <c r="EC672" i="24" s="1"/>
  <c r="DY311" i="24"/>
  <c r="EC311" i="24" s="1"/>
  <c r="DY202" i="24"/>
  <c r="EC202" i="24" s="1"/>
  <c r="DY618" i="24"/>
  <c r="EC618" i="24" s="1"/>
  <c r="DY405" i="24"/>
  <c r="EC405" i="24" s="1"/>
  <c r="DY271" i="24"/>
  <c r="EC271" i="24" s="1"/>
  <c r="DY172" i="24"/>
  <c r="EC172" i="24" s="1"/>
  <c r="DY650" i="24"/>
  <c r="EC650" i="24" s="1"/>
  <c r="DY497" i="24"/>
  <c r="EC497" i="24" s="1"/>
  <c r="DY613" i="24"/>
  <c r="EC613" i="24" s="1"/>
  <c r="DZ570" i="24"/>
  <c r="ED570" i="24" s="1"/>
  <c r="DZ574" i="24"/>
  <c r="ED574" i="24" s="1"/>
  <c r="DZ563" i="24"/>
  <c r="ED563" i="24" s="1"/>
  <c r="DZ546" i="24"/>
  <c r="ED546" i="24" s="1"/>
  <c r="DY370" i="24"/>
  <c r="EC370" i="24" s="1"/>
  <c r="DY258" i="24"/>
  <c r="EC258" i="24" s="1"/>
  <c r="DY200" i="24"/>
  <c r="EC200" i="24" s="1"/>
  <c r="DZ569" i="24"/>
  <c r="ED569" i="24" s="1"/>
  <c r="DZ589" i="24"/>
  <c r="ED589" i="24" s="1"/>
  <c r="DY534" i="24"/>
  <c r="EC534" i="24" s="1"/>
  <c r="DZ562" i="24"/>
  <c r="ED562" i="24" s="1"/>
  <c r="DZ580" i="24"/>
  <c r="ED580" i="24" s="1"/>
  <c r="DY451" i="24"/>
  <c r="EC451" i="24" s="1"/>
  <c r="DY559" i="24"/>
  <c r="EC559" i="24" s="1"/>
  <c r="DY514" i="24"/>
  <c r="EC514" i="24" s="1"/>
  <c r="DY350" i="24"/>
  <c r="EC350" i="24" s="1"/>
  <c r="DY227" i="24"/>
  <c r="EC227" i="24" s="1"/>
  <c r="DY421" i="24"/>
  <c r="EC421" i="24" s="1"/>
  <c r="DY317" i="24"/>
  <c r="EC317" i="24" s="1"/>
  <c r="DY225" i="24"/>
  <c r="EC225" i="24" s="1"/>
  <c r="DY125" i="24"/>
  <c r="EC125" i="24" s="1"/>
  <c r="DY615" i="24"/>
  <c r="EC615" i="24" s="1"/>
  <c r="DY393" i="24"/>
  <c r="EC393" i="24" s="1"/>
  <c r="DY329" i="24"/>
  <c r="EC329" i="24" s="1"/>
  <c r="DY198" i="24"/>
  <c r="EC198" i="24" s="1"/>
  <c r="DY760" i="24"/>
  <c r="EC760" i="24" s="1"/>
  <c r="DY159" i="24"/>
  <c r="EC159" i="24" s="1"/>
  <c r="DZ548" i="24"/>
  <c r="ED548" i="24" s="1"/>
  <c r="DY508" i="24"/>
  <c r="EC508" i="24" s="1"/>
  <c r="DY496" i="24"/>
  <c r="EC496" i="24" s="1"/>
  <c r="DY414" i="24"/>
  <c r="EC414" i="24" s="1"/>
  <c r="DY398" i="24"/>
  <c r="EC398" i="24" s="1"/>
  <c r="DY279" i="24"/>
  <c r="EC279" i="24" s="1"/>
  <c r="DY282" i="24"/>
  <c r="EC282" i="24" s="1"/>
  <c r="DY155" i="24"/>
  <c r="EC155" i="24" s="1"/>
  <c r="DY135" i="24"/>
  <c r="EC135" i="24" s="1"/>
  <c r="DY752" i="24"/>
  <c r="EC752" i="24" s="1"/>
  <c r="DY699" i="24"/>
  <c r="EC699" i="24" s="1"/>
  <c r="DY710" i="24"/>
  <c r="EC710" i="24" s="1"/>
  <c r="DY349" i="24"/>
  <c r="EC349" i="24" s="1"/>
  <c r="DY291" i="24"/>
  <c r="EC291" i="24" s="1"/>
  <c r="DY671" i="24"/>
  <c r="EC671" i="24" s="1"/>
  <c r="DY759" i="24"/>
  <c r="EC759" i="24" s="1"/>
  <c r="DY504" i="24"/>
  <c r="EC504" i="24" s="1"/>
  <c r="DY419" i="24"/>
  <c r="EC419" i="24" s="1"/>
  <c r="DY381" i="24"/>
  <c r="EC381" i="24" s="1"/>
  <c r="DY245" i="24"/>
  <c r="EC245" i="24" s="1"/>
  <c r="DY238" i="24"/>
  <c r="EC238" i="24" s="1"/>
  <c r="DY190" i="24"/>
  <c r="EC190" i="24" s="1"/>
  <c r="DY755" i="24"/>
  <c r="EC755" i="24" s="1"/>
  <c r="DY735" i="24"/>
  <c r="EC735" i="24" s="1"/>
  <c r="DY620" i="24"/>
  <c r="EC620" i="24" s="1"/>
  <c r="DZ591" i="24"/>
  <c r="ED591" i="24" s="1"/>
  <c r="DY521" i="24"/>
  <c r="EC521" i="24" s="1"/>
  <c r="DY500" i="24"/>
  <c r="EC500" i="24" s="1"/>
  <c r="DY463" i="24"/>
  <c r="EC463" i="24" s="1"/>
  <c r="DY433" i="24"/>
  <c r="EC433" i="24" s="1"/>
  <c r="DY314" i="24"/>
  <c r="EC314" i="24" s="1"/>
  <c r="DY187" i="24"/>
  <c r="EC187" i="24" s="1"/>
  <c r="DY165" i="24"/>
  <c r="EC165" i="24" s="1"/>
  <c r="DY412" i="24"/>
  <c r="EC412" i="24" s="1"/>
  <c r="DY255" i="24"/>
  <c r="EC255" i="24" s="1"/>
  <c r="DY223" i="24"/>
  <c r="EC223" i="24" s="1"/>
  <c r="DY654" i="24"/>
  <c r="EC654" i="24" s="1"/>
  <c r="DY739" i="24"/>
  <c r="EC739" i="24" s="1"/>
  <c r="DY220" i="24"/>
  <c r="EC220" i="24" s="1"/>
  <c r="DY729" i="24"/>
  <c r="EC729" i="24" s="1"/>
  <c r="DY715" i="24"/>
  <c r="EC715" i="24" s="1"/>
  <c r="DY632" i="24"/>
  <c r="EC632" i="24" s="1"/>
  <c r="DY367" i="24"/>
  <c r="EC367" i="24" s="1"/>
  <c r="DY425" i="24"/>
  <c r="EC425" i="24" s="1"/>
  <c r="DY318" i="24"/>
  <c r="EC318" i="24" s="1"/>
  <c r="DY276" i="24"/>
  <c r="EC276" i="24" s="1"/>
  <c r="DY248" i="24"/>
  <c r="EC248" i="24" s="1"/>
  <c r="DY175" i="24"/>
  <c r="EC175" i="24" s="1"/>
  <c r="DY733" i="24"/>
  <c r="EC733" i="24" s="1"/>
  <c r="DY679" i="24"/>
  <c r="EC679" i="24" s="1"/>
  <c r="DY682" i="24"/>
  <c r="EC682" i="24" s="1"/>
  <c r="DY668" i="24"/>
  <c r="EC668" i="24" s="1"/>
  <c r="DY476" i="24"/>
  <c r="EC476" i="24" s="1"/>
  <c r="DY444" i="24"/>
  <c r="EC444" i="24" s="1"/>
  <c r="DY274" i="24"/>
  <c r="EC274" i="24" s="1"/>
  <c r="DY178" i="24"/>
  <c r="EC178" i="24" s="1"/>
  <c r="DY152" i="24"/>
  <c r="EC152" i="24" s="1"/>
  <c r="DY633" i="24"/>
  <c r="EC633" i="24" s="1"/>
  <c r="DY299" i="24"/>
  <c r="EC299" i="24" s="1"/>
  <c r="DY287" i="24"/>
  <c r="EC287" i="24" s="1"/>
  <c r="DY160" i="24"/>
  <c r="EC160" i="24" s="1"/>
  <c r="DY120" i="24"/>
  <c r="EC120" i="24" s="1"/>
  <c r="DY745" i="24"/>
  <c r="EC745" i="24" s="1"/>
  <c r="DY397" i="24"/>
  <c r="EC397" i="24" s="1"/>
  <c r="DY114" i="24"/>
  <c r="EC114" i="24" s="1"/>
  <c r="DY630" i="24"/>
  <c r="EC630" i="24" s="1"/>
  <c r="DY533" i="24"/>
  <c r="EC533" i="24" s="1"/>
  <c r="DY383" i="24"/>
  <c r="EC383" i="24" s="1"/>
  <c r="DY327" i="24"/>
  <c r="EC327" i="24" s="1"/>
  <c r="DY270" i="24"/>
  <c r="EC270" i="24" s="1"/>
  <c r="DY243" i="24"/>
  <c r="EC243" i="24" s="1"/>
  <c r="DY749" i="24"/>
  <c r="EC749" i="24" s="1"/>
  <c r="DY727" i="24"/>
  <c r="EC727" i="24" s="1"/>
  <c r="DY440" i="24"/>
  <c r="EC440" i="24" s="1"/>
  <c r="DY330" i="24"/>
  <c r="EC330" i="24" s="1"/>
  <c r="DY278" i="24"/>
  <c r="EC278" i="24" s="1"/>
  <c r="DY251" i="24"/>
  <c r="EC251" i="24" s="1"/>
  <c r="DY208" i="24"/>
  <c r="EC208" i="24" s="1"/>
  <c r="DY163" i="24"/>
  <c r="EC163" i="24" s="1"/>
  <c r="DY112" i="24"/>
  <c r="EC112" i="24" s="1"/>
  <c r="DY677" i="24"/>
  <c r="EC677" i="24" s="1"/>
  <c r="DY512" i="24"/>
  <c r="EC512" i="24" s="1"/>
  <c r="DY486" i="24"/>
  <c r="EC486" i="24" s="1"/>
  <c r="DY355" i="24"/>
  <c r="EC355" i="24" s="1"/>
  <c r="DY325" i="24"/>
  <c r="EC325" i="24" s="1"/>
  <c r="DY292" i="24"/>
  <c r="EC292" i="24" s="1"/>
  <c r="DY231" i="24"/>
  <c r="EC231" i="24" s="1"/>
  <c r="DY193" i="24"/>
  <c r="EC193" i="24" s="1"/>
  <c r="DY143" i="24"/>
  <c r="EC143" i="24" s="1"/>
  <c r="DY122" i="24"/>
  <c r="EC122" i="24" s="1"/>
  <c r="DY757" i="24"/>
  <c r="EC757" i="24" s="1"/>
  <c r="DY639" i="24"/>
  <c r="EC639" i="24" s="1"/>
  <c r="DY637" i="24"/>
  <c r="EC637" i="24" s="1"/>
  <c r="DY704" i="24"/>
  <c r="EC704" i="24" s="1"/>
  <c r="DY524" i="24"/>
  <c r="EC524" i="24" s="1"/>
  <c r="DY427" i="24"/>
  <c r="EC427" i="24" s="1"/>
  <c r="DY235" i="24"/>
  <c r="EC235" i="24" s="1"/>
  <c r="DY457" i="24"/>
  <c r="EC457" i="24" s="1"/>
  <c r="DZ593" i="24"/>
  <c r="ED593" i="24" s="1"/>
  <c r="DY528" i="24"/>
  <c r="EC528" i="24" s="1"/>
  <c r="DY458" i="24"/>
  <c r="EC458" i="24" s="1"/>
  <c r="DY445" i="24"/>
  <c r="EC445" i="24" s="1"/>
  <c r="DY352" i="24"/>
  <c r="EC352" i="24" s="1"/>
  <c r="DY309" i="24"/>
  <c r="EC309" i="24" s="1"/>
  <c r="DY229" i="24"/>
  <c r="EC229" i="24" s="1"/>
  <c r="DY170" i="24"/>
  <c r="EC170" i="24" s="1"/>
  <c r="DY105" i="24"/>
  <c r="EC105" i="24" s="1"/>
  <c r="DY736" i="24"/>
  <c r="EC736" i="24" s="1"/>
  <c r="DY663" i="24"/>
  <c r="EC663" i="24" s="1"/>
  <c r="DY642" i="24"/>
  <c r="EC642" i="24" s="1"/>
  <c r="DY621" i="24"/>
  <c r="EC621" i="24" s="1"/>
  <c r="DY361" i="24"/>
  <c r="EC361" i="24" s="1"/>
  <c r="DY263" i="24"/>
  <c r="EC263" i="24" s="1"/>
  <c r="DY140" i="24"/>
  <c r="EC140" i="24" s="1"/>
  <c r="DY646" i="24"/>
  <c r="EC646" i="24" s="1"/>
  <c r="DY438" i="24"/>
  <c r="EC438" i="24" s="1"/>
  <c r="DZ598" i="24"/>
  <c r="ED598" i="24" s="1"/>
  <c r="DY530" i="24"/>
  <c r="EC530" i="24" s="1"/>
  <c r="DY491" i="24"/>
  <c r="EC491" i="24" s="1"/>
  <c r="DY423" i="24"/>
  <c r="EC423" i="24" s="1"/>
  <c r="DY402" i="24"/>
  <c r="EC402" i="24" s="1"/>
  <c r="DY358" i="24"/>
  <c r="EC358" i="24" s="1"/>
  <c r="DY336" i="24"/>
  <c r="EC336" i="24" s="1"/>
  <c r="DY312" i="24"/>
  <c r="EC312" i="24" s="1"/>
  <c r="DY267" i="24"/>
  <c r="EC267" i="24" s="1"/>
  <c r="DY240" i="24"/>
  <c r="EC240" i="24" s="1"/>
  <c r="DY205" i="24"/>
  <c r="EC205" i="24" s="1"/>
  <c r="DY168" i="24"/>
  <c r="EC168" i="24" s="1"/>
  <c r="DY133" i="24"/>
  <c r="EC133" i="24" s="1"/>
  <c r="DY109" i="24"/>
  <c r="EC109" i="24" s="1"/>
  <c r="DY721" i="24"/>
  <c r="EC721" i="24" s="1"/>
  <c r="DY724" i="24"/>
  <c r="EC724" i="24" s="1"/>
  <c r="DY684" i="24"/>
  <c r="EC684" i="24" s="1"/>
  <c r="DY659" i="24"/>
  <c r="EC659" i="24" s="1"/>
  <c r="DY622" i="24"/>
  <c r="EC622" i="24" s="1"/>
  <c r="DY340" i="24"/>
  <c r="EC340" i="24" s="1"/>
  <c r="DY199" i="24"/>
  <c r="EC199" i="24" s="1"/>
  <c r="DY184" i="24"/>
  <c r="EC184" i="24" s="1"/>
  <c r="DY690" i="24"/>
  <c r="EC690" i="24" s="1"/>
  <c r="DY661" i="24"/>
  <c r="EC661" i="24" s="1"/>
  <c r="DY655" i="24"/>
  <c r="EC655" i="24" s="1"/>
  <c r="DZ586" i="24"/>
  <c r="ED586" i="24" s="1"/>
  <c r="DZ588" i="24"/>
  <c r="ED588" i="24" s="1"/>
  <c r="DY488" i="24"/>
  <c r="EC488" i="24" s="1"/>
  <c r="DY468" i="24"/>
  <c r="EC468" i="24" s="1"/>
  <c r="DY430" i="24"/>
  <c r="EC430" i="24" s="1"/>
  <c r="DY404" i="24"/>
  <c r="EC404" i="24" s="1"/>
  <c r="DY364" i="24"/>
  <c r="EC364" i="24" s="1"/>
  <c r="DY321" i="24"/>
  <c r="EC321" i="24" s="1"/>
  <c r="DY304" i="24"/>
  <c r="EC304" i="24" s="1"/>
  <c r="DY264" i="24"/>
  <c r="EC264" i="24" s="1"/>
  <c r="DY236" i="24"/>
  <c r="EC236" i="24" s="1"/>
  <c r="DY210" i="24"/>
  <c r="EC210" i="24" s="1"/>
  <c r="DY103" i="24"/>
  <c r="EC103" i="24" s="1"/>
  <c r="DY716" i="24"/>
  <c r="EC716" i="24" s="1"/>
  <c r="DY696" i="24"/>
  <c r="EC696" i="24" s="1"/>
  <c r="DY693" i="24"/>
  <c r="EC693" i="24" s="1"/>
  <c r="DY649" i="24"/>
  <c r="EC649" i="24" s="1"/>
  <c r="DY608" i="24"/>
  <c r="EC608" i="24" s="1"/>
  <c r="DY664" i="24"/>
  <c r="EC664" i="24" s="1"/>
  <c r="DY526" i="24"/>
  <c r="EC526" i="24" s="1"/>
  <c r="DY495" i="24"/>
  <c r="EC495" i="24" s="1"/>
  <c r="DY454" i="24"/>
  <c r="EC454" i="24" s="1"/>
  <c r="DY446" i="24"/>
  <c r="EC446" i="24" s="1"/>
  <c r="DY377" i="24"/>
  <c r="EC377" i="24" s="1"/>
  <c r="DY343" i="24"/>
  <c r="EC343" i="24" s="1"/>
  <c r="DY303" i="24"/>
  <c r="EC303" i="24" s="1"/>
  <c r="DY242" i="24"/>
  <c r="EC242" i="24" s="1"/>
  <c r="DY232" i="24"/>
  <c r="EC232" i="24" s="1"/>
  <c r="DY179" i="24"/>
  <c r="EC179" i="24" s="1"/>
  <c r="DY108" i="24"/>
  <c r="EC108" i="24" s="1"/>
  <c r="DY718" i="24"/>
  <c r="EC718" i="24" s="1"/>
  <c r="DY701" i="24"/>
  <c r="EC701" i="24" s="1"/>
  <c r="DY660" i="24"/>
  <c r="EC660" i="24" s="1"/>
  <c r="DY626" i="24"/>
  <c r="EC626" i="24" s="1"/>
  <c r="DZ596" i="24"/>
  <c r="ED596" i="24" s="1"/>
  <c r="DY539" i="24"/>
  <c r="EC539" i="24" s="1"/>
  <c r="DY540" i="24"/>
  <c r="EC540" i="24" s="1"/>
  <c r="DY489" i="24"/>
  <c r="EC489" i="24" s="1"/>
  <c r="DY448" i="24"/>
  <c r="EC448" i="24" s="1"/>
  <c r="DY417" i="24"/>
  <c r="EC417" i="24" s="1"/>
  <c r="DY406" i="24"/>
  <c r="EC406" i="24" s="1"/>
  <c r="DY368" i="24"/>
  <c r="EC368" i="24" s="1"/>
  <c r="DY310" i="24"/>
  <c r="EC310" i="24" s="1"/>
  <c r="DY265" i="24"/>
  <c r="EC265" i="24" s="1"/>
  <c r="DY221" i="24"/>
  <c r="EC221" i="24" s="1"/>
  <c r="DY126" i="24"/>
  <c r="EC126" i="24" s="1"/>
  <c r="DY106" i="24"/>
  <c r="EC106" i="24" s="1"/>
  <c r="DY691" i="24"/>
  <c r="EC691" i="24" s="1"/>
  <c r="DY494" i="24"/>
  <c r="EC494" i="24" s="1"/>
  <c r="DZ549" i="24"/>
  <c r="ED549" i="24" s="1"/>
  <c r="DY531" i="24"/>
  <c r="EC531" i="24" s="1"/>
  <c r="DY176" i="24"/>
  <c r="EC176" i="24" s="1"/>
  <c r="DY121" i="24"/>
  <c r="EC121" i="24" s="1"/>
  <c r="DZ595" i="24"/>
  <c r="ED595" i="24" s="1"/>
  <c r="DY459" i="24"/>
  <c r="EC459" i="24" s="1"/>
  <c r="DY436" i="24"/>
  <c r="EC436" i="24" s="1"/>
  <c r="DY323" i="24"/>
  <c r="EC323" i="24" s="1"/>
  <c r="DY272" i="24"/>
  <c r="EC272" i="24" s="1"/>
  <c r="DY156" i="24"/>
  <c r="EC156" i="24" s="1"/>
  <c r="DY144" i="24"/>
  <c r="EC144" i="24" s="1"/>
  <c r="DY669" i="24"/>
  <c r="EC669" i="24" s="1"/>
  <c r="DY662" i="24"/>
  <c r="EC662" i="24" s="1"/>
  <c r="DY638" i="24"/>
  <c r="EC638" i="24" s="1"/>
  <c r="DY623" i="24"/>
  <c r="EC623" i="24" s="1"/>
  <c r="DY536" i="24"/>
  <c r="EC536" i="24" s="1"/>
  <c r="DY537" i="24"/>
  <c r="EC537" i="24" s="1"/>
  <c r="DY391" i="24"/>
  <c r="EC391" i="24" s="1"/>
  <c r="DZ594" i="24"/>
  <c r="ED594" i="24" s="1"/>
  <c r="DY206" i="24"/>
  <c r="EC206" i="24" s="1"/>
  <c r="DY130" i="24"/>
  <c r="EC130" i="24" s="1"/>
  <c r="DY104" i="24"/>
  <c r="EC104" i="24" s="1"/>
  <c r="DY680" i="24"/>
  <c r="EC680" i="24" s="1"/>
  <c r="DY482" i="24"/>
  <c r="EC482" i="24" s="1"/>
  <c r="DY441" i="24"/>
  <c r="EC441" i="24" s="1"/>
  <c r="DY357" i="24"/>
  <c r="EC357" i="24" s="1"/>
  <c r="DY293" i="24"/>
  <c r="EC293" i="24" s="1"/>
  <c r="DY260" i="24"/>
  <c r="EC260" i="24" s="1"/>
  <c r="DY209" i="24"/>
  <c r="EC209" i="24" s="1"/>
  <c r="DY162" i="24"/>
  <c r="EC162" i="24" s="1"/>
  <c r="DY136" i="24"/>
  <c r="EC136" i="24" s="1"/>
  <c r="DY730" i="24"/>
  <c r="EC730" i="24" s="1"/>
  <c r="DY709" i="24"/>
  <c r="EC709" i="24" s="1"/>
  <c r="DY322" i="24"/>
  <c r="EC322" i="24" s="1"/>
  <c r="DY520" i="24"/>
  <c r="EC520" i="24" s="1"/>
  <c r="DY475" i="24"/>
  <c r="EC475" i="24" s="1"/>
  <c r="DY452" i="24"/>
  <c r="EC452" i="24" s="1"/>
  <c r="DY426" i="24"/>
  <c r="EC426" i="24" s="1"/>
  <c r="DY399" i="24"/>
  <c r="EC399" i="24" s="1"/>
  <c r="DY353" i="24"/>
  <c r="EC353" i="24" s="1"/>
  <c r="DY324" i="24"/>
  <c r="EC324" i="24" s="1"/>
  <c r="DY285" i="24"/>
  <c r="EC285" i="24" s="1"/>
  <c r="DY253" i="24"/>
  <c r="EC253" i="24" s="1"/>
  <c r="DY234" i="24"/>
  <c r="EC234" i="24" s="1"/>
  <c r="DY201" i="24"/>
  <c r="EC201" i="24" s="1"/>
  <c r="DY183" i="24"/>
  <c r="EC183" i="24" s="1"/>
  <c r="DY139" i="24"/>
  <c r="EC139" i="24" s="1"/>
  <c r="DY747" i="24"/>
  <c r="EC747" i="24" s="1"/>
  <c r="DY737" i="24"/>
  <c r="EC737" i="24" s="1"/>
  <c r="DY689" i="24"/>
  <c r="EC689" i="24" s="1"/>
  <c r="DY666" i="24"/>
  <c r="EC666" i="24" s="1"/>
  <c r="DY359" i="24"/>
  <c r="EC359" i="24" s="1"/>
  <c r="DY333" i="24"/>
  <c r="EC333" i="24" s="1"/>
  <c r="DY212" i="24"/>
  <c r="EC212" i="24" s="1"/>
  <c r="DY532" i="24"/>
  <c r="EC532" i="24" s="1"/>
  <c r="DY513" i="24"/>
  <c r="EC513" i="24" s="1"/>
  <c r="DY466" i="24"/>
  <c r="EC466" i="24" s="1"/>
  <c r="DY401" i="24"/>
  <c r="EC401" i="24" s="1"/>
  <c r="DY392" i="24"/>
  <c r="EC392" i="24" s="1"/>
  <c r="DY366" i="24"/>
  <c r="EC366" i="24" s="1"/>
  <c r="DY328" i="24"/>
  <c r="EC328" i="24" s="1"/>
  <c r="DY281" i="24"/>
  <c r="EC281" i="24" s="1"/>
  <c r="DY269" i="24"/>
  <c r="EC269" i="24" s="1"/>
  <c r="DY224" i="24"/>
  <c r="EC224" i="24" s="1"/>
  <c r="DY197" i="24"/>
  <c r="EC197" i="24" s="1"/>
  <c r="DY174" i="24"/>
  <c r="EC174" i="24" s="1"/>
  <c r="DY124" i="24"/>
  <c r="EC124" i="24" s="1"/>
  <c r="DY743" i="24"/>
  <c r="EC743" i="24" s="1"/>
  <c r="DY678" i="24"/>
  <c r="EC678" i="24" s="1"/>
  <c r="DY670" i="24"/>
  <c r="EC670" i="24" s="1"/>
  <c r="DY503" i="24"/>
  <c r="EC503" i="24" s="1"/>
  <c r="DY456" i="24"/>
  <c r="EC456" i="24" s="1"/>
  <c r="DY411" i="24"/>
  <c r="EC411" i="24" s="1"/>
  <c r="DY380" i="24"/>
  <c r="EC380" i="24" s="1"/>
  <c r="DY360" i="24"/>
  <c r="EC360" i="24" s="1"/>
  <c r="DY313" i="24"/>
  <c r="EC313" i="24" s="1"/>
  <c r="DY290" i="24"/>
  <c r="EC290" i="24" s="1"/>
  <c r="DY250" i="24"/>
  <c r="EC250" i="24" s="1"/>
  <c r="DY226" i="24"/>
  <c r="EC226" i="24" s="1"/>
  <c r="DY189" i="24"/>
  <c r="EC189" i="24" s="1"/>
  <c r="DY158" i="24"/>
  <c r="EC158" i="24" s="1"/>
  <c r="DY134" i="24"/>
  <c r="EC134" i="24" s="1"/>
  <c r="DY751" i="24"/>
  <c r="EC751" i="24" s="1"/>
  <c r="DY702" i="24"/>
  <c r="EC702" i="24" s="1"/>
  <c r="DY675" i="24"/>
  <c r="EC675" i="24" s="1"/>
  <c r="DY631" i="24"/>
  <c r="EC631" i="24" s="1"/>
  <c r="DZ547" i="24"/>
  <c r="ED547" i="24" s="1"/>
  <c r="DY545" i="24"/>
  <c r="EC545" i="24" s="1"/>
  <c r="DY437" i="24"/>
  <c r="EC437" i="24" s="1"/>
  <c r="DY422" i="24"/>
  <c r="EC422" i="24" s="1"/>
  <c r="DY396" i="24"/>
  <c r="EC396" i="24" s="1"/>
  <c r="DY348" i="24"/>
  <c r="EC348" i="24" s="1"/>
  <c r="DY230" i="24"/>
  <c r="EC230" i="24" s="1"/>
  <c r="DY186" i="24"/>
  <c r="EC186" i="24" s="1"/>
  <c r="DY157" i="24"/>
  <c r="EC157" i="24" s="1"/>
  <c r="DY113" i="24"/>
  <c r="EC113" i="24" s="1"/>
  <c r="DY758" i="24"/>
  <c r="EC758" i="24" s="1"/>
  <c r="DY726" i="24"/>
  <c r="EC726" i="24" s="1"/>
  <c r="DY685" i="24"/>
  <c r="EC685" i="24" s="1"/>
  <c r="DY629" i="24"/>
  <c r="EC629" i="24" s="1"/>
  <c r="DY259" i="24"/>
  <c r="EC259" i="24" s="1"/>
  <c r="DZ590" i="24"/>
  <c r="ED590" i="24" s="1"/>
  <c r="DY548" i="24"/>
  <c r="EC548" i="24" s="1"/>
  <c r="DY549" i="24"/>
  <c r="EC549" i="24" s="1"/>
  <c r="DY522" i="24"/>
  <c r="EC522" i="24" s="1"/>
  <c r="DY481" i="24"/>
  <c r="EC481" i="24" s="1"/>
  <c r="DY447" i="24"/>
  <c r="EC447" i="24" s="1"/>
  <c r="DY424" i="24"/>
  <c r="EC424" i="24" s="1"/>
  <c r="DY315" i="24"/>
  <c r="EC315" i="24" s="1"/>
  <c r="DY222" i="24"/>
  <c r="EC222" i="24" s="1"/>
  <c r="DY153" i="24"/>
  <c r="EC153" i="24" s="1"/>
  <c r="DY142" i="24"/>
  <c r="EC142" i="24" s="1"/>
  <c r="DY628" i="24"/>
  <c r="EC628" i="24" s="1"/>
  <c r="DZ581" i="24"/>
  <c r="ED581" i="24" s="1"/>
  <c r="DY546" i="24"/>
  <c r="EC546" i="24" s="1"/>
  <c r="DY547" i="24"/>
  <c r="EC547" i="24" s="1"/>
  <c r="DY518" i="24"/>
  <c r="EC518" i="24" s="1"/>
  <c r="DY469" i="24"/>
  <c r="EC469" i="24" s="1"/>
  <c r="DY462" i="24"/>
  <c r="EC462" i="24" s="1"/>
  <c r="DY347" i="24"/>
  <c r="EC347" i="24" s="1"/>
  <c r="DY307" i="24"/>
  <c r="EC307" i="24" s="1"/>
  <c r="DY288" i="24"/>
  <c r="EC288" i="24" s="1"/>
  <c r="DY218" i="24"/>
  <c r="EC218" i="24" s="1"/>
  <c r="DY188" i="24"/>
  <c r="EC188" i="24" s="1"/>
  <c r="DY164" i="24"/>
  <c r="EC164" i="24" s="1"/>
  <c r="DY132" i="24"/>
  <c r="EC132" i="24" s="1"/>
  <c r="DY720" i="24"/>
  <c r="EC720" i="24" s="1"/>
  <c r="DY711" i="24"/>
  <c r="EC711" i="24" s="1"/>
  <c r="DY643" i="24"/>
  <c r="EC643" i="24" s="1"/>
  <c r="DY332" i="24"/>
  <c r="EC332" i="24" s="1"/>
  <c r="DY550" i="24"/>
  <c r="EC550" i="24" s="1"/>
  <c r="DY551" i="24"/>
  <c r="EC551" i="24" s="1"/>
  <c r="DY507" i="24"/>
  <c r="EC507" i="24" s="1"/>
  <c r="DY443" i="24"/>
  <c r="EC443" i="24" s="1"/>
  <c r="DY420" i="24"/>
  <c r="EC420" i="24" s="1"/>
  <c r="DY386" i="24"/>
  <c r="EC386" i="24" s="1"/>
  <c r="DY356" i="24"/>
  <c r="EC356" i="24" s="1"/>
  <c r="DY296" i="24"/>
  <c r="EC296" i="24" s="1"/>
  <c r="DY241" i="24"/>
  <c r="EC241" i="24" s="1"/>
  <c r="DY228" i="24"/>
  <c r="EC228" i="24" s="1"/>
  <c r="DY192" i="24"/>
  <c r="EC192" i="24" s="1"/>
  <c r="DY154" i="24"/>
  <c r="EC154" i="24" s="1"/>
  <c r="DY744" i="24"/>
  <c r="EC744" i="24" s="1"/>
  <c r="DY714" i="24"/>
  <c r="EC714" i="24" s="1"/>
  <c r="DY641" i="24"/>
  <c r="EC641" i="24" s="1"/>
  <c r="DY560" i="24"/>
  <c r="EC560" i="24" s="1"/>
  <c r="DY561" i="24"/>
  <c r="EC561" i="24" s="1"/>
  <c r="DY479" i="24"/>
  <c r="EC479" i="24" s="1"/>
  <c r="DY450" i="24"/>
  <c r="EC450" i="24" s="1"/>
  <c r="DY351" i="24"/>
  <c r="EC351" i="24" s="1"/>
  <c r="DY320" i="24"/>
  <c r="EC320" i="24" s="1"/>
  <c r="DY305" i="24"/>
  <c r="EC305" i="24" s="1"/>
  <c r="DY166" i="24"/>
  <c r="EC166" i="24" s="1"/>
  <c r="DY110" i="24"/>
  <c r="EC110" i="24" s="1"/>
  <c r="DY692" i="24"/>
  <c r="EC692" i="24" s="1"/>
  <c r="DY658" i="24"/>
  <c r="EC658" i="24" s="1"/>
  <c r="DZ575" i="24"/>
  <c r="ED575" i="24" s="1"/>
  <c r="DY416" i="24"/>
  <c r="EC416" i="24" s="1"/>
  <c r="DY342" i="24"/>
  <c r="EC342" i="24" s="1"/>
  <c r="DY283" i="24"/>
  <c r="EC283" i="24" s="1"/>
  <c r="DY257" i="24"/>
  <c r="EC257" i="24" s="1"/>
  <c r="DY217" i="24"/>
  <c r="EC217" i="24" s="1"/>
  <c r="DY123" i="24"/>
  <c r="EC123" i="24" s="1"/>
  <c r="DY723" i="24"/>
  <c r="EC723" i="24" s="1"/>
  <c r="DY731" i="24"/>
  <c r="EC731" i="24" s="1"/>
  <c r="DY694" i="24"/>
  <c r="EC694" i="24" s="1"/>
  <c r="DY687" i="24"/>
  <c r="EC687" i="24" s="1"/>
  <c r="DY617" i="24"/>
  <c r="EC617" i="24" s="1"/>
  <c r="L184" i="24"/>
  <c r="J184" i="24"/>
  <c r="I184" i="24"/>
  <c r="Q184" i="24"/>
  <c r="M184" i="24"/>
  <c r="G184" i="24"/>
  <c r="D184" i="24"/>
  <c r="C184" i="24"/>
  <c r="F184" i="24"/>
  <c r="DW611" i="24"/>
  <c r="DW610" i="24"/>
  <c r="DW612" i="24"/>
  <c r="DW615" i="24"/>
  <c r="DW623" i="24"/>
  <c r="DW634" i="24"/>
  <c r="DW614" i="24"/>
  <c r="DW608" i="24"/>
  <c r="DW607" i="24"/>
  <c r="DW629" i="24"/>
  <c r="DW617" i="24"/>
  <c r="DW624" i="24"/>
  <c r="DW630" i="24"/>
  <c r="DW619" i="24"/>
  <c r="DW609" i="24"/>
  <c r="DW625" i="24"/>
  <c r="DW618" i="24"/>
  <c r="DW631" i="24"/>
  <c r="DW628" i="24"/>
  <c r="DW622" i="24"/>
  <c r="DW632" i="24"/>
  <c r="DW604" i="24"/>
  <c r="DW660" i="24"/>
  <c r="DW601" i="24"/>
  <c r="EA601" i="24" s="1"/>
  <c r="EE601" i="24" s="1"/>
  <c r="DW636" i="24"/>
  <c r="DW627" i="24"/>
  <c r="DW639" i="24"/>
  <c r="DW613" i="24"/>
  <c r="DW616" i="24"/>
  <c r="DW647" i="24"/>
  <c r="DW620" i="24"/>
  <c r="DW606" i="24"/>
  <c r="DW640" i="24"/>
  <c r="DW621" i="24"/>
  <c r="DW645" i="24"/>
  <c r="DW638" i="24"/>
  <c r="DW650" i="24"/>
  <c r="DW642" i="24"/>
  <c r="DW643" i="24"/>
  <c r="DW633" i="24"/>
  <c r="DW646" i="24"/>
  <c r="DW664" i="24"/>
  <c r="DW637" i="24"/>
  <c r="DW603" i="24"/>
  <c r="DW662" i="24"/>
  <c r="DW605" i="24"/>
  <c r="DW648" i="24"/>
  <c r="DW641" i="24"/>
  <c r="DW659" i="24"/>
  <c r="DW602" i="24"/>
  <c r="DW626" i="24"/>
  <c r="DW644" i="24"/>
  <c r="DW657" i="24"/>
  <c r="DW692" i="24"/>
  <c r="DW671" i="24"/>
  <c r="DW655" i="24"/>
  <c r="DW651" i="24"/>
  <c r="DW654" i="24"/>
  <c r="DW693" i="24"/>
  <c r="DW652" i="24"/>
  <c r="DW675" i="24"/>
  <c r="DW656" i="24"/>
  <c r="DW667" i="24"/>
  <c r="DW635" i="24"/>
  <c r="DW661" i="24"/>
  <c r="DW673" i="24"/>
  <c r="DW669" i="24"/>
  <c r="DW686" i="24"/>
  <c r="DW681" i="24"/>
  <c r="DW663" i="24"/>
  <c r="DW678" i="24"/>
  <c r="DW687" i="24"/>
  <c r="DW649" i="24"/>
  <c r="DW702" i="24"/>
  <c r="DW704" i="24"/>
  <c r="DW680" i="24"/>
  <c r="DW705" i="24"/>
  <c r="DW653" i="24"/>
  <c r="DW676" i="24"/>
  <c r="DW670" i="24"/>
  <c r="DW682" i="24"/>
  <c r="DW710" i="24"/>
  <c r="DW688" i="24"/>
  <c r="DW703" i="24"/>
  <c r="DW672" i="24"/>
  <c r="DW743" i="24"/>
  <c r="DW683" i="24"/>
  <c r="DW725" i="24"/>
  <c r="DW668" i="24"/>
  <c r="DW708" i="24"/>
  <c r="DW684" i="24"/>
  <c r="DW721" i="24"/>
  <c r="DW689" i="24"/>
  <c r="DW695" i="24"/>
  <c r="DW709" i="24"/>
  <c r="DW666" i="24"/>
  <c r="DW674" i="24"/>
  <c r="DW665" i="24"/>
  <c r="DW694" i="24"/>
  <c r="DW679" i="24"/>
  <c r="DW690" i="24"/>
  <c r="DW691" i="24"/>
  <c r="DW658" i="24"/>
  <c r="DW677" i="24"/>
  <c r="DW712" i="24"/>
  <c r="DW696" i="24"/>
  <c r="DW722" i="24"/>
  <c r="DW714" i="24"/>
  <c r="DW699" i="24"/>
  <c r="DW717" i="24"/>
  <c r="DW706" i="24"/>
  <c r="DW753" i="24"/>
  <c r="DW724" i="24"/>
  <c r="DW715" i="24"/>
  <c r="DW718" i="24"/>
  <c r="DW754" i="24"/>
  <c r="DW700" i="24"/>
  <c r="DW711" i="24"/>
  <c r="DW723" i="24"/>
  <c r="DW697" i="24"/>
  <c r="DW713" i="24"/>
  <c r="DW730" i="24"/>
  <c r="DW734" i="24"/>
  <c r="DW731" i="24"/>
  <c r="DW728" i="24"/>
  <c r="DW701" i="24"/>
  <c r="DW736" i="24"/>
  <c r="DW707" i="24"/>
  <c r="DW732" i="24"/>
  <c r="DW744" i="24"/>
  <c r="DW698" i="24"/>
  <c r="DW685" i="24"/>
  <c r="DW756" i="24"/>
  <c r="DW720" i="24"/>
  <c r="DW716" i="24"/>
  <c r="DW733" i="24"/>
  <c r="DW748" i="24"/>
  <c r="DW757" i="24"/>
  <c r="DW729" i="24"/>
  <c r="DW758" i="24"/>
  <c r="DW759" i="24"/>
  <c r="DW749" i="24"/>
  <c r="DW746" i="24"/>
  <c r="DW719" i="24"/>
  <c r="DW737" i="24"/>
  <c r="DW726" i="24"/>
  <c r="DW745" i="24"/>
  <c r="DW760" i="24"/>
  <c r="DW738" i="24"/>
  <c r="DW742" i="24"/>
  <c r="DW750" i="24"/>
  <c r="DW727" i="24"/>
  <c r="DW735" i="24"/>
  <c r="DW739" i="24"/>
  <c r="DW741" i="24"/>
  <c r="DW752" i="24"/>
  <c r="DW740" i="24"/>
  <c r="DW751" i="24"/>
  <c r="DW755" i="24"/>
  <c r="DW747" i="24"/>
  <c r="DW102" i="24"/>
  <c r="DW104" i="24"/>
  <c r="DW119" i="24"/>
  <c r="DW103" i="24"/>
  <c r="DW105" i="24"/>
  <c r="DW121" i="24"/>
  <c r="DW108" i="24"/>
  <c r="DW107" i="24"/>
  <c r="DW115" i="24"/>
  <c r="DW120" i="24"/>
  <c r="DW111" i="24"/>
  <c r="DW112" i="24"/>
  <c r="DW110" i="24"/>
  <c r="DW116" i="24"/>
  <c r="DW106" i="24"/>
  <c r="DW122" i="24"/>
  <c r="DW118" i="24"/>
  <c r="DW113" i="24"/>
  <c r="DW114" i="24"/>
  <c r="DW117" i="24"/>
  <c r="DW109" i="24"/>
  <c r="DW146" i="24"/>
  <c r="DW125" i="24"/>
  <c r="DW124" i="24"/>
  <c r="DW131" i="24"/>
  <c r="DW133" i="24"/>
  <c r="DW126" i="24"/>
  <c r="DW128" i="24"/>
  <c r="DW135" i="24"/>
  <c r="DW123" i="24"/>
  <c r="DW127" i="24"/>
  <c r="DW129" i="24"/>
  <c r="DW132" i="24"/>
  <c r="DW134" i="24"/>
  <c r="DW136" i="24"/>
  <c r="DW145" i="24"/>
  <c r="DW144" i="24"/>
  <c r="DW150" i="24"/>
  <c r="DW149" i="24"/>
  <c r="DW142" i="24"/>
  <c r="DW141" i="24"/>
  <c r="DW147" i="24"/>
  <c r="DW151" i="24"/>
  <c r="DW143" i="24"/>
  <c r="DW130" i="24"/>
  <c r="DW148" i="24"/>
  <c r="DW152" i="24"/>
  <c r="DW138" i="24"/>
  <c r="DW137" i="24"/>
  <c r="DW140" i="24"/>
  <c r="DW139" i="24"/>
  <c r="DW162" i="24"/>
  <c r="DW157" i="24"/>
  <c r="DW159" i="24"/>
  <c r="DW180" i="24"/>
  <c r="DW155" i="24"/>
  <c r="DW165" i="24"/>
  <c r="DW166" i="24"/>
  <c r="DW156" i="24"/>
  <c r="DW154" i="24"/>
  <c r="DW177" i="24"/>
  <c r="DW169" i="24"/>
  <c r="DW184" i="24"/>
  <c r="DW171" i="24"/>
  <c r="DW178" i="24"/>
  <c r="DW167" i="24"/>
  <c r="DW168" i="24"/>
  <c r="DW161" i="24"/>
  <c r="DW164" i="24"/>
  <c r="DW175" i="24"/>
  <c r="DW160" i="24"/>
  <c r="DW153" i="24"/>
  <c r="DW158" i="24"/>
  <c r="DW181" i="24"/>
  <c r="DW163" i="24"/>
  <c r="DW173" i="24"/>
  <c r="DW183" i="24"/>
  <c r="DW200" i="24"/>
  <c r="DW179" i="24"/>
  <c r="DW176" i="24"/>
  <c r="DW170" i="24"/>
  <c r="DW199" i="24"/>
  <c r="DW190" i="24"/>
  <c r="DW208" i="24"/>
  <c r="DW172" i="24"/>
  <c r="DW197" i="24"/>
  <c r="DW188" i="24"/>
  <c r="DW202" i="24"/>
  <c r="DW185" i="24"/>
  <c r="DW182" i="24"/>
  <c r="DW174" i="24"/>
  <c r="DW189" i="24"/>
  <c r="DW207" i="24"/>
  <c r="DW196" i="24"/>
  <c r="DW187" i="24"/>
  <c r="DW191" i="24"/>
  <c r="DW186" i="24"/>
  <c r="DW193" i="24"/>
  <c r="DW192" i="24"/>
  <c r="DW194" i="24"/>
  <c r="DW198" i="24"/>
  <c r="DW195" i="24"/>
  <c r="DW203" i="24"/>
  <c r="DW206" i="24"/>
  <c r="DW201" i="24"/>
  <c r="DW205" i="24"/>
  <c r="DW215" i="24"/>
  <c r="DW239" i="24"/>
  <c r="DW224" i="24"/>
  <c r="DW204" i="24"/>
  <c r="DW210" i="24"/>
  <c r="DW222" i="24"/>
  <c r="DW213" i="24"/>
  <c r="DW218" i="24"/>
  <c r="DW214" i="24"/>
  <c r="DW209" i="24"/>
  <c r="DW216" i="24"/>
  <c r="DW217" i="24"/>
  <c r="DW212" i="24"/>
  <c r="DW223" i="24"/>
  <c r="DW211" i="24"/>
  <c r="DW228" i="24"/>
  <c r="DW226" i="24"/>
  <c r="DW220" i="24"/>
  <c r="DW221" i="24"/>
  <c r="DW219" i="24"/>
  <c r="DW227" i="24"/>
  <c r="DW232" i="24"/>
  <c r="DW229" i="24"/>
  <c r="DW244" i="24"/>
  <c r="DW225" i="24"/>
  <c r="DW233" i="24"/>
  <c r="DW255" i="24"/>
  <c r="DW237" i="24"/>
  <c r="DW235" i="24"/>
  <c r="DW240" i="24"/>
  <c r="DW245" i="24"/>
  <c r="DW234" i="24"/>
  <c r="DW230" i="24"/>
  <c r="DW238" i="24"/>
  <c r="DW253" i="24"/>
  <c r="DW251" i="24"/>
  <c r="DW256" i="24"/>
  <c r="DW236" i="24"/>
  <c r="DW231" i="24"/>
  <c r="DW243" i="24"/>
  <c r="DW246" i="24"/>
  <c r="DW263" i="24"/>
  <c r="DW241" i="24"/>
  <c r="DW267" i="24"/>
  <c r="DW254" i="24"/>
  <c r="DW264" i="24"/>
  <c r="DW257" i="24"/>
  <c r="DW252" i="24"/>
  <c r="DW247" i="24"/>
  <c r="DW258" i="24"/>
  <c r="DW248" i="24"/>
  <c r="DW250" i="24"/>
  <c r="DW242" i="24"/>
  <c r="DW249" i="24"/>
  <c r="DW259" i="24"/>
  <c r="DW268" i="24"/>
  <c r="DW272" i="24"/>
  <c r="DW260" i="24"/>
  <c r="DW269" i="24"/>
  <c r="DW271" i="24"/>
  <c r="DW266" i="24"/>
  <c r="DW265" i="24"/>
  <c r="DW262" i="24"/>
  <c r="DW261" i="24"/>
  <c r="DW280" i="24"/>
  <c r="DW275" i="24"/>
  <c r="DW279" i="24"/>
  <c r="DW270" i="24"/>
  <c r="DW276" i="24"/>
  <c r="DW274" i="24"/>
  <c r="DW273" i="24"/>
  <c r="DW278" i="24"/>
  <c r="DW277" i="24"/>
  <c r="DW286" i="24"/>
  <c r="DW287" i="24"/>
  <c r="DW292" i="24"/>
  <c r="DW285" i="24"/>
  <c r="DW283" i="24"/>
  <c r="DW288" i="24"/>
  <c r="DW282" i="24"/>
  <c r="DW299" i="24"/>
  <c r="DW284" i="24"/>
  <c r="DW304" i="24"/>
  <c r="DW291" i="24"/>
  <c r="DW281" i="24"/>
  <c r="DW293" i="24"/>
  <c r="DW301" i="24"/>
  <c r="DW316" i="24"/>
  <c r="DW320" i="24"/>
  <c r="DW302" i="24"/>
  <c r="DW296" i="24"/>
  <c r="DW303" i="24"/>
  <c r="DW294" i="24"/>
  <c r="DW311" i="24"/>
  <c r="DW310" i="24"/>
  <c r="DW312" i="24"/>
  <c r="DW289" i="24"/>
  <c r="DW322" i="24"/>
  <c r="DW305" i="24"/>
  <c r="DW323" i="24"/>
  <c r="DW295" i="24"/>
  <c r="DW290" i="24"/>
  <c r="DW297" i="24"/>
  <c r="DW313" i="24"/>
  <c r="DW298" i="24"/>
  <c r="DW309" i="24"/>
  <c r="DW318" i="24"/>
  <c r="DW300" i="24"/>
  <c r="DW333" i="24"/>
  <c r="DW308" i="24"/>
  <c r="DW314" i="24"/>
  <c r="DW339" i="24"/>
  <c r="DW328" i="24"/>
  <c r="DW325" i="24"/>
  <c r="DW326" i="24"/>
  <c r="DW319" i="24"/>
  <c r="DW306" i="24"/>
  <c r="DW317" i="24"/>
  <c r="DW307" i="24"/>
  <c r="DW331" i="24"/>
  <c r="DW343" i="24"/>
  <c r="DW332" i="24"/>
  <c r="DW324" i="24"/>
  <c r="DW335" i="24"/>
  <c r="DW321" i="24"/>
  <c r="DW327" i="24"/>
  <c r="DW329" i="24"/>
  <c r="DW334" i="24"/>
  <c r="DW360" i="24"/>
  <c r="DW315" i="24"/>
  <c r="DW342" i="24"/>
  <c r="DW337" i="24"/>
  <c r="DW336" i="24"/>
  <c r="DW352" i="24"/>
  <c r="DW330" i="24"/>
  <c r="DW340" i="24"/>
  <c r="DW344" i="24"/>
  <c r="DW341" i="24"/>
  <c r="DW338" i="24"/>
  <c r="DW351" i="24"/>
  <c r="DW348" i="24"/>
  <c r="DW353" i="24"/>
  <c r="DW350" i="24"/>
  <c r="DW357" i="24"/>
  <c r="DW356" i="24"/>
  <c r="DW355" i="24"/>
  <c r="DW354" i="24"/>
  <c r="DW345" i="24"/>
  <c r="DW349" i="24"/>
  <c r="DW346" i="24"/>
  <c r="DW359" i="24"/>
  <c r="DW368" i="24"/>
  <c r="DW367" i="24"/>
  <c r="DW363" i="24"/>
  <c r="DW358" i="24"/>
  <c r="DW364" i="24"/>
  <c r="DW362" i="24"/>
  <c r="DW347" i="24"/>
  <c r="DW361" i="24"/>
  <c r="DW382" i="24"/>
  <c r="DW374" i="24"/>
  <c r="DW369" i="24"/>
  <c r="DW366" i="24"/>
  <c r="DW365" i="24"/>
  <c r="DW372" i="24"/>
  <c r="DW377" i="24"/>
  <c r="DW376" i="24"/>
  <c r="DW378" i="24"/>
  <c r="DW384" i="24"/>
  <c r="DW380" i="24"/>
  <c r="DW375" i="24"/>
  <c r="DW371" i="24"/>
  <c r="DW383" i="24"/>
  <c r="DW370" i="24"/>
  <c r="DW381" i="24"/>
  <c r="DW373" i="24"/>
  <c r="DW388" i="24"/>
  <c r="DW385" i="24"/>
  <c r="DW379" i="24"/>
  <c r="DW386" i="24"/>
  <c r="DW392" i="24"/>
  <c r="DW394" i="24"/>
  <c r="DW389" i="24"/>
  <c r="DW391" i="24"/>
  <c r="DW397" i="24"/>
  <c r="DW390" i="24"/>
  <c r="DW400" i="24"/>
  <c r="DW393" i="24"/>
  <c r="DW401" i="24"/>
  <c r="DW398" i="24"/>
  <c r="DW411" i="24"/>
  <c r="DW402" i="24"/>
  <c r="DW405" i="24"/>
  <c r="DW395" i="24"/>
  <c r="DW415" i="24"/>
  <c r="DW399" i="24"/>
  <c r="DW396" i="24"/>
  <c r="DW404" i="24"/>
  <c r="DW387" i="24"/>
  <c r="DW407" i="24"/>
  <c r="DW403" i="24"/>
  <c r="DW410" i="24"/>
  <c r="DW416" i="24"/>
  <c r="DW406" i="24"/>
  <c r="DW423" i="24"/>
  <c r="DW431" i="24"/>
  <c r="DW421" i="24"/>
  <c r="DW414" i="24"/>
  <c r="DW448" i="24"/>
  <c r="DW412" i="24"/>
  <c r="DW420" i="24"/>
  <c r="DW419" i="24"/>
  <c r="DW418" i="24"/>
  <c r="DW422" i="24"/>
  <c r="DW413" i="24"/>
  <c r="DW409" i="24"/>
  <c r="DW408" i="24"/>
  <c r="DW426" i="24"/>
  <c r="DW417" i="24"/>
  <c r="DW440" i="24"/>
  <c r="DW424" i="24"/>
  <c r="DW447" i="24"/>
  <c r="DW438" i="24"/>
  <c r="DW430" i="24"/>
  <c r="DW425" i="24"/>
  <c r="DW432" i="24"/>
  <c r="DW429" i="24"/>
  <c r="DW439" i="24"/>
  <c r="DW428" i="24"/>
  <c r="DW436" i="24"/>
  <c r="DW427" i="24"/>
  <c r="DW445" i="24"/>
  <c r="DW441" i="24"/>
  <c r="DW456" i="24"/>
  <c r="DW454" i="24"/>
  <c r="DW462" i="24"/>
  <c r="DW442" i="24"/>
  <c r="DW437" i="24"/>
  <c r="DW435" i="24"/>
  <c r="DW446" i="24"/>
  <c r="DW433" i="24"/>
  <c r="DW443" i="24"/>
  <c r="DW434" i="24"/>
  <c r="DW451" i="24"/>
  <c r="DW460" i="24"/>
  <c r="DW444" i="24"/>
  <c r="DW464" i="24"/>
  <c r="DW449" i="24"/>
  <c r="DW461" i="24"/>
  <c r="DW450" i="24"/>
  <c r="DW458" i="24"/>
  <c r="DW459" i="24"/>
  <c r="DW469" i="24"/>
  <c r="DW452" i="24"/>
  <c r="DW453" i="24"/>
  <c r="DW463" i="24"/>
  <c r="DW465" i="24"/>
  <c r="DW467" i="24"/>
  <c r="DW455" i="24"/>
  <c r="DW457" i="24"/>
  <c r="DW472" i="24"/>
  <c r="DW496" i="24"/>
  <c r="DW478" i="24"/>
  <c r="DW474" i="24"/>
  <c r="DW480" i="24"/>
  <c r="DW476" i="24"/>
  <c r="DW468" i="24"/>
  <c r="DW470" i="24"/>
  <c r="DW466" i="24"/>
  <c r="DW475" i="24"/>
  <c r="DW477" i="24"/>
  <c r="DW473" i="24"/>
  <c r="DW512" i="24"/>
  <c r="DW490" i="24"/>
  <c r="DW483" i="24"/>
  <c r="DW494" i="24"/>
  <c r="DW482" i="24"/>
  <c r="DW484" i="24"/>
  <c r="DW471" i="24"/>
  <c r="DW487" i="24"/>
  <c r="DW495" i="24"/>
  <c r="DW488" i="24"/>
  <c r="DW481" i="24"/>
  <c r="DW492" i="24"/>
  <c r="DW479" i="24"/>
  <c r="DW506" i="24"/>
  <c r="DW505" i="24"/>
  <c r="DW489" i="24"/>
  <c r="DW498" i="24"/>
  <c r="DW508" i="24"/>
  <c r="DW509" i="24"/>
  <c r="DW493" i="24"/>
  <c r="DW491" i="24"/>
  <c r="DW497" i="24"/>
  <c r="DW500" i="24"/>
  <c r="DW514" i="24"/>
  <c r="DW520" i="24"/>
  <c r="DW502" i="24"/>
  <c r="DW503" i="24"/>
  <c r="DW486" i="24"/>
  <c r="DW510" i="24"/>
  <c r="DW485" i="24"/>
  <c r="DW499" i="24"/>
  <c r="DW507" i="24"/>
  <c r="DW519" i="24"/>
  <c r="DW516" i="24"/>
  <c r="DW518" i="24"/>
  <c r="DW530" i="24"/>
  <c r="DW534" i="24"/>
  <c r="DW504" i="24"/>
  <c r="DW517" i="24"/>
  <c r="DW515" i="24"/>
  <c r="DW501" i="24"/>
  <c r="DW523" i="24"/>
  <c r="DW527" i="24"/>
  <c r="DW524" i="24"/>
  <c r="DW513" i="24"/>
  <c r="DW521" i="24"/>
  <c r="DW522" i="24"/>
  <c r="DW526" i="24"/>
  <c r="DW511" i="24"/>
  <c r="DW525" i="24"/>
  <c r="DW533" i="24"/>
  <c r="EA533" i="24" s="1"/>
  <c r="EE533" i="24" s="1"/>
  <c r="DW528" i="24"/>
  <c r="DY506" i="24"/>
  <c r="EC506" i="24" s="1"/>
  <c r="DY319" i="24"/>
  <c r="EC319" i="24" s="1"/>
  <c r="DY280" i="24"/>
  <c r="EC280" i="24" s="1"/>
  <c r="DY207" i="24"/>
  <c r="EC207" i="24" s="1"/>
  <c r="DY145" i="24"/>
  <c r="EC145" i="24" s="1"/>
  <c r="DY127" i="24"/>
  <c r="EC127" i="24" s="1"/>
  <c r="DY725" i="24"/>
  <c r="EC725" i="24" s="1"/>
  <c r="DY732" i="24"/>
  <c r="EC732" i="24" s="1"/>
  <c r="DY697" i="24"/>
  <c r="EC697" i="24" s="1"/>
  <c r="DY605" i="24"/>
  <c r="EC605" i="24" s="1"/>
  <c r="DZ568" i="24"/>
  <c r="ED568" i="24" s="1"/>
  <c r="DY535" i="24"/>
  <c r="EC535" i="24" s="1"/>
  <c r="DY509" i="24"/>
  <c r="EC509" i="24" s="1"/>
  <c r="DY415" i="24"/>
  <c r="EC415" i="24" s="1"/>
  <c r="DY277" i="24"/>
  <c r="EC277" i="24" s="1"/>
  <c r="DY734" i="24"/>
  <c r="EC734" i="24" s="1"/>
  <c r="DY703" i="24"/>
  <c r="EC703" i="24" s="1"/>
  <c r="DY645" i="24"/>
  <c r="EC645" i="24" s="1"/>
  <c r="DY602" i="24"/>
  <c r="EC602" i="24" s="1"/>
  <c r="DY472" i="24"/>
  <c r="EC472" i="24" s="1"/>
  <c r="DY413" i="24"/>
  <c r="EC413" i="24" s="1"/>
  <c r="DY365" i="24"/>
  <c r="EC365" i="24" s="1"/>
  <c r="DY300" i="24"/>
  <c r="EC300" i="24" s="1"/>
  <c r="DY275" i="24"/>
  <c r="EC275" i="24" s="1"/>
  <c r="DY695" i="24"/>
  <c r="EC695" i="24" s="1"/>
  <c r="DY161" i="24"/>
  <c r="EC161" i="24" s="1"/>
  <c r="DY403" i="24"/>
  <c r="EC403" i="24" s="1"/>
  <c r="DY385" i="24"/>
  <c r="EC385" i="24" s="1"/>
  <c r="DY337" i="24"/>
  <c r="EC337" i="24" s="1"/>
  <c r="DY211" i="24"/>
  <c r="EC211" i="24" s="1"/>
  <c r="DY610" i="24"/>
  <c r="EC610" i="24" s="1"/>
  <c r="A186" i="24"/>
  <c r="DR184" i="24"/>
  <c r="DS11" i="24" s="1" a="1"/>
  <c r="K185" i="24"/>
  <c r="E185" i="24"/>
  <c r="B185" i="24"/>
  <c r="H185" i="24"/>
  <c r="DZ564" i="24"/>
  <c r="ED564" i="24" s="1"/>
  <c r="DY544" i="24"/>
  <c r="EC544" i="24" s="1"/>
  <c r="DY502" i="24"/>
  <c r="EC502" i="24" s="1"/>
  <c r="DY464" i="24"/>
  <c r="EC464" i="24" s="1"/>
  <c r="DY439" i="24"/>
  <c r="EC439" i="24" s="1"/>
  <c r="DY372" i="24"/>
  <c r="EC372" i="24" s="1"/>
  <c r="DY326" i="24"/>
  <c r="EC326" i="24" s="1"/>
  <c r="DY273" i="24"/>
  <c r="EC273" i="24" s="1"/>
  <c r="DY177" i="24"/>
  <c r="EC177" i="24" s="1"/>
  <c r="DY147" i="24"/>
  <c r="EC147" i="24" s="1"/>
  <c r="DY750" i="24"/>
  <c r="EC750" i="24" s="1"/>
  <c r="DY754" i="24"/>
  <c r="EC754" i="24" s="1"/>
  <c r="DY681" i="24"/>
  <c r="EC681" i="24" s="1"/>
  <c r="DZ554" i="24"/>
  <c r="ED554" i="24" s="1"/>
  <c r="DZ583" i="24"/>
  <c r="ED583" i="24" s="1"/>
  <c r="DY492" i="24"/>
  <c r="EC492" i="24" s="1"/>
  <c r="DY461" i="24"/>
  <c r="EC461" i="24" s="1"/>
  <c r="DY431" i="24"/>
  <c r="EC431" i="24" s="1"/>
  <c r="DY379" i="24"/>
  <c r="EC379" i="24" s="1"/>
  <c r="DY301" i="24"/>
  <c r="EC301" i="24" s="1"/>
  <c r="DY196" i="24"/>
  <c r="EC196" i="24" s="1"/>
  <c r="DY171" i="24"/>
  <c r="EC171" i="24" s="1"/>
  <c r="DY146" i="24"/>
  <c r="EC146" i="24" s="1"/>
  <c r="DY117" i="24"/>
  <c r="EC117" i="24" s="1"/>
  <c r="DY640" i="24"/>
  <c r="EC640" i="24" s="1"/>
  <c r="DY612" i="24"/>
  <c r="EC612" i="24" s="1"/>
  <c r="DY651" i="24"/>
  <c r="EC651" i="24" s="1"/>
  <c r="DZ566" i="24"/>
  <c r="ED566" i="24" s="1"/>
  <c r="DY529" i="24"/>
  <c r="EC529" i="24" s="1"/>
  <c r="DY408" i="24"/>
  <c r="EC408" i="24" s="1"/>
  <c r="DY375" i="24"/>
  <c r="EC375" i="24" s="1"/>
  <c r="DY131" i="24"/>
  <c r="EC131" i="24" s="1"/>
  <c r="DY746" i="24"/>
  <c r="EC746" i="24" s="1"/>
  <c r="DY700" i="24"/>
  <c r="EC700" i="24" s="1"/>
  <c r="DY634" i="24"/>
  <c r="EC634" i="24" s="1"/>
  <c r="DY603" i="24"/>
  <c r="EC603" i="24" s="1"/>
  <c r="CE184" i="24"/>
  <c r="CD184" i="24"/>
  <c r="CB184" i="24"/>
  <c r="CA184" i="24"/>
  <c r="CF184" i="24"/>
  <c r="DY722" i="24"/>
  <c r="EC722" i="24" s="1"/>
  <c r="DY515" i="24"/>
  <c r="EC515" i="24" s="1"/>
  <c r="DY499" i="24"/>
  <c r="EC499" i="24" s="1"/>
  <c r="DY484" i="24"/>
  <c r="EC484" i="24" s="1"/>
  <c r="DY432" i="24"/>
  <c r="EC432" i="24" s="1"/>
  <c r="DY387" i="24"/>
  <c r="EC387" i="24" s="1"/>
  <c r="DY373" i="24"/>
  <c r="EC373" i="24" s="1"/>
  <c r="DY344" i="24"/>
  <c r="EC344" i="24" s="1"/>
  <c r="DY289" i="24"/>
  <c r="EC289" i="24" s="1"/>
  <c r="DY268" i="24"/>
  <c r="EC268" i="24" s="1"/>
  <c r="DY246" i="24"/>
  <c r="EC246" i="24" s="1"/>
  <c r="DY214" i="24"/>
  <c r="EC214" i="24" s="1"/>
  <c r="DY169" i="24"/>
  <c r="EC169" i="24" s="1"/>
  <c r="DY150" i="24"/>
  <c r="EC150" i="24" s="1"/>
  <c r="DY118" i="24"/>
  <c r="EC118" i="24" s="1"/>
  <c r="DY756" i="24"/>
  <c r="EC756" i="24" s="1"/>
  <c r="DY673" i="24"/>
  <c r="EC673" i="24" s="1"/>
  <c r="DY652" i="24"/>
  <c r="EC652" i="24" s="1"/>
  <c r="DY606" i="24"/>
  <c r="EC606" i="24" s="1"/>
  <c r="DZ576" i="24"/>
  <c r="ED576" i="24" s="1"/>
  <c r="DZ597" i="24"/>
  <c r="ED597" i="24" s="1"/>
  <c r="DY510" i="24"/>
  <c r="EC510" i="24" s="1"/>
  <c r="DY477" i="24"/>
  <c r="EC477" i="24" s="1"/>
  <c r="DY394" i="24"/>
  <c r="EC394" i="24" s="1"/>
  <c r="DY363" i="24"/>
  <c r="EC363" i="24" s="1"/>
  <c r="DY334" i="24"/>
  <c r="EC334" i="24" s="1"/>
  <c r="DY308" i="24"/>
  <c r="EC308" i="24" s="1"/>
  <c r="DY262" i="24"/>
  <c r="EC262" i="24" s="1"/>
  <c r="DY203" i="24"/>
  <c r="EC203" i="24" s="1"/>
  <c r="DY173" i="24"/>
  <c r="EC173" i="24" s="1"/>
  <c r="DY137" i="24"/>
  <c r="EC137" i="24" s="1"/>
  <c r="DY128" i="24"/>
  <c r="EC128" i="24" s="1"/>
  <c r="DY748" i="24"/>
  <c r="EC748" i="24" s="1"/>
  <c r="DY683" i="24"/>
  <c r="EC683" i="24" s="1"/>
  <c r="DY665" i="24"/>
  <c r="EC665" i="24" s="1"/>
  <c r="DY647" i="24"/>
  <c r="EC647" i="24" s="1"/>
  <c r="DZ561" i="24"/>
  <c r="ED561" i="24" s="1"/>
  <c r="DZ599" i="24"/>
  <c r="ED599" i="24" s="1"/>
  <c r="DY523" i="24"/>
  <c r="EC523" i="24" s="1"/>
  <c r="DY487" i="24"/>
  <c r="EC487" i="24" s="1"/>
  <c r="DY473" i="24"/>
  <c r="EC473" i="24" s="1"/>
  <c r="DY409" i="24"/>
  <c r="EC409" i="24" s="1"/>
  <c r="DY388" i="24"/>
  <c r="EC388" i="24" s="1"/>
  <c r="DY362" i="24"/>
  <c r="EC362" i="24" s="1"/>
  <c r="DY339" i="24"/>
  <c r="EC339" i="24" s="1"/>
  <c r="DY297" i="24"/>
  <c r="EC297" i="24" s="1"/>
  <c r="DY294" i="24"/>
  <c r="EC294" i="24" s="1"/>
  <c r="DY237" i="24"/>
  <c r="EC237" i="24" s="1"/>
  <c r="DY194" i="24"/>
  <c r="EC194" i="24" s="1"/>
  <c r="DY181" i="24"/>
  <c r="EC181" i="24" s="1"/>
  <c r="DY148" i="24"/>
  <c r="EC148" i="24" s="1"/>
  <c r="DY115" i="24"/>
  <c r="EC115" i="24" s="1"/>
  <c r="DY740" i="24"/>
  <c r="EC740" i="24" s="1"/>
  <c r="DY706" i="24"/>
  <c r="EC706" i="24" s="1"/>
  <c r="DY636" i="24"/>
  <c r="EC636" i="24" s="1"/>
  <c r="DY624" i="24"/>
  <c r="EC624" i="24" s="1"/>
  <c r="DY616" i="24"/>
  <c r="EC616" i="24" s="1"/>
  <c r="EA209" i="24" l="1"/>
  <c r="EE209" i="24" s="1"/>
  <c r="EA151" i="24"/>
  <c r="EE151" i="24" s="1"/>
  <c r="EA425" i="24"/>
  <c r="EE425" i="24" s="1"/>
  <c r="EA105" i="24"/>
  <c r="EE105" i="24" s="1"/>
  <c r="EA674" i="24"/>
  <c r="EE674" i="24" s="1"/>
  <c r="N184" i="24"/>
  <c r="R184" i="24" s="1"/>
  <c r="EA616" i="24"/>
  <c r="EE616" i="24" s="1"/>
  <c r="EA156" i="24"/>
  <c r="EE156" i="24" s="1"/>
  <c r="EA356" i="24"/>
  <c r="EE356" i="24" s="1"/>
  <c r="EA745" i="24"/>
  <c r="EE745" i="24" s="1"/>
  <c r="EA489" i="24"/>
  <c r="EE489" i="24" s="1"/>
  <c r="EA234" i="24"/>
  <c r="EE234" i="24" s="1"/>
  <c r="EA245" i="24"/>
  <c r="EE245" i="24" s="1"/>
  <c r="EA497" i="24"/>
  <c r="EE497" i="24" s="1"/>
  <c r="EA261" i="24"/>
  <c r="EE261" i="24" s="1"/>
  <c r="EA398" i="24"/>
  <c r="EE398" i="24" s="1"/>
  <c r="EA333" i="24"/>
  <c r="EE333" i="24" s="1"/>
  <c r="EA524" i="24"/>
  <c r="EE524" i="24" s="1"/>
  <c r="EA195" i="24"/>
  <c r="EE195" i="24" s="1"/>
  <c r="EA741" i="24"/>
  <c r="EE741" i="24" s="1"/>
  <c r="EA693" i="24"/>
  <c r="EE693" i="24" s="1"/>
  <c r="EA166" i="24"/>
  <c r="EE166" i="24" s="1"/>
  <c r="EA626" i="24"/>
  <c r="EE626" i="24" s="1"/>
  <c r="EA726" i="24"/>
  <c r="EE726" i="24" s="1"/>
  <c r="EA706" i="24"/>
  <c r="EE706" i="24" s="1"/>
  <c r="EA519" i="24"/>
  <c r="EE519" i="24" s="1"/>
  <c r="EA687" i="24"/>
  <c r="EE687" i="24" s="1"/>
  <c r="EA168" i="24"/>
  <c r="EE168" i="24" s="1"/>
  <c r="EA317" i="24"/>
  <c r="EE317" i="24" s="1"/>
  <c r="EA109" i="24"/>
  <c r="EE109" i="24" s="1"/>
  <c r="EA410" i="24"/>
  <c r="EE410" i="24" s="1"/>
  <c r="EA380" i="24"/>
  <c r="EE380" i="24" s="1"/>
  <c r="EA208" i="24"/>
  <c r="EE208" i="24" s="1"/>
  <c r="EA162" i="24"/>
  <c r="EE162" i="24" s="1"/>
  <c r="EA703" i="24"/>
  <c r="EE703" i="24" s="1"/>
  <c r="EA644" i="24"/>
  <c r="EE644" i="24" s="1"/>
  <c r="EA441" i="24"/>
  <c r="EE441" i="24" s="1"/>
  <c r="EA514" i="24"/>
  <c r="EE514" i="24" s="1"/>
  <c r="EA474" i="24"/>
  <c r="EE474" i="24" s="1"/>
  <c r="EA445" i="24"/>
  <c r="EE445" i="24" s="1"/>
  <c r="EA407" i="24"/>
  <c r="EE407" i="24" s="1"/>
  <c r="EA378" i="24"/>
  <c r="EE378" i="24" s="1"/>
  <c r="EA340" i="24"/>
  <c r="EE340" i="24" s="1"/>
  <c r="EA218" i="24"/>
  <c r="EE218" i="24" s="1"/>
  <c r="EA427" i="24"/>
  <c r="EE427" i="24" s="1"/>
  <c r="EA137" i="24"/>
  <c r="EE137" i="24" s="1"/>
  <c r="EA352" i="24"/>
  <c r="EE352" i="24" s="1"/>
  <c r="EA236" i="24"/>
  <c r="EE236" i="24" s="1"/>
  <c r="EA491" i="24"/>
  <c r="EE491" i="24" s="1"/>
  <c r="EA372" i="24"/>
  <c r="EE372" i="24" s="1"/>
  <c r="EA336" i="24"/>
  <c r="EE336" i="24" s="1"/>
  <c r="EA295" i="24"/>
  <c r="EE295" i="24" s="1"/>
  <c r="EA152" i="24"/>
  <c r="EE152" i="24" s="1"/>
  <c r="EA676" i="24"/>
  <c r="EE676" i="24" s="1"/>
  <c r="EA493" i="24"/>
  <c r="EE493" i="24" s="1"/>
  <c r="EA365" i="24"/>
  <c r="EE365" i="24" s="1"/>
  <c r="EA204" i="24"/>
  <c r="EE204" i="24" s="1"/>
  <c r="EA148" i="24"/>
  <c r="EE148" i="24" s="1"/>
  <c r="EA653" i="24"/>
  <c r="EE653" i="24" s="1"/>
  <c r="EA605" i="24"/>
  <c r="EE605" i="24" s="1"/>
  <c r="EA619" i="24"/>
  <c r="EE619" i="24" s="1"/>
  <c r="EA525" i="24"/>
  <c r="EE525" i="24" s="1"/>
  <c r="EA432" i="24"/>
  <c r="EE432" i="24" s="1"/>
  <c r="EA395" i="24"/>
  <c r="EE395" i="24" s="1"/>
  <c r="EA369" i="24"/>
  <c r="EE369" i="24" s="1"/>
  <c r="EA315" i="24"/>
  <c r="EE315" i="24" s="1"/>
  <c r="EA322" i="24"/>
  <c r="EE322" i="24" s="1"/>
  <c r="EA275" i="24"/>
  <c r="EE275" i="24" s="1"/>
  <c r="EA238" i="24"/>
  <c r="EE238" i="24" s="1"/>
  <c r="EA173" i="24"/>
  <c r="EE173" i="24" s="1"/>
  <c r="EA112" i="24"/>
  <c r="EE112" i="24" s="1"/>
  <c r="EA758" i="24"/>
  <c r="EE758" i="24" s="1"/>
  <c r="EA714" i="24"/>
  <c r="EE714" i="24" s="1"/>
  <c r="EA680" i="24"/>
  <c r="EE680" i="24" s="1"/>
  <c r="EA603" i="24"/>
  <c r="EE603" i="24" s="1"/>
  <c r="EA463" i="24"/>
  <c r="EE463" i="24" s="1"/>
  <c r="EA402" i="24"/>
  <c r="EE402" i="24" s="1"/>
  <c r="EA147" i="24"/>
  <c r="EE147" i="24" s="1"/>
  <c r="EA120" i="24"/>
  <c r="EE120" i="24" s="1"/>
  <c r="EA522" i="24"/>
  <c r="EE522" i="24" s="1"/>
  <c r="EA453" i="24"/>
  <c r="EE453" i="24" s="1"/>
  <c r="EA361" i="24"/>
  <c r="EE361" i="24" s="1"/>
  <c r="EA646" i="24"/>
  <c r="EE646" i="24" s="1"/>
  <c r="EA517" i="24"/>
  <c r="EE517" i="24" s="1"/>
  <c r="EA413" i="24"/>
  <c r="EE413" i="24" s="1"/>
  <c r="EA259" i="24"/>
  <c r="EE259" i="24" s="1"/>
  <c r="EA178" i="24"/>
  <c r="EE178" i="24" s="1"/>
  <c r="EA732" i="24"/>
  <c r="EE732" i="24" s="1"/>
  <c r="EA661" i="24"/>
  <c r="EE661" i="24" s="1"/>
  <c r="EA640" i="24"/>
  <c r="EE640" i="24" s="1"/>
  <c r="EA611" i="24"/>
  <c r="EE611" i="24" s="1"/>
  <c r="EA484" i="24"/>
  <c r="EE484" i="24" s="1"/>
  <c r="EA444" i="24"/>
  <c r="EE444" i="24" s="1"/>
  <c r="EA249" i="24"/>
  <c r="EE249" i="24" s="1"/>
  <c r="EA129" i="24"/>
  <c r="EE129" i="24" s="1"/>
  <c r="EA460" i="24"/>
  <c r="EE460" i="24" s="1"/>
  <c r="EA392" i="24"/>
  <c r="EE392" i="24" s="1"/>
  <c r="EA349" i="24"/>
  <c r="EE349" i="24" s="1"/>
  <c r="EA227" i="24"/>
  <c r="EE227" i="24" s="1"/>
  <c r="EA127" i="24"/>
  <c r="EE127" i="24" s="1"/>
  <c r="EA736" i="24"/>
  <c r="EE736" i="24" s="1"/>
  <c r="EA709" i="24"/>
  <c r="EE709" i="24" s="1"/>
  <c r="EA667" i="24"/>
  <c r="EE667" i="24" s="1"/>
  <c r="EA700" i="24"/>
  <c r="EE700" i="24" s="1"/>
  <c r="EA631" i="24"/>
  <c r="EE631" i="24" s="1"/>
  <c r="EA376" i="24"/>
  <c r="EE376" i="24" s="1"/>
  <c r="EA231" i="24"/>
  <c r="EE231" i="24" s="1"/>
  <c r="EA290" i="24"/>
  <c r="EE290" i="24" s="1"/>
  <c r="EA176" i="24"/>
  <c r="EE176" i="24" s="1"/>
  <c r="EA122" i="24"/>
  <c r="EE122" i="24" s="1"/>
  <c r="EA455" i="24"/>
  <c r="EE455" i="24" s="1"/>
  <c r="EA143" i="24"/>
  <c r="EE143" i="24" s="1"/>
  <c r="EA280" i="24"/>
  <c r="EE280" i="24" s="1"/>
  <c r="EA111" i="24"/>
  <c r="EE111" i="24" s="1"/>
  <c r="EA158" i="24"/>
  <c r="EE158" i="24" s="1"/>
  <c r="EA658" i="24"/>
  <c r="EE658" i="24" s="1"/>
  <c r="EA643" i="24"/>
  <c r="EE643" i="24" s="1"/>
  <c r="EA417" i="24"/>
  <c r="EE417" i="24" s="1"/>
  <c r="EA269" i="24"/>
  <c r="EE269" i="24" s="1"/>
  <c r="EA488" i="24"/>
  <c r="EE488" i="24" s="1"/>
  <c r="EA450" i="24"/>
  <c r="EE450" i="24" s="1"/>
  <c r="EA332" i="24"/>
  <c r="EE332" i="24" s="1"/>
  <c r="EA194" i="24"/>
  <c r="EE194" i="24" s="1"/>
  <c r="EA430" i="24"/>
  <c r="EE430" i="24" s="1"/>
  <c r="EA191" i="24"/>
  <c r="EE191" i="24" s="1"/>
  <c r="EA635" i="24"/>
  <c r="EE635" i="24" s="1"/>
  <c r="EA306" i="24"/>
  <c r="EE306" i="24" s="1"/>
  <c r="EA281" i="24"/>
  <c r="EE281" i="24" s="1"/>
  <c r="EA242" i="24"/>
  <c r="EE242" i="24" s="1"/>
  <c r="EA184" i="24"/>
  <c r="EE184" i="24" s="1"/>
  <c r="EA755" i="24"/>
  <c r="EE755" i="24" s="1"/>
  <c r="EA620" i="24"/>
  <c r="EE620" i="24" s="1"/>
  <c r="EA457" i="24"/>
  <c r="EE457" i="24" s="1"/>
  <c r="EA345" i="24"/>
  <c r="EE345" i="24" s="1"/>
  <c r="EA250" i="24"/>
  <c r="EE250" i="24" s="1"/>
  <c r="EA326" i="24"/>
  <c r="EE326" i="24" s="1"/>
  <c r="EA221" i="24"/>
  <c r="EE221" i="24" s="1"/>
  <c r="EA299" i="24"/>
  <c r="EE299" i="24" s="1"/>
  <c r="EA247" i="24"/>
  <c r="EE247" i="24" s="1"/>
  <c r="EA739" i="24"/>
  <c r="EE739" i="24" s="1"/>
  <c r="EA288" i="24"/>
  <c r="EE288" i="24" s="1"/>
  <c r="EA257" i="24"/>
  <c r="EE257" i="24" s="1"/>
  <c r="EA211" i="24"/>
  <c r="EE211" i="24" s="1"/>
  <c r="EA373" i="24"/>
  <c r="EE373" i="24" s="1"/>
  <c r="EA499" i="24"/>
  <c r="EE499" i="24" s="1"/>
  <c r="EA421" i="24"/>
  <c r="EE421" i="24" s="1"/>
  <c r="EA223" i="24"/>
  <c r="EE223" i="24" s="1"/>
  <c r="EA155" i="24"/>
  <c r="EE155" i="24" s="1"/>
  <c r="EA697" i="24"/>
  <c r="EE697" i="24" s="1"/>
  <c r="EA473" i="24"/>
  <c r="EE473" i="24" s="1"/>
  <c r="EA510" i="24"/>
  <c r="EE510" i="24" s="1"/>
  <c r="EA466" i="24"/>
  <c r="EE466" i="24" s="1"/>
  <c r="EA442" i="24"/>
  <c r="EE442" i="24" s="1"/>
  <c r="EA423" i="24"/>
  <c r="EE423" i="24" s="1"/>
  <c r="EA383" i="24"/>
  <c r="EE383" i="24" s="1"/>
  <c r="EA285" i="24"/>
  <c r="EE285" i="24" s="1"/>
  <c r="EA254" i="24"/>
  <c r="EE254" i="24" s="1"/>
  <c r="EA723" i="24"/>
  <c r="EE723" i="24" s="1"/>
  <c r="EA435" i="24"/>
  <c r="EE435" i="24" s="1"/>
  <c r="EA146" i="24"/>
  <c r="EE146" i="24" s="1"/>
  <c r="EA420" i="24"/>
  <c r="EE420" i="24" s="1"/>
  <c r="EA689" i="24"/>
  <c r="EE689" i="24" s="1"/>
  <c r="EA385" i="24"/>
  <c r="EE385" i="24" s="1"/>
  <c r="EA126" i="24"/>
  <c r="EE126" i="24" s="1"/>
  <c r="EA684" i="24"/>
  <c r="EE684" i="24" s="1"/>
  <c r="EA414" i="24"/>
  <c r="EE414" i="24" s="1"/>
  <c r="EA357" i="24"/>
  <c r="EE357" i="24" s="1"/>
  <c r="EA252" i="24"/>
  <c r="EE252" i="24" s="1"/>
  <c r="EA182" i="24"/>
  <c r="EE182" i="24" s="1"/>
  <c r="EA133" i="24"/>
  <c r="EE133" i="24" s="1"/>
  <c r="EA477" i="24"/>
  <c r="EE477" i="24" s="1"/>
  <c r="EA381" i="24"/>
  <c r="EE381" i="24" s="1"/>
  <c r="EA735" i="24"/>
  <c r="EE735" i="24" s="1"/>
  <c r="EA485" i="24"/>
  <c r="EE485" i="24" s="1"/>
  <c r="EA353" i="24"/>
  <c r="EE353" i="24" s="1"/>
  <c r="EA308" i="24"/>
  <c r="EE308" i="24" s="1"/>
  <c r="EA283" i="24"/>
  <c r="EE283" i="24" s="1"/>
  <c r="EA264" i="24"/>
  <c r="EE264" i="24" s="1"/>
  <c r="EA124" i="24"/>
  <c r="EE124" i="24" s="1"/>
  <c r="EA187" i="24"/>
  <c r="EE187" i="24" s="1"/>
  <c r="EA486" i="24"/>
  <c r="EE486" i="24" s="1"/>
  <c r="EA470" i="24"/>
  <c r="EE470" i="24" s="1"/>
  <c r="EA406" i="24"/>
  <c r="EE406" i="24" s="1"/>
  <c r="EA300" i="24"/>
  <c r="EE300" i="24" s="1"/>
  <c r="EA292" i="24"/>
  <c r="EE292" i="24" s="1"/>
  <c r="EA267" i="24"/>
  <c r="EE267" i="24" s="1"/>
  <c r="EA217" i="24"/>
  <c r="EE217" i="24" s="1"/>
  <c r="EA197" i="24"/>
  <c r="EE197" i="24" s="1"/>
  <c r="EA416" i="24"/>
  <c r="EE416" i="24" s="1"/>
  <c r="EA318" i="24"/>
  <c r="EE318" i="24" s="1"/>
  <c r="EA287" i="24"/>
  <c r="EE287" i="24" s="1"/>
  <c r="EA172" i="24"/>
  <c r="EE172" i="24" s="1"/>
  <c r="EA672" i="24"/>
  <c r="EE672" i="24" s="1"/>
  <c r="EA657" i="24"/>
  <c r="EE657" i="24" s="1"/>
  <c r="EA628" i="24"/>
  <c r="EE628" i="24" s="1"/>
  <c r="EA313" i="24"/>
  <c r="EE313" i="24" s="1"/>
  <c r="EA278" i="24"/>
  <c r="EE278" i="24" s="1"/>
  <c r="EA243" i="24"/>
  <c r="EE243" i="24" s="1"/>
  <c r="EA140" i="24"/>
  <c r="EE140" i="24" s="1"/>
  <c r="EA602" i="24"/>
  <c r="EE602" i="24" s="1"/>
  <c r="EA387" i="24"/>
  <c r="EE387" i="24" s="1"/>
  <c r="EA170" i="24"/>
  <c r="EE170" i="24" s="1"/>
  <c r="EA118" i="24"/>
  <c r="EE118" i="24" s="1"/>
  <c r="EA724" i="24"/>
  <c r="EE724" i="24" s="1"/>
  <c r="EA404" i="24"/>
  <c r="EE404" i="24" s="1"/>
  <c r="EA377" i="24"/>
  <c r="EE377" i="24" s="1"/>
  <c r="EA274" i="24"/>
  <c r="EE274" i="24" s="1"/>
  <c r="EA222" i="24"/>
  <c r="EE222" i="24" s="1"/>
  <c r="EA138" i="24"/>
  <c r="EE138" i="24" s="1"/>
  <c r="EA719" i="24"/>
  <c r="EE719" i="24" s="1"/>
  <c r="EA641" i="24"/>
  <c r="EE641" i="24" s="1"/>
  <c r="EA472" i="24"/>
  <c r="EE472" i="24" s="1"/>
  <c r="EA428" i="24"/>
  <c r="EE428" i="24" s="1"/>
  <c r="EA210" i="24"/>
  <c r="EE210" i="24" s="1"/>
  <c r="EA179" i="24"/>
  <c r="EE179" i="24" s="1"/>
  <c r="EA746" i="24"/>
  <c r="EE746" i="24" s="1"/>
  <c r="EA648" i="24"/>
  <c r="EE648" i="24" s="1"/>
  <c r="EA305" i="24"/>
  <c r="EE305" i="24" s="1"/>
  <c r="EA130" i="24"/>
  <c r="EE130" i="24" s="1"/>
  <c r="EA705" i="24"/>
  <c r="EE705" i="24" s="1"/>
  <c r="EA630" i="24"/>
  <c r="EE630" i="24" s="1"/>
  <c r="EA465" i="24"/>
  <c r="EE465" i="24" s="1"/>
  <c r="EA360" i="24"/>
  <c r="EE360" i="24" s="1"/>
  <c r="EA289" i="24"/>
  <c r="EE289" i="24" s="1"/>
  <c r="EA230" i="24"/>
  <c r="EE230" i="24" s="1"/>
  <c r="EA215" i="24"/>
  <c r="EE215" i="24" s="1"/>
  <c r="EA163" i="24"/>
  <c r="EE163" i="24" s="1"/>
  <c r="EA729" i="24"/>
  <c r="EE729" i="24" s="1"/>
  <c r="EA722" i="24"/>
  <c r="EE722" i="24" s="1"/>
  <c r="EA637" i="24"/>
  <c r="EE637" i="24" s="1"/>
  <c r="EA617" i="24"/>
  <c r="EE617" i="24" s="1"/>
  <c r="EA181" i="24"/>
  <c r="EE181" i="24" s="1"/>
  <c r="EA696" i="24"/>
  <c r="EE696" i="24" s="1"/>
  <c r="EA467" i="24"/>
  <c r="EE467" i="24" s="1"/>
  <c r="EA438" i="24"/>
  <c r="EE438" i="24" s="1"/>
  <c r="EA411" i="24"/>
  <c r="EE411" i="24" s="1"/>
  <c r="EA329" i="24"/>
  <c r="EE329" i="24" s="1"/>
  <c r="EA310" i="24"/>
  <c r="EE310" i="24" s="1"/>
  <c r="EA262" i="24"/>
  <c r="EE262" i="24" s="1"/>
  <c r="EA201" i="24"/>
  <c r="EE201" i="24" s="1"/>
  <c r="EA141" i="24"/>
  <c r="EE141" i="24" s="1"/>
  <c r="EA115" i="24"/>
  <c r="EE115" i="24" s="1"/>
  <c r="EA748" i="24"/>
  <c r="EE748" i="24" s="1"/>
  <c r="EA712" i="24"/>
  <c r="EE712" i="24" s="1"/>
  <c r="EA649" i="24"/>
  <c r="EE649" i="24" s="1"/>
  <c r="EA607" i="24"/>
  <c r="EE607" i="24" s="1"/>
  <c r="EA452" i="24"/>
  <c r="EE452" i="24" s="1"/>
  <c r="EA447" i="24"/>
  <c r="EE447" i="24" s="1"/>
  <c r="EA347" i="24"/>
  <c r="EE347" i="24" s="1"/>
  <c r="EA327" i="24"/>
  <c r="EE327" i="24" s="1"/>
  <c r="EA265" i="24"/>
  <c r="EE265" i="24" s="1"/>
  <c r="EA206" i="24"/>
  <c r="EE206" i="24" s="1"/>
  <c r="EA153" i="24"/>
  <c r="EE153" i="24" s="1"/>
  <c r="EA107" i="24"/>
  <c r="EE107" i="24" s="1"/>
  <c r="EA733" i="24"/>
  <c r="EE733" i="24" s="1"/>
  <c r="EA677" i="24"/>
  <c r="EE677" i="24" s="1"/>
  <c r="EA633" i="24"/>
  <c r="EE633" i="24" s="1"/>
  <c r="EA508" i="24"/>
  <c r="EE508" i="24" s="1"/>
  <c r="EA294" i="24"/>
  <c r="EE294" i="24" s="1"/>
  <c r="EA614" i="24"/>
  <c r="EE614" i="24" s="1"/>
  <c r="EA364" i="24"/>
  <c r="EE364" i="24" s="1"/>
  <c r="EA303" i="24"/>
  <c r="EE303" i="24" s="1"/>
  <c r="EA663" i="24"/>
  <c r="EE663" i="24" s="1"/>
  <c r="EA400" i="24"/>
  <c r="EE400" i="24" s="1"/>
  <c r="EA358" i="24"/>
  <c r="EE358" i="24" s="1"/>
  <c r="EA324" i="24"/>
  <c r="EE324" i="24" s="1"/>
  <c r="EA296" i="24"/>
  <c r="EE296" i="24" s="1"/>
  <c r="EA255" i="24"/>
  <c r="EE255" i="24" s="1"/>
  <c r="EA198" i="24"/>
  <c r="EE198" i="24" s="1"/>
  <c r="EA164" i="24"/>
  <c r="EE164" i="24" s="1"/>
  <c r="EA756" i="24"/>
  <c r="EE756" i="24" s="1"/>
  <c r="EA690" i="24"/>
  <c r="EE690" i="24" s="1"/>
  <c r="EA650" i="24"/>
  <c r="EE650" i="24" s="1"/>
  <c r="EA623" i="24"/>
  <c r="EE623" i="24" s="1"/>
  <c r="EA527" i="24"/>
  <c r="EE527" i="24" s="1"/>
  <c r="EA363" i="24"/>
  <c r="EE363" i="24" s="1"/>
  <c r="EA302" i="24"/>
  <c r="EE302" i="24" s="1"/>
  <c r="EA260" i="24"/>
  <c r="EE260" i="24" s="1"/>
  <c r="EA233" i="24"/>
  <c r="EE233" i="24" s="1"/>
  <c r="EA103" i="24"/>
  <c r="EE103" i="24" s="1"/>
  <c r="EA685" i="24"/>
  <c r="EE685" i="24" s="1"/>
  <c r="EA679" i="24"/>
  <c r="EE679" i="24" s="1"/>
  <c r="EA615" i="24"/>
  <c r="EE615" i="24" s="1"/>
  <c r="EA251" i="24"/>
  <c r="EE251" i="24" s="1"/>
  <c r="EA334" i="24"/>
  <c r="EE334" i="24" s="1"/>
  <c r="EA521" i="24"/>
  <c r="EE521" i="24" s="1"/>
  <c r="EA458" i="24"/>
  <c r="EE458" i="24" s="1"/>
  <c r="EA495" i="24"/>
  <c r="EE495" i="24" s="1"/>
  <c r="EA367" i="24"/>
  <c r="EE367" i="24" s="1"/>
  <c r="EA343" i="24"/>
  <c r="EE343" i="24" s="1"/>
  <c r="EA320" i="24"/>
  <c r="EE320" i="24" s="1"/>
  <c r="EA272" i="24"/>
  <c r="EE272" i="24" s="1"/>
  <c r="EA225" i="24"/>
  <c r="EE225" i="24" s="1"/>
  <c r="EA192" i="24"/>
  <c r="EE192" i="24" s="1"/>
  <c r="EA136" i="24"/>
  <c r="EE136" i="24" s="1"/>
  <c r="EA698" i="24"/>
  <c r="EE698" i="24" s="1"/>
  <c r="EA694" i="24"/>
  <c r="EE694" i="24" s="1"/>
  <c r="EA669" i="24"/>
  <c r="EE669" i="24" s="1"/>
  <c r="EA645" i="24"/>
  <c r="EE645" i="24" s="1"/>
  <c r="EA612" i="24"/>
  <c r="EE612" i="24" s="1"/>
  <c r="EA511" i="24"/>
  <c r="EE511" i="24" s="1"/>
  <c r="EA505" i="24"/>
  <c r="EE505" i="24" s="1"/>
  <c r="EA481" i="24"/>
  <c r="EE481" i="24" s="1"/>
  <c r="EA501" i="24"/>
  <c r="EE501" i="24" s="1"/>
  <c r="EA397" i="24"/>
  <c r="EE397" i="24" s="1"/>
  <c r="EA391" i="24"/>
  <c r="EE391" i="24" s="1"/>
  <c r="EA104" i="24"/>
  <c r="EE104" i="24" s="1"/>
  <c r="EA744" i="24"/>
  <c r="EE744" i="24" s="1"/>
  <c r="EA665" i="24"/>
  <c r="EE665" i="24" s="1"/>
  <c r="DU100" i="24"/>
  <c r="DU92" i="24"/>
  <c r="DU84" i="24"/>
  <c r="DU76" i="24"/>
  <c r="DU68" i="24"/>
  <c r="DU60" i="24"/>
  <c r="DU52" i="24"/>
  <c r="DW95" i="24"/>
  <c r="DW87" i="24"/>
  <c r="DW79" i="24"/>
  <c r="EM100" i="24"/>
  <c r="DW99" i="24"/>
  <c r="DV99" i="24"/>
  <c r="EM86" i="24"/>
  <c r="EM72" i="24"/>
  <c r="DU71" i="24"/>
  <c r="EM61" i="24"/>
  <c r="DW58" i="24"/>
  <c r="EM40" i="24"/>
  <c r="EM32" i="24"/>
  <c r="DW89" i="24"/>
  <c r="DW69" i="24"/>
  <c r="DV58" i="24"/>
  <c r="EM48" i="24"/>
  <c r="DW47" i="24"/>
  <c r="DW39" i="24"/>
  <c r="DW31" i="24"/>
  <c r="DV90" i="24"/>
  <c r="EM87" i="24"/>
  <c r="EM71" i="24"/>
  <c r="DU70" i="24"/>
  <c r="DU99" i="24"/>
  <c r="DU90" i="24"/>
  <c r="EM89" i="24"/>
  <c r="DV79" i="24"/>
  <c r="DW92" i="24"/>
  <c r="DU79" i="24"/>
  <c r="DV92" i="24"/>
  <c r="EM91" i="24"/>
  <c r="DW77" i="24"/>
  <c r="DV66" i="24"/>
  <c r="DW94" i="24"/>
  <c r="DW81" i="24"/>
  <c r="DV77" i="24"/>
  <c r="EM101" i="24"/>
  <c r="DV94" i="24"/>
  <c r="DV81" i="24"/>
  <c r="DW96" i="24"/>
  <c r="DU94" i="24"/>
  <c r="DV96" i="24"/>
  <c r="DV98" i="24"/>
  <c r="DU78" i="24"/>
  <c r="DV75" i="24"/>
  <c r="DW68" i="24"/>
  <c r="EM62" i="24"/>
  <c r="DW60" i="24"/>
  <c r="DW52" i="24"/>
  <c r="EM51" i="24"/>
  <c r="DU47" i="24"/>
  <c r="DU34" i="24"/>
  <c r="DU23" i="24"/>
  <c r="DU15" i="24"/>
  <c r="DW100" i="24"/>
  <c r="DU98" i="24"/>
  <c r="DU75" i="24"/>
  <c r="DV68" i="24"/>
  <c r="DV100" i="24"/>
  <c r="EM96" i="24"/>
  <c r="EM99" i="24"/>
  <c r="DU89" i="24"/>
  <c r="DW85" i="24"/>
  <c r="EM97" i="24"/>
  <c r="DW62" i="24"/>
  <c r="DU59" i="24"/>
  <c r="DW44" i="24"/>
  <c r="DU31" i="24"/>
  <c r="DU24" i="24"/>
  <c r="DU81" i="24"/>
  <c r="DV62" i="24"/>
  <c r="DW51" i="24"/>
  <c r="DV44" i="24"/>
  <c r="EM43" i="24"/>
  <c r="EM30" i="24"/>
  <c r="EM20" i="24"/>
  <c r="DU66" i="24"/>
  <c r="DV56" i="24"/>
  <c r="EM55" i="24"/>
  <c r="DU51" i="24"/>
  <c r="DV46" i="24"/>
  <c r="DU56" i="24"/>
  <c r="DU46" i="24"/>
  <c r="DW101" i="24"/>
  <c r="EM64" i="24"/>
  <c r="DW48" i="24"/>
  <c r="EM45" i="24"/>
  <c r="DV35" i="24"/>
  <c r="DV101" i="24"/>
  <c r="EM95" i="24"/>
  <c r="DW90" i="24"/>
  <c r="DW70" i="24"/>
  <c r="DV48" i="24"/>
  <c r="DW37" i="24"/>
  <c r="DU35" i="24"/>
  <c r="DU101" i="24"/>
  <c r="EM78" i="24"/>
  <c r="EM76" i="24"/>
  <c r="DV70" i="24"/>
  <c r="DU48" i="24"/>
  <c r="EM47" i="24"/>
  <c r="DW86" i="24"/>
  <c r="EM83" i="24"/>
  <c r="DW82" i="24"/>
  <c r="EM68" i="24"/>
  <c r="EM60" i="24"/>
  <c r="DW53" i="24"/>
  <c r="DU37" i="24"/>
  <c r="DV86" i="24"/>
  <c r="DV82" i="24"/>
  <c r="EM77" i="24"/>
  <c r="DW65" i="24"/>
  <c r="DW61" i="24"/>
  <c r="DV53" i="24"/>
  <c r="EM52" i="24"/>
  <c r="DW97" i="24"/>
  <c r="EM92" i="24"/>
  <c r="DW91" i="24"/>
  <c r="DU86" i="24"/>
  <c r="DU82" i="24"/>
  <c r="EM75" i="24"/>
  <c r="DV65" i="24"/>
  <c r="DV61" i="24"/>
  <c r="EM57" i="24"/>
  <c r="DU53" i="24"/>
  <c r="DU39" i="24"/>
  <c r="DV97" i="24"/>
  <c r="DV91" i="24"/>
  <c r="EM88" i="24"/>
  <c r="DU65" i="24"/>
  <c r="DU61" i="24"/>
  <c r="DU58" i="24"/>
  <c r="DU97" i="24"/>
  <c r="DU91" i="24"/>
  <c r="EM74" i="24"/>
  <c r="DV69" i="24"/>
  <c r="DV87" i="24"/>
  <c r="EM79" i="24"/>
  <c r="DU69" i="24"/>
  <c r="EM63" i="24"/>
  <c r="DV50" i="24"/>
  <c r="EM49" i="24"/>
  <c r="DU87" i="24"/>
  <c r="EM84" i="24"/>
  <c r="DW83" i="24"/>
  <c r="DU83" i="24"/>
  <c r="DW75" i="24"/>
  <c r="DV74" i="24"/>
  <c r="DW33" i="24"/>
  <c r="DU25" i="24"/>
  <c r="DV16" i="24"/>
  <c r="DW76" i="24"/>
  <c r="DU74" i="24"/>
  <c r="DW73" i="24"/>
  <c r="DW63" i="24"/>
  <c r="DV33" i="24"/>
  <c r="DW18" i="24"/>
  <c r="DU16" i="24"/>
  <c r="EM15" i="24"/>
  <c r="EM98" i="24"/>
  <c r="EM94" i="24"/>
  <c r="DU77" i="24"/>
  <c r="DU63" i="24"/>
  <c r="DV54" i="24"/>
  <c r="DV32" i="24"/>
  <c r="DU32" i="24"/>
  <c r="DW20" i="24"/>
  <c r="EM17" i="24"/>
  <c r="DW27" i="24"/>
  <c r="DV20" i="24"/>
  <c r="DV27" i="24"/>
  <c r="EM26" i="24"/>
  <c r="DU20" i="24"/>
  <c r="EM19" i="24"/>
  <c r="DV76" i="24"/>
  <c r="DV73" i="24"/>
  <c r="EM70" i="24"/>
  <c r="DV63" i="24"/>
  <c r="DW54" i="24"/>
  <c r="DU33" i="24"/>
  <c r="DW32" i="24"/>
  <c r="DV18" i="24"/>
  <c r="DU96" i="24"/>
  <c r="DU73" i="24"/>
  <c r="DU18" i="24"/>
  <c r="DW59" i="24"/>
  <c r="DW72" i="24"/>
  <c r="DU54" i="24"/>
  <c r="DW43" i="24"/>
  <c r="DW98" i="24"/>
  <c r="DW78" i="24"/>
  <c r="DV72" i="24"/>
  <c r="DV59" i="24"/>
  <c r="DW49" i="24"/>
  <c r="EM46" i="24"/>
  <c r="DV43" i="24"/>
  <c r="DW88" i="24"/>
  <c r="DV78" i="24"/>
  <c r="DU72" i="24"/>
  <c r="DV49" i="24"/>
  <c r="DU43" i="24"/>
  <c r="DW22" i="24"/>
  <c r="DV88" i="24"/>
  <c r="EM80" i="24"/>
  <c r="DW71" i="24"/>
  <c r="DU49" i="24"/>
  <c r="EM29" i="24"/>
  <c r="DU27" i="24"/>
  <c r="DV22" i="24"/>
  <c r="DU88" i="24"/>
  <c r="DV71" i="24"/>
  <c r="DW56" i="24"/>
  <c r="DV31" i="24"/>
  <c r="DU22" i="24"/>
  <c r="EM69" i="24"/>
  <c r="EM58" i="24"/>
  <c r="EM53" i="24"/>
  <c r="EM44" i="24"/>
  <c r="DW40" i="24"/>
  <c r="EM21" i="24"/>
  <c r="DS11" i="24"/>
  <c r="DW84" i="24"/>
  <c r="EM67" i="24"/>
  <c r="DV40" i="24"/>
  <c r="DW15" i="24"/>
  <c r="DV84" i="24"/>
  <c r="DU62" i="24"/>
  <c r="DU40" i="24"/>
  <c r="DW24" i="24"/>
  <c r="EM23" i="24"/>
  <c r="EM14" i="24"/>
  <c r="DV15" i="24"/>
  <c r="DV51" i="24"/>
  <c r="EM41" i="24"/>
  <c r="DW30" i="24"/>
  <c r="DV24" i="24"/>
  <c r="EM36" i="24"/>
  <c r="DV30" i="24"/>
  <c r="EM85" i="24"/>
  <c r="DU30" i="24"/>
  <c r="EM28" i="24"/>
  <c r="DV89" i="24"/>
  <c r="DW80" i="24"/>
  <c r="DV95" i="24"/>
  <c r="DZ95" i="24" s="1"/>
  <c r="ED95" i="24" s="1"/>
  <c r="EM81" i="24"/>
  <c r="DV80" i="24"/>
  <c r="EM66" i="24"/>
  <c r="DW46" i="24"/>
  <c r="DW41" i="24"/>
  <c r="EM38" i="24"/>
  <c r="EM35" i="24"/>
  <c r="DW17" i="24"/>
  <c r="DU95" i="24"/>
  <c r="EM93" i="24"/>
  <c r="DU80" i="24"/>
  <c r="DW55" i="24"/>
  <c r="DV41" i="24"/>
  <c r="EM37" i="24"/>
  <c r="DV17" i="24"/>
  <c r="DU17" i="24"/>
  <c r="EM13" i="24"/>
  <c r="DW38" i="24"/>
  <c r="DU64" i="24"/>
  <c r="DV85" i="24"/>
  <c r="DV55" i="24"/>
  <c r="EM50" i="24"/>
  <c r="DU41" i="24"/>
  <c r="EM34" i="24"/>
  <c r="DW29" i="24"/>
  <c r="DW26" i="24"/>
  <c r="DW19" i="24"/>
  <c r="DU29" i="24"/>
  <c r="DU26" i="24"/>
  <c r="DU19" i="24"/>
  <c r="EM90" i="24"/>
  <c r="DU85" i="24"/>
  <c r="DW67" i="24"/>
  <c r="DU55" i="24"/>
  <c r="DW50" i="24"/>
  <c r="EM42" i="24"/>
  <c r="DV29" i="24"/>
  <c r="DV26" i="24"/>
  <c r="EM25" i="24"/>
  <c r="DV19" i="24"/>
  <c r="EM16" i="24"/>
  <c r="DV28" i="24"/>
  <c r="DV67" i="24"/>
  <c r="DU50" i="24"/>
  <c r="DU67" i="24"/>
  <c r="DU44" i="24"/>
  <c r="EM33" i="24"/>
  <c r="DW21" i="24"/>
  <c r="EM18" i="24"/>
  <c r="DW14" i="24"/>
  <c r="DW93" i="24"/>
  <c r="DV21" i="24"/>
  <c r="DV14" i="24"/>
  <c r="DW13" i="24"/>
  <c r="DV13" i="24"/>
  <c r="DT13" i="24"/>
  <c r="DV93" i="24"/>
  <c r="EM65" i="24"/>
  <c r="DV60" i="24"/>
  <c r="DU21" i="24"/>
  <c r="DU14" i="24"/>
  <c r="DU13" i="24"/>
  <c r="DU93" i="24"/>
  <c r="EM59" i="24"/>
  <c r="EM54" i="24"/>
  <c r="DV37" i="24"/>
  <c r="DW23" i="24"/>
  <c r="DV64" i="24"/>
  <c r="EM82" i="24"/>
  <c r="DW66" i="24"/>
  <c r="DW57" i="24"/>
  <c r="DW36" i="24"/>
  <c r="DV23" i="24"/>
  <c r="EM73" i="24"/>
  <c r="DV57" i="24"/>
  <c r="EM39" i="24"/>
  <c r="DV36" i="24"/>
  <c r="EM27" i="24"/>
  <c r="EM22" i="24"/>
  <c r="DW64" i="24"/>
  <c r="DU57" i="24"/>
  <c r="DV52" i="24"/>
  <c r="DU36" i="24"/>
  <c r="DW35" i="24"/>
  <c r="DW28" i="24"/>
  <c r="DU42" i="24"/>
  <c r="DW25" i="24"/>
  <c r="DV83" i="24"/>
  <c r="EM56" i="24"/>
  <c r="DV47" i="24"/>
  <c r="DU38" i="24"/>
  <c r="DW34" i="24"/>
  <c r="DV34" i="24"/>
  <c r="DW45" i="24"/>
  <c r="DV39" i="24"/>
  <c r="DV45" i="24"/>
  <c r="DU45" i="24"/>
  <c r="EM24" i="24"/>
  <c r="DU28" i="24"/>
  <c r="DW74" i="24"/>
  <c r="DV42" i="24"/>
  <c r="DW16" i="24"/>
  <c r="DW42" i="24"/>
  <c r="EM31" i="24"/>
  <c r="DV25" i="24"/>
  <c r="DV38" i="24"/>
  <c r="EA624" i="24"/>
  <c r="EE624" i="24" s="1"/>
  <c r="EA498" i="24"/>
  <c r="EE498" i="24" s="1"/>
  <c r="EA405" i="24"/>
  <c r="EE405" i="24" s="1"/>
  <c r="EA374" i="24"/>
  <c r="EE374" i="24" s="1"/>
  <c r="EA704" i="24"/>
  <c r="EE704" i="24" s="1"/>
  <c r="EA526" i="24"/>
  <c r="EE526" i="24" s="1"/>
  <c r="EA382" i="24"/>
  <c r="EE382" i="24" s="1"/>
  <c r="EA312" i="24"/>
  <c r="EE312" i="24" s="1"/>
  <c r="EA205" i="24"/>
  <c r="EE205" i="24" s="1"/>
  <c r="EA757" i="24"/>
  <c r="EE757" i="24" s="1"/>
  <c r="EA702" i="24"/>
  <c r="EE702" i="24" s="1"/>
  <c r="EA664" i="24"/>
  <c r="EE664" i="24" s="1"/>
  <c r="EA629" i="24"/>
  <c r="EE629" i="24" s="1"/>
  <c r="EA506" i="24"/>
  <c r="EE506" i="24" s="1"/>
  <c r="EA240" i="24"/>
  <c r="EE240" i="24" s="1"/>
  <c r="EA142" i="24"/>
  <c r="EE142" i="24" s="1"/>
  <c r="EA608" i="24"/>
  <c r="EE608" i="24" s="1"/>
  <c r="EA513" i="24"/>
  <c r="EE513" i="24" s="1"/>
  <c r="EA479" i="24"/>
  <c r="EE479" i="24" s="1"/>
  <c r="EA469" i="24"/>
  <c r="EE469" i="24" s="1"/>
  <c r="EA424" i="24"/>
  <c r="EE424" i="24" s="1"/>
  <c r="EA401" i="24"/>
  <c r="EE401" i="24" s="1"/>
  <c r="EA362" i="24"/>
  <c r="EE362" i="24" s="1"/>
  <c r="EA321" i="24"/>
  <c r="EE321" i="24" s="1"/>
  <c r="EA266" i="24"/>
  <c r="EE266" i="24" s="1"/>
  <c r="EA235" i="24"/>
  <c r="EE235" i="24" s="1"/>
  <c r="EA203" i="24"/>
  <c r="EE203" i="24" s="1"/>
  <c r="EA160" i="24"/>
  <c r="EE160" i="24" s="1"/>
  <c r="EA149" i="24"/>
  <c r="EE149" i="24" s="1"/>
  <c r="EA108" i="24"/>
  <c r="EE108" i="24" s="1"/>
  <c r="EA716" i="24"/>
  <c r="EE716" i="24" s="1"/>
  <c r="EA678" i="24"/>
  <c r="EE678" i="24" s="1"/>
  <c r="EA311" i="24"/>
  <c r="EE311" i="24" s="1"/>
  <c r="EA492" i="24"/>
  <c r="EE492" i="24" s="1"/>
  <c r="EA459" i="24"/>
  <c r="EE459" i="24" s="1"/>
  <c r="EA440" i="24"/>
  <c r="EE440" i="24" s="1"/>
  <c r="EA393" i="24"/>
  <c r="EE393" i="24" s="1"/>
  <c r="EA335" i="24"/>
  <c r="EE335" i="24" s="1"/>
  <c r="EA271" i="24"/>
  <c r="EE271" i="24" s="1"/>
  <c r="EA237" i="24"/>
  <c r="EE237" i="24" s="1"/>
  <c r="EA175" i="24"/>
  <c r="EE175" i="24" s="1"/>
  <c r="EA150" i="24"/>
  <c r="EE150" i="24" s="1"/>
  <c r="EA121" i="24"/>
  <c r="EE121" i="24" s="1"/>
  <c r="EA720" i="24"/>
  <c r="EE720" i="24" s="1"/>
  <c r="EA691" i="24"/>
  <c r="EE691" i="24" s="1"/>
  <c r="EA642" i="24"/>
  <c r="EE642" i="24" s="1"/>
  <c r="EA634" i="24"/>
  <c r="EE634" i="24" s="1"/>
  <c r="EA523" i="24"/>
  <c r="EE523" i="24" s="1"/>
  <c r="EA426" i="24"/>
  <c r="EE426" i="24" s="1"/>
  <c r="EA390" i="24"/>
  <c r="EE390" i="24" s="1"/>
  <c r="EA161" i="24"/>
  <c r="EE161" i="24" s="1"/>
  <c r="EA145" i="24"/>
  <c r="EE145" i="24" s="1"/>
  <c r="EA686" i="24"/>
  <c r="EE686" i="24" s="1"/>
  <c r="EA638" i="24"/>
  <c r="EE638" i="24" s="1"/>
  <c r="EA119" i="24"/>
  <c r="EE119" i="24" s="1"/>
  <c r="EA461" i="24"/>
  <c r="EE461" i="24" s="1"/>
  <c r="EA515" i="24"/>
  <c r="EE515" i="24" s="1"/>
  <c r="EA487" i="24"/>
  <c r="EE487" i="24" s="1"/>
  <c r="EA449" i="24"/>
  <c r="EE449" i="24" s="1"/>
  <c r="EA409" i="24"/>
  <c r="EE409" i="24" s="1"/>
  <c r="EA368" i="24"/>
  <c r="EE368" i="24" s="1"/>
  <c r="EA331" i="24"/>
  <c r="EE331" i="24" s="1"/>
  <c r="EA316" i="24"/>
  <c r="EE316" i="24" s="1"/>
  <c r="EA268" i="24"/>
  <c r="EE268" i="24" s="1"/>
  <c r="EA244" i="24"/>
  <c r="EE244" i="24" s="1"/>
  <c r="EA193" i="24"/>
  <c r="EE193" i="24" s="1"/>
  <c r="EA167" i="24"/>
  <c r="EE167" i="24" s="1"/>
  <c r="EA134" i="24"/>
  <c r="EE134" i="24" s="1"/>
  <c r="EA673" i="24"/>
  <c r="EE673" i="24" s="1"/>
  <c r="EA621" i="24"/>
  <c r="EE621" i="24" s="1"/>
  <c r="EA610" i="24"/>
  <c r="EE610" i="24" s="1"/>
  <c r="EA471" i="24"/>
  <c r="EE471" i="24" s="1"/>
  <c r="EA464" i="24"/>
  <c r="EE464" i="24" s="1"/>
  <c r="EA389" i="24"/>
  <c r="EE389" i="24" s="1"/>
  <c r="EA359" i="24"/>
  <c r="EE359" i="24" s="1"/>
  <c r="EA307" i="24"/>
  <c r="EE307" i="24" s="1"/>
  <c r="EA301" i="24"/>
  <c r="EE301" i="24" s="1"/>
  <c r="EA229" i="24"/>
  <c r="EE229" i="24" s="1"/>
  <c r="EA186" i="24"/>
  <c r="EE186" i="24" s="1"/>
  <c r="EA132" i="24"/>
  <c r="EE132" i="24" s="1"/>
  <c r="EA408" i="24"/>
  <c r="EE408" i="24" s="1"/>
  <c r="EA504" i="24"/>
  <c r="EE504" i="24" s="1"/>
  <c r="EA422" i="24"/>
  <c r="EE422" i="24" s="1"/>
  <c r="EA394" i="24"/>
  <c r="EE394" i="24" s="1"/>
  <c r="EA346" i="24"/>
  <c r="EE346" i="24" s="1"/>
  <c r="EA293" i="24"/>
  <c r="EE293" i="24" s="1"/>
  <c r="EA232" i="24"/>
  <c r="EE232" i="24" s="1"/>
  <c r="EA171" i="24"/>
  <c r="EE171" i="24" s="1"/>
  <c r="EA747" i="24"/>
  <c r="EE747" i="24" s="1"/>
  <c r="EA707" i="24"/>
  <c r="EE707" i="24" s="1"/>
  <c r="EA666" i="24"/>
  <c r="EE666" i="24" s="1"/>
  <c r="EA606" i="24"/>
  <c r="EE606" i="24" s="1"/>
  <c r="EA144" i="24"/>
  <c r="EE144" i="24" s="1"/>
  <c r="EA530" i="24"/>
  <c r="EE530" i="24" s="1"/>
  <c r="EA531" i="24"/>
  <c r="EE531" i="24" s="1"/>
  <c r="EA494" i="24"/>
  <c r="EE494" i="24" s="1"/>
  <c r="EA451" i="24"/>
  <c r="EE451" i="24" s="1"/>
  <c r="EA419" i="24"/>
  <c r="EE419" i="24" s="1"/>
  <c r="EA386" i="24"/>
  <c r="EE386" i="24" s="1"/>
  <c r="EA319" i="24"/>
  <c r="EE319" i="24" s="1"/>
  <c r="EA291" i="24"/>
  <c r="EE291" i="24" s="1"/>
  <c r="EA219" i="24"/>
  <c r="EE219" i="24" s="1"/>
  <c r="EA196" i="24"/>
  <c r="EE196" i="24" s="1"/>
  <c r="EA169" i="24"/>
  <c r="EE169" i="24" s="1"/>
  <c r="EA123" i="24"/>
  <c r="EE123" i="24" s="1"/>
  <c r="EA751" i="24"/>
  <c r="EE751" i="24" s="1"/>
  <c r="EA701" i="24"/>
  <c r="EE701" i="24" s="1"/>
  <c r="EA695" i="24"/>
  <c r="EE695" i="24" s="1"/>
  <c r="EA656" i="24"/>
  <c r="EE656" i="24" s="1"/>
  <c r="EA647" i="24"/>
  <c r="EE647" i="24" s="1"/>
  <c r="EA518" i="24"/>
  <c r="EE518" i="24" s="1"/>
  <c r="EA483" i="24"/>
  <c r="EE483" i="24" s="1"/>
  <c r="EA434" i="24"/>
  <c r="EE434" i="24" s="1"/>
  <c r="EA379" i="24"/>
  <c r="EE379" i="24" s="1"/>
  <c r="EA354" i="24"/>
  <c r="EE354" i="24" s="1"/>
  <c r="EA304" i="24"/>
  <c r="EE304" i="24" s="1"/>
  <c r="EA248" i="24"/>
  <c r="EE248" i="24" s="1"/>
  <c r="EA207" i="24"/>
  <c r="EE207" i="24" s="1"/>
  <c r="EA177" i="24"/>
  <c r="EE177" i="24" s="1"/>
  <c r="EA135" i="24"/>
  <c r="EE135" i="24" s="1"/>
  <c r="EA740" i="24"/>
  <c r="EE740" i="24" s="1"/>
  <c r="EA728" i="24"/>
  <c r="EE728" i="24" s="1"/>
  <c r="EA675" i="24"/>
  <c r="EE675" i="24" s="1"/>
  <c r="EA239" i="24"/>
  <c r="EE239" i="24" s="1"/>
  <c r="EA418" i="24"/>
  <c r="EE418" i="24" s="1"/>
  <c r="EA516" i="24"/>
  <c r="EE516" i="24" s="1"/>
  <c r="EA490" i="24"/>
  <c r="EE490" i="24" s="1"/>
  <c r="EA443" i="24"/>
  <c r="EE443" i="24" s="1"/>
  <c r="EA412" i="24"/>
  <c r="EE412" i="24" s="1"/>
  <c r="EA355" i="24"/>
  <c r="EE355" i="24" s="1"/>
  <c r="EA325" i="24"/>
  <c r="EE325" i="24" s="1"/>
  <c r="EA284" i="24"/>
  <c r="EE284" i="24" s="1"/>
  <c r="EA258" i="24"/>
  <c r="EE258" i="24" s="1"/>
  <c r="EA220" i="24"/>
  <c r="EE220" i="24" s="1"/>
  <c r="EA189" i="24"/>
  <c r="EE189" i="24" s="1"/>
  <c r="EA154" i="24"/>
  <c r="EE154" i="24" s="1"/>
  <c r="EA128" i="24"/>
  <c r="EE128" i="24" s="1"/>
  <c r="EA752" i="24"/>
  <c r="EE752" i="24" s="1"/>
  <c r="EA731" i="24"/>
  <c r="EE731" i="24" s="1"/>
  <c r="EA721" i="24"/>
  <c r="EE721" i="24" s="1"/>
  <c r="EA652" i="24"/>
  <c r="EE652" i="24" s="1"/>
  <c r="EA613" i="24"/>
  <c r="EE613" i="24" s="1"/>
  <c r="EA482" i="24"/>
  <c r="EE482" i="24" s="1"/>
  <c r="EA512" i="24"/>
  <c r="EE512" i="24" s="1"/>
  <c r="EA433" i="24"/>
  <c r="EE433" i="24" s="1"/>
  <c r="EA448" i="24"/>
  <c r="EE448" i="24" s="1"/>
  <c r="EA388" i="24"/>
  <c r="EE388" i="24" s="1"/>
  <c r="EA328" i="24"/>
  <c r="EE328" i="24" s="1"/>
  <c r="EA226" i="24"/>
  <c r="EE226" i="24" s="1"/>
  <c r="EA174" i="24"/>
  <c r="EE174" i="24" s="1"/>
  <c r="EA734" i="24"/>
  <c r="EE734" i="24" s="1"/>
  <c r="EA639" i="24"/>
  <c r="EE639" i="24" s="1"/>
  <c r="EA681" i="24"/>
  <c r="EE681" i="24" s="1"/>
  <c r="Q185" i="24"/>
  <c r="M185" i="24"/>
  <c r="L185" i="24"/>
  <c r="J185" i="24"/>
  <c r="G185" i="24"/>
  <c r="F185" i="24"/>
  <c r="D185" i="24"/>
  <c r="I185" i="24"/>
  <c r="C185" i="24"/>
  <c r="EA507" i="24"/>
  <c r="EE507" i="24" s="1"/>
  <c r="EA446" i="24"/>
  <c r="EE446" i="24" s="1"/>
  <c r="EA339" i="24"/>
  <c r="EE339" i="24" s="1"/>
  <c r="EA282" i="24"/>
  <c r="EE282" i="24" s="1"/>
  <c r="EA228" i="24"/>
  <c r="EE228" i="24" s="1"/>
  <c r="EA730" i="24"/>
  <c r="EE730" i="24" s="1"/>
  <c r="EA708" i="24"/>
  <c r="EE708" i="24" s="1"/>
  <c r="EA654" i="24"/>
  <c r="EE654" i="24" s="1"/>
  <c r="EA627" i="24"/>
  <c r="EE627" i="24" s="1"/>
  <c r="EA350" i="24"/>
  <c r="EE350" i="24" s="1"/>
  <c r="EA314" i="24"/>
  <c r="EE314" i="24" s="1"/>
  <c r="EA185" i="24"/>
  <c r="EE185" i="24" s="1"/>
  <c r="EA165" i="24"/>
  <c r="EE165" i="24" s="1"/>
  <c r="EA131" i="24"/>
  <c r="EE131" i="24" s="1"/>
  <c r="EA713" i="24"/>
  <c r="EE713" i="24" s="1"/>
  <c r="EA668" i="24"/>
  <c r="EE668" i="24" s="1"/>
  <c r="EA651" i="24"/>
  <c r="EE651" i="24" s="1"/>
  <c r="EA636" i="24"/>
  <c r="EE636" i="24" s="1"/>
  <c r="EA534" i="24"/>
  <c r="EE534" i="24" s="1"/>
  <c r="EA535" i="24"/>
  <c r="EE535" i="24" s="1"/>
  <c r="EA475" i="24"/>
  <c r="EE475" i="24" s="1"/>
  <c r="EA437" i="24"/>
  <c r="EE437" i="24" s="1"/>
  <c r="EA431" i="24"/>
  <c r="EE431" i="24" s="1"/>
  <c r="EA370" i="24"/>
  <c r="EE370" i="24" s="1"/>
  <c r="EA202" i="24"/>
  <c r="EE202" i="24" s="1"/>
  <c r="EA727" i="24"/>
  <c r="EE727" i="24" s="1"/>
  <c r="EA725" i="24"/>
  <c r="EE725" i="24" s="1"/>
  <c r="EA655" i="24"/>
  <c r="EE655" i="24" s="1"/>
  <c r="EA348" i="24"/>
  <c r="EE348" i="24" s="1"/>
  <c r="EA212" i="24"/>
  <c r="EE212" i="24" s="1"/>
  <c r="EA188" i="24"/>
  <c r="EE188" i="24" s="1"/>
  <c r="EA180" i="24"/>
  <c r="EE180" i="24" s="1"/>
  <c r="EA125" i="24"/>
  <c r="EE125" i="24" s="1"/>
  <c r="EA750" i="24"/>
  <c r="EE750" i="24" s="1"/>
  <c r="EA683" i="24"/>
  <c r="EE683" i="24" s="1"/>
  <c r="EA671" i="24"/>
  <c r="EE671" i="24" s="1"/>
  <c r="EA660" i="24"/>
  <c r="EE660" i="24" s="1"/>
  <c r="A187" i="24"/>
  <c r="K186" i="24"/>
  <c r="H186" i="24"/>
  <c r="E186" i="24"/>
  <c r="B186" i="24"/>
  <c r="EA462" i="24"/>
  <c r="EE462" i="24" s="1"/>
  <c r="EA371" i="24"/>
  <c r="EE371" i="24" s="1"/>
  <c r="EA351" i="24"/>
  <c r="EE351" i="24" s="1"/>
  <c r="EA159" i="24"/>
  <c r="EE159" i="24" s="1"/>
  <c r="EA742" i="24"/>
  <c r="EE742" i="24" s="1"/>
  <c r="EA711" i="24"/>
  <c r="EE711" i="24" s="1"/>
  <c r="EA743" i="24"/>
  <c r="EE743" i="24" s="1"/>
  <c r="EA692" i="24"/>
  <c r="EE692" i="24" s="1"/>
  <c r="EA604" i="24"/>
  <c r="EE604" i="24" s="1"/>
  <c r="DV606" i="24"/>
  <c r="DV605" i="24"/>
  <c r="DV616" i="24"/>
  <c r="DV608" i="24"/>
  <c r="DV609" i="24"/>
  <c r="DV603" i="24"/>
  <c r="DV602" i="24"/>
  <c r="DV615" i="24"/>
  <c r="DV607" i="24"/>
  <c r="DV625" i="24"/>
  <c r="DV604" i="24"/>
  <c r="DV617" i="24"/>
  <c r="DV614" i="24"/>
  <c r="DV611" i="24"/>
  <c r="DV632" i="24"/>
  <c r="DV628" i="24"/>
  <c r="DV610" i="24"/>
  <c r="DV645" i="24"/>
  <c r="DV636" i="24"/>
  <c r="DV623" i="24"/>
  <c r="DV613" i="24"/>
  <c r="DV637" i="24"/>
  <c r="DV612" i="24"/>
  <c r="DV640" i="24"/>
  <c r="DV620" i="24"/>
  <c r="DV638" i="24"/>
  <c r="DV650" i="24"/>
  <c r="DV648" i="24"/>
  <c r="DV633" i="24"/>
  <c r="DV621" i="24"/>
  <c r="DV601" i="24"/>
  <c r="DZ601" i="24" s="1"/>
  <c r="ED601" i="24" s="1"/>
  <c r="DV635" i="24"/>
  <c r="DV646" i="24"/>
  <c r="DV619" i="24"/>
  <c r="DV630" i="24"/>
  <c r="DV618" i="24"/>
  <c r="DV661" i="24"/>
  <c r="DV627" i="24"/>
  <c r="DV634" i="24"/>
  <c r="DV631" i="24"/>
  <c r="DV629" i="24"/>
  <c r="DV622" i="24"/>
  <c r="DV659" i="24"/>
  <c r="DV693" i="24"/>
  <c r="DV639" i="24"/>
  <c r="DV675" i="24"/>
  <c r="DV649" i="24"/>
  <c r="DV655" i="24"/>
  <c r="DV642" i="24"/>
  <c r="DV662" i="24"/>
  <c r="DV641" i="24"/>
  <c r="DV654" i="24"/>
  <c r="DV624" i="24"/>
  <c r="DV643" i="24"/>
  <c r="DV644" i="24"/>
  <c r="DV647" i="24"/>
  <c r="DV652" i="24"/>
  <c r="DV653" i="24"/>
  <c r="DV656" i="24"/>
  <c r="DV663" i="24"/>
  <c r="DV672" i="24"/>
  <c r="DV673" i="24"/>
  <c r="DV692" i="24"/>
  <c r="DV658" i="24"/>
  <c r="DV680" i="24"/>
  <c r="DV657" i="24"/>
  <c r="DV626" i="24"/>
  <c r="DV651" i="24"/>
  <c r="DV664" i="24"/>
  <c r="DV667" i="24"/>
  <c r="DV686" i="24"/>
  <c r="DV685" i="24"/>
  <c r="DV690" i="24"/>
  <c r="DV676" i="24"/>
  <c r="DV691" i="24"/>
  <c r="DV682" i="24"/>
  <c r="DV665" i="24"/>
  <c r="DV678" i="24"/>
  <c r="DV709" i="24"/>
  <c r="DV671" i="24"/>
  <c r="DV669" i="24"/>
  <c r="DV666" i="24"/>
  <c r="DV660" i="24"/>
  <c r="DV679" i="24"/>
  <c r="DV683" i="24"/>
  <c r="DV674" i="24"/>
  <c r="DV670" i="24"/>
  <c r="DV711" i="24"/>
  <c r="DV695" i="24"/>
  <c r="DV681" i="24"/>
  <c r="DV705" i="24"/>
  <c r="DV684" i="24"/>
  <c r="DV728" i="24"/>
  <c r="DV696" i="24"/>
  <c r="DV694" i="24"/>
  <c r="DV668" i="24"/>
  <c r="DV689" i="24"/>
  <c r="DV723" i="24"/>
  <c r="DV714" i="24"/>
  <c r="DV687" i="24"/>
  <c r="DV699" i="24"/>
  <c r="DV704" i="24"/>
  <c r="DV707" i="24"/>
  <c r="DV688" i="24"/>
  <c r="DV677" i="24"/>
  <c r="DV722" i="24"/>
  <c r="DV724" i="24"/>
  <c r="DV720" i="24"/>
  <c r="DV700" i="24"/>
  <c r="DV749" i="24"/>
  <c r="DV698" i="24"/>
  <c r="DV702" i="24"/>
  <c r="DV697" i="24"/>
  <c r="DV742" i="24"/>
  <c r="DV741" i="24"/>
  <c r="DV710" i="24"/>
  <c r="DV743" i="24"/>
  <c r="DV729" i="24"/>
  <c r="DV715" i="24"/>
  <c r="DV727" i="24"/>
  <c r="DV708" i="24"/>
  <c r="DV706" i="24"/>
  <c r="DV739" i="24"/>
  <c r="DV732" i="24"/>
  <c r="DV725" i="24"/>
  <c r="DV744" i="24"/>
  <c r="DV733" i="24"/>
  <c r="DV752" i="24"/>
  <c r="DV736" i="24"/>
  <c r="DV734" i="24"/>
  <c r="DV737" i="24"/>
  <c r="DV713" i="24"/>
  <c r="DV721" i="24"/>
  <c r="DV726" i="24"/>
  <c r="DV719" i="24"/>
  <c r="DV731" i="24"/>
  <c r="DV712" i="24"/>
  <c r="DV701" i="24"/>
  <c r="DV703" i="24"/>
  <c r="DV730" i="24"/>
  <c r="DV735" i="24"/>
  <c r="DV740" i="24"/>
  <c r="DV716" i="24"/>
  <c r="DV745" i="24"/>
  <c r="DV718" i="24"/>
  <c r="DV717" i="24"/>
  <c r="DV738" i="24"/>
  <c r="DV750" i="24"/>
  <c r="DV754" i="24"/>
  <c r="DV760" i="24"/>
  <c r="DV747" i="24"/>
  <c r="DV759" i="24"/>
  <c r="DV755" i="24"/>
  <c r="DV757" i="24"/>
  <c r="DV751" i="24"/>
  <c r="DV753" i="24"/>
  <c r="DV746" i="24"/>
  <c r="DV756" i="24"/>
  <c r="DV758" i="24"/>
  <c r="DV748" i="24"/>
  <c r="DV111" i="24"/>
  <c r="DV106" i="24"/>
  <c r="DV104" i="24"/>
  <c r="DV128" i="24"/>
  <c r="DV102" i="24"/>
  <c r="DV103" i="24"/>
  <c r="DV109" i="24"/>
  <c r="DV121" i="24"/>
  <c r="DV110" i="24"/>
  <c r="DV129" i="24"/>
  <c r="DV107" i="24"/>
  <c r="DV113" i="24"/>
  <c r="DV108" i="24"/>
  <c r="DV123" i="24"/>
  <c r="DV105" i="24"/>
  <c r="DV116" i="24"/>
  <c r="DV117" i="24"/>
  <c r="DV118" i="24"/>
  <c r="DV125" i="24"/>
  <c r="DV124" i="24"/>
  <c r="DV112" i="24"/>
  <c r="DV138" i="24"/>
  <c r="DV120" i="24"/>
  <c r="DV114" i="24"/>
  <c r="DV115" i="24"/>
  <c r="DV127" i="24"/>
  <c r="DV119" i="24"/>
  <c r="DV122" i="24"/>
  <c r="DV149" i="24"/>
  <c r="DV135" i="24"/>
  <c r="DV136" i="24"/>
  <c r="DV131" i="24"/>
  <c r="DV142" i="24"/>
  <c r="DV133" i="24"/>
  <c r="DV132" i="24"/>
  <c r="DV126" i="24"/>
  <c r="DV140" i="24"/>
  <c r="DV130" i="24"/>
  <c r="DV144" i="24"/>
  <c r="DV148" i="24"/>
  <c r="DV151" i="24"/>
  <c r="DV145" i="24"/>
  <c r="DV154" i="24"/>
  <c r="DV147" i="24"/>
  <c r="DV143" i="24"/>
  <c r="DV158" i="24"/>
  <c r="DV157" i="24"/>
  <c r="DV146" i="24"/>
  <c r="DV150" i="24"/>
  <c r="DV134" i="24"/>
  <c r="DV141" i="24"/>
  <c r="DV139" i="24"/>
  <c r="DV137" i="24"/>
  <c r="DV163" i="24"/>
  <c r="DV167" i="24"/>
  <c r="DV156" i="24"/>
  <c r="DV152" i="24"/>
  <c r="DV159" i="24"/>
  <c r="DV162" i="24"/>
  <c r="DV165" i="24"/>
  <c r="DV164" i="24"/>
  <c r="DV161" i="24"/>
  <c r="DV160" i="24"/>
  <c r="DV169" i="24"/>
  <c r="DV166" i="24"/>
  <c r="DV153" i="24"/>
  <c r="DV177" i="24"/>
  <c r="DV155" i="24"/>
  <c r="DV168" i="24"/>
  <c r="DV181" i="24"/>
  <c r="DV180" i="24"/>
  <c r="DV174" i="24"/>
  <c r="DV172" i="24"/>
  <c r="DV179" i="24"/>
  <c r="DV171" i="24"/>
  <c r="DV176" i="24"/>
  <c r="DV182" i="24"/>
  <c r="DV186" i="24"/>
  <c r="DV175" i="24"/>
  <c r="DV173" i="24"/>
  <c r="DV187" i="24"/>
  <c r="DV192" i="24"/>
  <c r="DV191" i="24"/>
  <c r="DV184" i="24"/>
  <c r="DV170" i="24"/>
  <c r="DV178" i="24"/>
  <c r="DV196" i="24"/>
  <c r="DV197" i="24"/>
  <c r="DV183" i="24"/>
  <c r="DV204" i="24"/>
  <c r="DV198" i="24"/>
  <c r="DV199" i="24"/>
  <c r="DV189" i="24"/>
  <c r="DV190" i="24"/>
  <c r="DV185" i="24"/>
  <c r="DV188" i="24"/>
  <c r="DV212" i="24"/>
  <c r="DV194" i="24"/>
  <c r="DV216" i="24"/>
  <c r="DV224" i="24"/>
  <c r="DV209" i="24"/>
  <c r="DV205" i="24"/>
  <c r="DV202" i="24"/>
  <c r="DV208" i="24"/>
  <c r="DV206" i="24"/>
  <c r="DV201" i="24"/>
  <c r="DV210" i="24"/>
  <c r="DV195" i="24"/>
  <c r="DV200" i="24"/>
  <c r="DV223" i="24"/>
  <c r="DV220" i="24"/>
  <c r="DV193" i="24"/>
  <c r="DV203" i="24"/>
  <c r="DV222" i="24"/>
  <c r="DV211" i="24"/>
  <c r="DV207" i="24"/>
  <c r="DV215" i="24"/>
  <c r="DV214" i="24"/>
  <c r="DV221" i="24"/>
  <c r="DV218" i="24"/>
  <c r="DV232" i="24"/>
  <c r="DV226" i="24"/>
  <c r="DV217" i="24"/>
  <c r="DV219" i="24"/>
  <c r="DV225" i="24"/>
  <c r="DV231" i="24"/>
  <c r="DV230" i="24"/>
  <c r="DV213" i="24"/>
  <c r="DV246" i="24"/>
  <c r="DV237" i="24"/>
  <c r="DV229" i="24"/>
  <c r="DV227" i="24"/>
  <c r="DV228" i="24"/>
  <c r="DV245" i="24"/>
  <c r="DV238" i="24"/>
  <c r="DV263" i="24"/>
  <c r="DV233" i="24"/>
  <c r="DV242" i="24"/>
  <c r="DV236" i="24"/>
  <c r="DV234" i="24"/>
  <c r="DV240" i="24"/>
  <c r="DV239" i="24"/>
  <c r="DV235" i="24"/>
  <c r="DV248" i="24"/>
  <c r="DV243" i="24"/>
  <c r="DV241" i="24"/>
  <c r="DV261" i="24"/>
  <c r="DV256" i="24"/>
  <c r="DV252" i="24"/>
  <c r="DV247" i="24"/>
  <c r="DV244" i="24"/>
  <c r="DV250" i="24"/>
  <c r="DV253" i="24"/>
  <c r="DV249" i="24"/>
  <c r="DV259" i="24"/>
  <c r="DV258" i="24"/>
  <c r="DV269" i="24"/>
  <c r="DV262" i="24"/>
  <c r="DV260" i="24"/>
  <c r="DV272" i="24"/>
  <c r="DV255" i="24"/>
  <c r="DV254" i="24"/>
  <c r="DV266" i="24"/>
  <c r="DV286" i="24"/>
  <c r="DV295" i="24"/>
  <c r="DV273" i="24"/>
  <c r="DV264" i="24"/>
  <c r="DV257" i="24"/>
  <c r="DV251" i="24"/>
  <c r="DV288" i="24"/>
  <c r="DV275" i="24"/>
  <c r="DV280" i="24"/>
  <c r="DV285" i="24"/>
  <c r="DV278" i="24"/>
  <c r="DV271" i="24"/>
  <c r="DV270" i="24"/>
  <c r="DV306" i="24"/>
  <c r="DV265" i="24"/>
  <c r="DV284" i="24"/>
  <c r="DV274" i="24"/>
  <c r="DV298" i="24"/>
  <c r="DV290" i="24"/>
  <c r="DV279" i="24"/>
  <c r="DV267" i="24"/>
  <c r="DV268" i="24"/>
  <c r="DV277" i="24"/>
  <c r="DV276" i="24"/>
  <c r="DV287" i="24"/>
  <c r="DV283" i="24"/>
  <c r="DV292" i="24"/>
  <c r="DV282" i="24"/>
  <c r="DV291" i="24"/>
  <c r="DV294" i="24"/>
  <c r="DV303" i="24"/>
  <c r="DV312" i="24"/>
  <c r="DV297" i="24"/>
  <c r="DV296" i="24"/>
  <c r="DV302" i="24"/>
  <c r="DV310" i="24"/>
  <c r="DV293" i="24"/>
  <c r="DV299" i="24"/>
  <c r="DV305" i="24"/>
  <c r="DV301" i="24"/>
  <c r="DV289" i="24"/>
  <c r="DV281" i="24"/>
  <c r="DV308" i="24"/>
  <c r="DV326" i="24"/>
  <c r="DV314" i="24"/>
  <c r="DV307" i="24"/>
  <c r="DV300" i="24"/>
  <c r="DV304" i="24"/>
  <c r="DV337" i="24"/>
  <c r="DV325" i="24"/>
  <c r="DV311" i="24"/>
  <c r="DV324" i="24"/>
  <c r="DV316" i="24"/>
  <c r="DV320" i="24"/>
  <c r="DV309" i="24"/>
  <c r="DV341" i="24"/>
  <c r="DV317" i="24"/>
  <c r="DV330" i="24"/>
  <c r="DV335" i="24"/>
  <c r="DV322" i="24"/>
  <c r="DV321" i="24"/>
  <c r="DV334" i="24"/>
  <c r="DV328" i="24"/>
  <c r="DV313" i="24"/>
  <c r="DV319" i="24"/>
  <c r="DV323" i="24"/>
  <c r="DV327" i="24"/>
  <c r="DV333" i="24"/>
  <c r="DV315" i="24"/>
  <c r="DV318" i="24"/>
  <c r="DV344" i="24"/>
  <c r="DV338" i="24"/>
  <c r="DV336" i="24"/>
  <c r="DV339" i="24"/>
  <c r="DV340" i="24"/>
  <c r="DV331" i="24"/>
  <c r="DV332" i="24"/>
  <c r="DV329" i="24"/>
  <c r="DV343" i="24"/>
  <c r="DV342" i="24"/>
  <c r="DV346" i="24"/>
  <c r="DV352" i="24"/>
  <c r="DV349" i="24"/>
  <c r="DV351" i="24"/>
  <c r="DV345" i="24"/>
  <c r="DV350" i="24"/>
  <c r="DV354" i="24"/>
  <c r="DV347" i="24"/>
  <c r="DV364" i="24"/>
  <c r="DV348" i="24"/>
  <c r="DV353" i="24"/>
  <c r="DV378" i="24"/>
  <c r="DV358" i="24"/>
  <c r="DV365" i="24"/>
  <c r="DV355" i="24"/>
  <c r="DV377" i="24"/>
  <c r="DV385" i="24"/>
  <c r="DV360" i="24"/>
  <c r="DV390" i="24"/>
  <c r="DV359" i="24"/>
  <c r="DV368" i="24"/>
  <c r="DV384" i="24"/>
  <c r="DV361" i="24"/>
  <c r="DV362" i="24"/>
  <c r="DV367" i="24"/>
  <c r="DV375" i="24"/>
  <c r="DV371" i="24"/>
  <c r="DV376" i="24"/>
  <c r="DV382" i="24"/>
  <c r="DV356" i="24"/>
  <c r="DV399" i="24"/>
  <c r="DV363" i="24"/>
  <c r="DV366" i="24"/>
  <c r="DV369" i="24"/>
  <c r="DV379" i="24"/>
  <c r="DV357" i="24"/>
  <c r="DV383" i="24"/>
  <c r="DV373" i="24"/>
  <c r="DV391" i="24"/>
  <c r="DV396" i="24"/>
  <c r="DV372" i="24"/>
  <c r="DV380" i="24"/>
  <c r="DV397" i="24"/>
  <c r="DV381" i="24"/>
  <c r="DV370" i="24"/>
  <c r="DV374" i="24"/>
  <c r="DV406" i="24"/>
  <c r="DV386" i="24"/>
  <c r="DV401" i="24"/>
  <c r="DV387" i="24"/>
  <c r="DV395" i="24"/>
  <c r="DV392" i="24"/>
  <c r="DV388" i="24"/>
  <c r="DV408" i="24"/>
  <c r="DV400" i="24"/>
  <c r="DV393" i="24"/>
  <c r="DV398" i="24"/>
  <c r="DV394" i="24"/>
  <c r="DV389" i="24"/>
  <c r="DV417" i="24"/>
  <c r="DV404" i="24"/>
  <c r="DV403" i="24"/>
  <c r="DV413" i="24"/>
  <c r="DV402" i="24"/>
  <c r="DV410" i="24"/>
  <c r="DV405" i="24"/>
  <c r="DV407" i="24"/>
  <c r="DV409" i="24"/>
  <c r="DV414" i="24"/>
  <c r="DV412" i="24"/>
  <c r="DV411" i="24"/>
  <c r="DV415" i="24"/>
  <c r="DV438" i="24"/>
  <c r="DV423" i="24"/>
  <c r="DV422" i="24"/>
  <c r="DV419" i="24"/>
  <c r="DV418" i="24"/>
  <c r="DV424" i="24"/>
  <c r="DV421" i="24"/>
  <c r="DV416" i="24"/>
  <c r="DV420" i="24"/>
  <c r="DV434" i="24"/>
  <c r="DV443" i="24"/>
  <c r="DV447" i="24"/>
  <c r="DV426" i="24"/>
  <c r="DV433" i="24"/>
  <c r="DV435" i="24"/>
  <c r="DV431" i="24"/>
  <c r="DV430" i="24"/>
  <c r="DV439" i="24"/>
  <c r="DV432" i="24"/>
  <c r="DV440" i="24"/>
  <c r="DV437" i="24"/>
  <c r="DV436" i="24"/>
  <c r="DV425" i="24"/>
  <c r="DV429" i="24"/>
  <c r="DV428" i="24"/>
  <c r="DV427" i="24"/>
  <c r="DV449" i="24"/>
  <c r="DV446" i="24"/>
  <c r="DV454" i="24"/>
  <c r="DV444" i="24"/>
  <c r="DV450" i="24"/>
  <c r="DV442" i="24"/>
  <c r="DV453" i="24"/>
  <c r="DV441" i="24"/>
  <c r="DV445" i="24"/>
  <c r="DV465" i="24"/>
  <c r="DV448" i="24"/>
  <c r="DV463" i="24"/>
  <c r="DV464" i="24"/>
  <c r="DV468" i="24"/>
  <c r="DV452" i="24"/>
  <c r="DV457" i="24"/>
  <c r="DV459" i="24"/>
  <c r="DV472" i="24"/>
  <c r="DV467" i="24"/>
  <c r="DV455" i="24"/>
  <c r="DV462" i="24"/>
  <c r="DV461" i="24"/>
  <c r="DV469" i="24"/>
  <c r="DV456" i="24"/>
  <c r="DV470" i="24"/>
  <c r="DV466" i="24"/>
  <c r="DV460" i="24"/>
  <c r="DV458" i="24"/>
  <c r="DV451" i="24"/>
  <c r="DV471" i="24"/>
  <c r="DV480" i="24"/>
  <c r="DV478" i="24"/>
  <c r="DV479" i="24"/>
  <c r="DV473" i="24"/>
  <c r="DV486" i="24"/>
  <c r="DV476" i="24"/>
  <c r="DV495" i="24"/>
  <c r="DV490" i="24"/>
  <c r="DV474" i="24"/>
  <c r="DV483" i="24"/>
  <c r="DV475" i="24"/>
  <c r="DV496" i="24"/>
  <c r="DV502" i="24"/>
  <c r="DV494" i="24"/>
  <c r="DV481" i="24"/>
  <c r="DV487" i="24"/>
  <c r="DV477" i="24"/>
  <c r="DV492" i="24"/>
  <c r="DV489" i="24"/>
  <c r="DV484" i="24"/>
  <c r="DV499" i="24"/>
  <c r="DV500" i="24"/>
  <c r="DV482" i="24"/>
  <c r="DV501" i="24"/>
  <c r="DV491" i="24"/>
  <c r="DV488" i="24"/>
  <c r="DV485" i="24"/>
  <c r="DV493" i="24"/>
  <c r="DV520" i="24"/>
  <c r="DV497" i="24"/>
  <c r="DV508" i="24"/>
  <c r="DV521" i="24"/>
  <c r="DV509" i="24"/>
  <c r="DV504" i="24"/>
  <c r="DV503" i="24"/>
  <c r="DV498" i="24"/>
  <c r="DV525" i="24"/>
  <c r="DV506" i="24"/>
  <c r="DV510" i="24"/>
  <c r="DV536" i="24"/>
  <c r="DV512" i="24"/>
  <c r="DV507" i="24"/>
  <c r="DV513" i="24"/>
  <c r="DV511" i="24"/>
  <c r="DV505" i="24"/>
  <c r="DV529" i="24"/>
  <c r="DV523" i="24"/>
  <c r="DV528" i="24"/>
  <c r="DV515" i="24"/>
  <c r="DV530" i="24"/>
  <c r="DV551" i="24"/>
  <c r="DV518" i="24"/>
  <c r="DV517" i="24"/>
  <c r="DV524" i="24"/>
  <c r="DV526" i="24"/>
  <c r="DV516" i="24"/>
  <c r="DV527" i="24"/>
  <c r="DV519" i="24"/>
  <c r="DV514" i="24"/>
  <c r="DV522" i="24"/>
  <c r="DV533" i="24"/>
  <c r="DV544" i="24"/>
  <c r="DV534" i="24"/>
  <c r="DV541" i="24"/>
  <c r="DZ541" i="24" s="1"/>
  <c r="ED541" i="24" s="1"/>
  <c r="DV532" i="24"/>
  <c r="DV531" i="24"/>
  <c r="DV539" i="24"/>
  <c r="DV542" i="24"/>
  <c r="EA503" i="24"/>
  <c r="EE503" i="24" s="1"/>
  <c r="EA468" i="24"/>
  <c r="EE468" i="24" s="1"/>
  <c r="EA454" i="24"/>
  <c r="EE454" i="24" s="1"/>
  <c r="EA375" i="24"/>
  <c r="EE375" i="24" s="1"/>
  <c r="EA338" i="24"/>
  <c r="EE338" i="24" s="1"/>
  <c r="EA241" i="24"/>
  <c r="EE241" i="24" s="1"/>
  <c r="EA216" i="24"/>
  <c r="EE216" i="24" s="1"/>
  <c r="EA157" i="24"/>
  <c r="EE157" i="24" s="1"/>
  <c r="EA738" i="24"/>
  <c r="EE738" i="24" s="1"/>
  <c r="EA632" i="24"/>
  <c r="EE632" i="24" s="1"/>
  <c r="EA502" i="24"/>
  <c r="EE502" i="24" s="1"/>
  <c r="EA476" i="24"/>
  <c r="EE476" i="24" s="1"/>
  <c r="EA456" i="24"/>
  <c r="EE456" i="24" s="1"/>
  <c r="EA341" i="24"/>
  <c r="EE341" i="24" s="1"/>
  <c r="EA309" i="24"/>
  <c r="EE309" i="24" s="1"/>
  <c r="EA286" i="24"/>
  <c r="EE286" i="24" s="1"/>
  <c r="EA263" i="24"/>
  <c r="EE263" i="24" s="1"/>
  <c r="EA117" i="24"/>
  <c r="EE117" i="24" s="1"/>
  <c r="EA760" i="24"/>
  <c r="EE760" i="24" s="1"/>
  <c r="EA754" i="24"/>
  <c r="EE754" i="24" s="1"/>
  <c r="EA622" i="24"/>
  <c r="EE622" i="24" s="1"/>
  <c r="EA520" i="24"/>
  <c r="EE520" i="24" s="1"/>
  <c r="EA480" i="24"/>
  <c r="EE480" i="24" s="1"/>
  <c r="EA403" i="24"/>
  <c r="EE403" i="24" s="1"/>
  <c r="EA384" i="24"/>
  <c r="EE384" i="24" s="1"/>
  <c r="EA344" i="24"/>
  <c r="EE344" i="24" s="1"/>
  <c r="EA298" i="24"/>
  <c r="EE298" i="24" s="1"/>
  <c r="EA277" i="24"/>
  <c r="EE277" i="24" s="1"/>
  <c r="EA246" i="24"/>
  <c r="EE246" i="24" s="1"/>
  <c r="EA214" i="24"/>
  <c r="EE214" i="24" s="1"/>
  <c r="EA190" i="24"/>
  <c r="EE190" i="24" s="1"/>
  <c r="EA139" i="24"/>
  <c r="EE139" i="24" s="1"/>
  <c r="EA114" i="24"/>
  <c r="EE114" i="24" s="1"/>
  <c r="EA718" i="24"/>
  <c r="EE718" i="24" s="1"/>
  <c r="EA688" i="24"/>
  <c r="EE688" i="24" s="1"/>
  <c r="EA113" i="24"/>
  <c r="EE113" i="24" s="1"/>
  <c r="EA715" i="24"/>
  <c r="EE715" i="24" s="1"/>
  <c r="EA710" i="24"/>
  <c r="EE710" i="24" s="1"/>
  <c r="EA500" i="24"/>
  <c r="EE500" i="24" s="1"/>
  <c r="EA478" i="24"/>
  <c r="EE478" i="24" s="1"/>
  <c r="EA330" i="24"/>
  <c r="EE330" i="24" s="1"/>
  <c r="EA297" i="24"/>
  <c r="EE297" i="24" s="1"/>
  <c r="EA273" i="24"/>
  <c r="EE273" i="24" s="1"/>
  <c r="EA213" i="24"/>
  <c r="EE213" i="24" s="1"/>
  <c r="EA737" i="24"/>
  <c r="EE737" i="24" s="1"/>
  <c r="EA682" i="24"/>
  <c r="EE682" i="24" s="1"/>
  <c r="EA659" i="24"/>
  <c r="EE659" i="24" s="1"/>
  <c r="EA618" i="24"/>
  <c r="EE618" i="24" s="1"/>
  <c r="EA496" i="24"/>
  <c r="EE496" i="24" s="1"/>
  <c r="EA436" i="24"/>
  <c r="EE436" i="24" s="1"/>
  <c r="EA753" i="24"/>
  <c r="EE753" i="24" s="1"/>
  <c r="EA670" i="24"/>
  <c r="EE670" i="24" s="1"/>
  <c r="EA625" i="24"/>
  <c r="EE625" i="24" s="1"/>
  <c r="EA396" i="24"/>
  <c r="EE396" i="24" s="1"/>
  <c r="EA276" i="24"/>
  <c r="EE276" i="24" s="1"/>
  <c r="EA256" i="24"/>
  <c r="EE256" i="24" s="1"/>
  <c r="EA106" i="24"/>
  <c r="EE106" i="24" s="1"/>
  <c r="EA609" i="24"/>
  <c r="EE609" i="24" s="1"/>
  <c r="EA528" i="24"/>
  <c r="EE528" i="24" s="1"/>
  <c r="EA529" i="24"/>
  <c r="EE529" i="24" s="1"/>
  <c r="EA439" i="24"/>
  <c r="EE439" i="24" s="1"/>
  <c r="EA399" i="24"/>
  <c r="EE399" i="24" s="1"/>
  <c r="EA337" i="24"/>
  <c r="EE337" i="24" s="1"/>
  <c r="EA323" i="24"/>
  <c r="EE323" i="24" s="1"/>
  <c r="EA270" i="24"/>
  <c r="EE270" i="24" s="1"/>
  <c r="EA200" i="24"/>
  <c r="EE200" i="24" s="1"/>
  <c r="EA116" i="24"/>
  <c r="EE116" i="24" s="1"/>
  <c r="EA749" i="24"/>
  <c r="EE749" i="24" s="1"/>
  <c r="EA717" i="24"/>
  <c r="EE717" i="24" s="1"/>
  <c r="EA199" i="24"/>
  <c r="EE199" i="24" s="1"/>
  <c r="EA509" i="24"/>
  <c r="EE509" i="24" s="1"/>
  <c r="EA429" i="24"/>
  <c r="EE429" i="24" s="1"/>
  <c r="EA415" i="24"/>
  <c r="EE415" i="24" s="1"/>
  <c r="EA366" i="24"/>
  <c r="EE366" i="24" s="1"/>
  <c r="EA342" i="24"/>
  <c r="EE342" i="24" s="1"/>
  <c r="EA279" i="24"/>
  <c r="EE279" i="24" s="1"/>
  <c r="EA253" i="24"/>
  <c r="EE253" i="24" s="1"/>
  <c r="EA224" i="24"/>
  <c r="EE224" i="24" s="1"/>
  <c r="EA183" i="24"/>
  <c r="EE183" i="24" s="1"/>
  <c r="EA110" i="24"/>
  <c r="EE110" i="24" s="1"/>
  <c r="EA759" i="24"/>
  <c r="EE759" i="24" s="1"/>
  <c r="EA699" i="24"/>
  <c r="EE699" i="24" s="1"/>
  <c r="EA662" i="24"/>
  <c r="EE662" i="24" s="1"/>
  <c r="DZ743" i="24" l="1"/>
  <c r="ED743" i="24" s="1"/>
  <c r="EA64" i="24"/>
  <c r="EE64" i="24" s="1"/>
  <c r="DY38" i="24"/>
  <c r="EC38" i="24" s="1"/>
  <c r="DZ296" i="24"/>
  <c r="ED296" i="24" s="1"/>
  <c r="EA32" i="24"/>
  <c r="EE32" i="24" s="1"/>
  <c r="EA40" i="24"/>
  <c r="EE40" i="24" s="1"/>
  <c r="DZ83" i="24"/>
  <c r="ED83" i="24" s="1"/>
  <c r="DZ313" i="24"/>
  <c r="ED313" i="24" s="1"/>
  <c r="DZ409" i="24"/>
  <c r="ED409" i="24" s="1"/>
  <c r="DZ683" i="24"/>
  <c r="ED683" i="24" s="1"/>
  <c r="DZ362" i="24"/>
  <c r="ED362" i="24" s="1"/>
  <c r="DY93" i="24"/>
  <c r="EC93" i="24" s="1"/>
  <c r="DZ311" i="24"/>
  <c r="ED311" i="24" s="1"/>
  <c r="DZ369" i="24"/>
  <c r="ED369" i="24" s="1"/>
  <c r="EA38" i="24"/>
  <c r="EE38" i="24" s="1"/>
  <c r="DZ427" i="24"/>
  <c r="ED427" i="24" s="1"/>
  <c r="DY44" i="24"/>
  <c r="EC44" i="24" s="1"/>
  <c r="DZ91" i="24"/>
  <c r="ED91" i="24" s="1"/>
  <c r="DZ57" i="24"/>
  <c r="ED57" i="24" s="1"/>
  <c r="EA66" i="24"/>
  <c r="EE66" i="24" s="1"/>
  <c r="EA59" i="24"/>
  <c r="EE59" i="24" s="1"/>
  <c r="DZ29" i="24"/>
  <c r="ED29" i="24" s="1"/>
  <c r="EA45" i="24"/>
  <c r="EE45" i="24" s="1"/>
  <c r="DZ247" i="24"/>
  <c r="ED247" i="24" s="1"/>
  <c r="EA82" i="24"/>
  <c r="EE82" i="24" s="1"/>
  <c r="DY35" i="24"/>
  <c r="EC35" i="24" s="1"/>
  <c r="EA42" i="24"/>
  <c r="EE42" i="24" s="1"/>
  <c r="EA80" i="24"/>
  <c r="EE80" i="24" s="1"/>
  <c r="EA19" i="24"/>
  <c r="EE19" i="24" s="1"/>
  <c r="DY49" i="24"/>
  <c r="EC49" i="24" s="1"/>
  <c r="DZ509" i="24"/>
  <c r="ED509" i="24" s="1"/>
  <c r="DY72" i="24"/>
  <c r="EC72" i="24" s="1"/>
  <c r="DZ78" i="24"/>
  <c r="ED78" i="24" s="1"/>
  <c r="DY10" i="24"/>
  <c r="DZ10" i="24"/>
  <c r="EA10" i="24"/>
  <c r="DZ41" i="24"/>
  <c r="ED41" i="24" s="1"/>
  <c r="DZ274" i="24"/>
  <c r="ED274" i="24" s="1"/>
  <c r="DZ485" i="24"/>
  <c r="ED485" i="24" s="1"/>
  <c r="DZ389" i="24"/>
  <c r="ED389" i="24" s="1"/>
  <c r="DZ239" i="24"/>
  <c r="ED239" i="24" s="1"/>
  <c r="N185" i="24"/>
  <c r="R185" i="24" s="1"/>
  <c r="DZ473" i="24"/>
  <c r="ED473" i="24" s="1"/>
  <c r="DZ196" i="24"/>
  <c r="ED196" i="24" s="1"/>
  <c r="DZ45" i="24"/>
  <c r="ED45" i="24" s="1"/>
  <c r="EA98" i="24"/>
  <c r="EE98" i="24" s="1"/>
  <c r="DZ265" i="24"/>
  <c r="ED265" i="24" s="1"/>
  <c r="EA55" i="24"/>
  <c r="EE55" i="24" s="1"/>
  <c r="DZ36" i="24"/>
  <c r="ED36" i="24" s="1"/>
  <c r="DZ203" i="24"/>
  <c r="ED203" i="24" s="1"/>
  <c r="EA101" i="24"/>
  <c r="EE101" i="24" s="1"/>
  <c r="DZ519" i="24"/>
  <c r="ED519" i="24" s="1"/>
  <c r="DZ182" i="24"/>
  <c r="ED182" i="24" s="1"/>
  <c r="DZ143" i="24"/>
  <c r="ED143" i="24" s="1"/>
  <c r="DZ393" i="24"/>
  <c r="ED393" i="24" s="1"/>
  <c r="DZ604" i="24"/>
  <c r="ED604" i="24" s="1"/>
  <c r="DY42" i="24"/>
  <c r="EC42" i="24" s="1"/>
  <c r="DZ145" i="24"/>
  <c r="ED145" i="24" s="1"/>
  <c r="DZ206" i="24"/>
  <c r="ED206" i="24" s="1"/>
  <c r="DZ110" i="24"/>
  <c r="ED110" i="24" s="1"/>
  <c r="DZ209" i="24"/>
  <c r="ED209" i="24" s="1"/>
  <c r="DZ468" i="24"/>
  <c r="ED468" i="24" s="1"/>
  <c r="EA50" i="24"/>
  <c r="EE50" i="24" s="1"/>
  <c r="DY40" i="24"/>
  <c r="EC40" i="24" s="1"/>
  <c r="DZ334" i="24"/>
  <c r="ED334" i="24" s="1"/>
  <c r="DZ294" i="24"/>
  <c r="ED294" i="24" s="1"/>
  <c r="DZ246" i="24"/>
  <c r="ED246" i="24" s="1"/>
  <c r="DY66" i="24"/>
  <c r="EC66" i="24" s="1"/>
  <c r="DZ479" i="24"/>
  <c r="ED479" i="24" s="1"/>
  <c r="DZ290" i="24"/>
  <c r="ED290" i="24" s="1"/>
  <c r="DZ637" i="24"/>
  <c r="ED637" i="24" s="1"/>
  <c r="DZ337" i="24"/>
  <c r="ED337" i="24" s="1"/>
  <c r="DZ628" i="24"/>
  <c r="ED628" i="24" s="1"/>
  <c r="EA33" i="24"/>
  <c r="EE33" i="24" s="1"/>
  <c r="DZ470" i="24"/>
  <c r="ED470" i="24" s="1"/>
  <c r="DZ432" i="24"/>
  <c r="ED432" i="24" s="1"/>
  <c r="DY24" i="24"/>
  <c r="EC24" i="24" s="1"/>
  <c r="DZ281" i="24"/>
  <c r="ED281" i="24" s="1"/>
  <c r="DZ500" i="24"/>
  <c r="ED500" i="24" s="1"/>
  <c r="DZ340" i="24"/>
  <c r="ED340" i="24" s="1"/>
  <c r="DZ431" i="24"/>
  <c r="ED431" i="24" s="1"/>
  <c r="DZ691" i="24"/>
  <c r="ED691" i="24" s="1"/>
  <c r="DZ530" i="24"/>
  <c r="ED530" i="24" s="1"/>
  <c r="DZ492" i="24"/>
  <c r="ED492" i="24" s="1"/>
  <c r="DZ721" i="24"/>
  <c r="ED721" i="24" s="1"/>
  <c r="DZ477" i="24"/>
  <c r="ED477" i="24" s="1"/>
  <c r="DZ618" i="24"/>
  <c r="ED618" i="24" s="1"/>
  <c r="DZ528" i="24"/>
  <c r="ED528" i="24" s="1"/>
  <c r="DZ177" i="24"/>
  <c r="ED177" i="24" s="1"/>
  <c r="DZ104" i="24"/>
  <c r="ED104" i="24" s="1"/>
  <c r="DZ616" i="24"/>
  <c r="ED616" i="24" s="1"/>
  <c r="DZ355" i="24"/>
  <c r="ED355" i="24" s="1"/>
  <c r="DZ511" i="24"/>
  <c r="ED511" i="24" s="1"/>
  <c r="DZ496" i="24"/>
  <c r="ED496" i="24" s="1"/>
  <c r="DZ381" i="24"/>
  <c r="ED381" i="24" s="1"/>
  <c r="DZ322" i="24"/>
  <c r="ED322" i="24" s="1"/>
  <c r="DZ160" i="24"/>
  <c r="ED160" i="24" s="1"/>
  <c r="DZ758" i="24"/>
  <c r="ED758" i="24" s="1"/>
  <c r="DZ733" i="24"/>
  <c r="ED733" i="24" s="1"/>
  <c r="DZ694" i="24"/>
  <c r="ED694" i="24" s="1"/>
  <c r="DZ64" i="24"/>
  <c r="ED64" i="24" s="1"/>
  <c r="DZ292" i="24"/>
  <c r="ED292" i="24" s="1"/>
  <c r="DZ190" i="24"/>
  <c r="ED190" i="24" s="1"/>
  <c r="DZ673" i="24"/>
  <c r="ED673" i="24" s="1"/>
  <c r="DZ259" i="24"/>
  <c r="ED259" i="24" s="1"/>
  <c r="DZ525" i="24"/>
  <c r="ED525" i="24" s="1"/>
  <c r="DZ316" i="24"/>
  <c r="ED316" i="24" s="1"/>
  <c r="DZ114" i="24"/>
  <c r="ED114" i="24" s="1"/>
  <c r="DZ727" i="24"/>
  <c r="ED727" i="24" s="1"/>
  <c r="DZ647" i="24"/>
  <c r="ED647" i="24" s="1"/>
  <c r="EA92" i="24"/>
  <c r="EE92" i="24" s="1"/>
  <c r="DY85" i="24"/>
  <c r="EC85" i="24" s="1"/>
  <c r="EA76" i="24"/>
  <c r="EE76" i="24" s="1"/>
  <c r="DZ138" i="24"/>
  <c r="ED138" i="24" s="1"/>
  <c r="DY25" i="24"/>
  <c r="EC25" i="24" s="1"/>
  <c r="DZ96" i="24"/>
  <c r="ED96" i="24" s="1"/>
  <c r="DZ117" i="24"/>
  <c r="ED117" i="24" s="1"/>
  <c r="DZ642" i="24"/>
  <c r="ED642" i="24" s="1"/>
  <c r="DZ610" i="24"/>
  <c r="ED610" i="24" s="1"/>
  <c r="DZ60" i="24"/>
  <c r="ED60" i="24" s="1"/>
  <c r="EA90" i="24"/>
  <c r="EE90" i="24" s="1"/>
  <c r="DZ641" i="24"/>
  <c r="ED641" i="24" s="1"/>
  <c r="DZ436" i="24"/>
  <c r="ED436" i="24" s="1"/>
  <c r="DZ306" i="24"/>
  <c r="ED306" i="24" s="1"/>
  <c r="DZ243" i="24"/>
  <c r="ED243" i="24" s="1"/>
  <c r="DZ187" i="24"/>
  <c r="ED187" i="24" s="1"/>
  <c r="DZ718" i="24"/>
  <c r="ED718" i="24" s="1"/>
  <c r="DY21" i="24"/>
  <c r="EC21" i="24" s="1"/>
  <c r="DZ460" i="24"/>
  <c r="ED460" i="24" s="1"/>
  <c r="EA20" i="24"/>
  <c r="EE20" i="24" s="1"/>
  <c r="DY90" i="24"/>
  <c r="EC90" i="24" s="1"/>
  <c r="DZ456" i="24"/>
  <c r="ED456" i="24" s="1"/>
  <c r="DZ394" i="24"/>
  <c r="ED394" i="24" s="1"/>
  <c r="DZ339" i="24"/>
  <c r="ED339" i="24" s="1"/>
  <c r="DY50" i="24"/>
  <c r="EC50" i="24" s="1"/>
  <c r="DZ527" i="24"/>
  <c r="ED527" i="24" s="1"/>
  <c r="DZ32" i="24"/>
  <c r="ED32" i="24" s="1"/>
  <c r="DZ677" i="24"/>
  <c r="ED677" i="24" s="1"/>
  <c r="DZ148" i="24"/>
  <c r="ED148" i="24" s="1"/>
  <c r="DZ731" i="24"/>
  <c r="ED731" i="24" s="1"/>
  <c r="DZ88" i="24"/>
  <c r="ED88" i="24" s="1"/>
  <c r="DZ434" i="24"/>
  <c r="ED434" i="24" s="1"/>
  <c r="DZ360" i="24"/>
  <c r="ED360" i="24" s="1"/>
  <c r="DZ295" i="24"/>
  <c r="ED295" i="24" s="1"/>
  <c r="DZ168" i="24"/>
  <c r="ED168" i="24" s="1"/>
  <c r="EA28" i="24"/>
  <c r="EE28" i="24" s="1"/>
  <c r="EA83" i="24"/>
  <c r="EE83" i="24" s="1"/>
  <c r="DY61" i="24"/>
  <c r="EC61" i="24" s="1"/>
  <c r="DZ70" i="24"/>
  <c r="ED70" i="24" s="1"/>
  <c r="DZ515" i="24"/>
  <c r="ED515" i="24" s="1"/>
  <c r="DZ452" i="24"/>
  <c r="ED452" i="24" s="1"/>
  <c r="DZ401" i="24"/>
  <c r="ED401" i="24" s="1"/>
  <c r="DZ385" i="24"/>
  <c r="ED385" i="24" s="1"/>
  <c r="DZ319" i="24"/>
  <c r="ED319" i="24" s="1"/>
  <c r="DZ687" i="24"/>
  <c r="ED687" i="24" s="1"/>
  <c r="EA46" i="24"/>
  <c r="EE46" i="24" s="1"/>
  <c r="DZ18" i="24"/>
  <c r="ED18" i="24" s="1"/>
  <c r="DZ266" i="24"/>
  <c r="ED266" i="24" s="1"/>
  <c r="DZ216" i="24"/>
  <c r="ED216" i="24" s="1"/>
  <c r="DZ626" i="24"/>
  <c r="ED626" i="24" s="1"/>
  <c r="DZ630" i="24"/>
  <c r="ED630" i="24" s="1"/>
  <c r="DZ25" i="24"/>
  <c r="ED25" i="24" s="1"/>
  <c r="DZ406" i="24"/>
  <c r="ED406" i="24" s="1"/>
  <c r="DZ328" i="24"/>
  <c r="ED328" i="24" s="1"/>
  <c r="DZ303" i="24"/>
  <c r="ED303" i="24" s="1"/>
  <c r="DZ237" i="24"/>
  <c r="ED237" i="24" s="1"/>
  <c r="DZ133" i="24"/>
  <c r="ED133" i="24" s="1"/>
  <c r="DZ723" i="24"/>
  <c r="ED723" i="24" s="1"/>
  <c r="DZ605" i="24"/>
  <c r="ED605" i="24" s="1"/>
  <c r="EA61" i="24"/>
  <c r="EE61" i="24" s="1"/>
  <c r="DZ85" i="24"/>
  <c r="ED85" i="24" s="1"/>
  <c r="DZ505" i="24"/>
  <c r="ED505" i="24" s="1"/>
  <c r="DZ448" i="24"/>
  <c r="ED448" i="24" s="1"/>
  <c r="DZ370" i="24"/>
  <c r="ED370" i="24" s="1"/>
  <c r="DZ131" i="24"/>
  <c r="ED131" i="24" s="1"/>
  <c r="DZ668" i="24"/>
  <c r="ED668" i="24" s="1"/>
  <c r="DZ635" i="24"/>
  <c r="ED635" i="24" s="1"/>
  <c r="DZ15" i="24"/>
  <c r="ED15" i="24" s="1"/>
  <c r="DZ481" i="24"/>
  <c r="ED481" i="24" s="1"/>
  <c r="DZ282" i="24"/>
  <c r="ED282" i="24" s="1"/>
  <c r="DZ185" i="24"/>
  <c r="ED185" i="24" s="1"/>
  <c r="DZ692" i="24"/>
  <c r="ED692" i="24" s="1"/>
  <c r="EA16" i="24"/>
  <c r="EE16" i="24" s="1"/>
  <c r="DZ502" i="24"/>
  <c r="ED502" i="24" s="1"/>
  <c r="DZ353" i="24"/>
  <c r="ED353" i="24" s="1"/>
  <c r="DZ262" i="24"/>
  <c r="ED262" i="24" s="1"/>
  <c r="DZ135" i="24"/>
  <c r="ED135" i="24" s="1"/>
  <c r="DZ744" i="24"/>
  <c r="ED744" i="24" s="1"/>
  <c r="DY57" i="24"/>
  <c r="EC57" i="24" s="1"/>
  <c r="EA93" i="24"/>
  <c r="EE93" i="24" s="1"/>
  <c r="DZ483" i="24"/>
  <c r="ED483" i="24" s="1"/>
  <c r="DZ380" i="24"/>
  <c r="ED380" i="24" s="1"/>
  <c r="DZ189" i="24"/>
  <c r="ED189" i="24" s="1"/>
  <c r="DZ149" i="24"/>
  <c r="ED149" i="24" s="1"/>
  <c r="DZ725" i="24"/>
  <c r="ED725" i="24" s="1"/>
  <c r="DZ474" i="24"/>
  <c r="ED474" i="24" s="1"/>
  <c r="DZ453" i="24"/>
  <c r="ED453" i="24" s="1"/>
  <c r="DZ364" i="24"/>
  <c r="ED364" i="24" s="1"/>
  <c r="DZ258" i="24"/>
  <c r="ED258" i="24" s="1"/>
  <c r="DZ122" i="24"/>
  <c r="ED122" i="24" s="1"/>
  <c r="DZ732" i="24"/>
  <c r="ED732" i="24" s="1"/>
  <c r="DY69" i="24"/>
  <c r="EC69" i="24" s="1"/>
  <c r="DZ457" i="24"/>
  <c r="ED457" i="24" s="1"/>
  <c r="DZ490" i="24"/>
  <c r="ED490" i="24" s="1"/>
  <c r="DZ415" i="24"/>
  <c r="ED415" i="24" s="1"/>
  <c r="DZ396" i="24"/>
  <c r="ED396" i="24" s="1"/>
  <c r="DZ347" i="24"/>
  <c r="ED347" i="24" s="1"/>
  <c r="DZ276" i="24"/>
  <c r="ED276" i="24" s="1"/>
  <c r="DZ119" i="24"/>
  <c r="ED119" i="24" s="1"/>
  <c r="DZ751" i="24"/>
  <c r="ED751" i="24" s="1"/>
  <c r="DZ739" i="24"/>
  <c r="ED739" i="24" s="1"/>
  <c r="DZ705" i="24"/>
  <c r="ED705" i="24" s="1"/>
  <c r="DZ656" i="24"/>
  <c r="ED656" i="24" s="1"/>
  <c r="EA74" i="24"/>
  <c r="EE74" i="24" s="1"/>
  <c r="DZ63" i="24"/>
  <c r="ED63" i="24" s="1"/>
  <c r="DZ463" i="24"/>
  <c r="ED463" i="24" s="1"/>
  <c r="DZ391" i="24"/>
  <c r="ED391" i="24" s="1"/>
  <c r="DY55" i="24"/>
  <c r="EC55" i="24" s="1"/>
  <c r="DZ444" i="24"/>
  <c r="ED444" i="24" s="1"/>
  <c r="DZ320" i="24"/>
  <c r="ED320" i="24" s="1"/>
  <c r="DZ152" i="24"/>
  <c r="ED152" i="24" s="1"/>
  <c r="DZ708" i="24"/>
  <c r="ED708" i="24" s="1"/>
  <c r="EA102" i="24"/>
  <c r="EE102" i="24" s="1"/>
  <c r="DY28" i="24"/>
  <c r="EC28" i="24" s="1"/>
  <c r="DY17" i="24"/>
  <c r="EC17" i="24" s="1"/>
  <c r="EA69" i="24"/>
  <c r="EE69" i="24" s="1"/>
  <c r="DZ332" i="24"/>
  <c r="ED332" i="24" s="1"/>
  <c r="DZ158" i="24"/>
  <c r="ED158" i="24" s="1"/>
  <c r="DY91" i="24"/>
  <c r="EC91" i="24" s="1"/>
  <c r="DZ176" i="24"/>
  <c r="ED176" i="24" s="1"/>
  <c r="DZ93" i="24"/>
  <c r="ED93" i="24" s="1"/>
  <c r="DZ74" i="24"/>
  <c r="ED74" i="24" s="1"/>
  <c r="EA86" i="24"/>
  <c r="EE86" i="24" s="1"/>
  <c r="DZ81" i="24"/>
  <c r="ED81" i="24" s="1"/>
  <c r="DZ501" i="24"/>
  <c r="ED501" i="24" s="1"/>
  <c r="DZ461" i="24"/>
  <c r="ED461" i="24" s="1"/>
  <c r="DZ236" i="24"/>
  <c r="ED236" i="24" s="1"/>
  <c r="DZ703" i="24"/>
  <c r="ED703" i="24" s="1"/>
  <c r="EA25" i="24"/>
  <c r="EE25" i="24" s="1"/>
  <c r="DY95" i="24"/>
  <c r="EC95" i="24" s="1"/>
  <c r="EA84" i="24"/>
  <c r="EE84" i="24" s="1"/>
  <c r="DY31" i="24"/>
  <c r="EC31" i="24" s="1"/>
  <c r="DZ68" i="24"/>
  <c r="ED68" i="24" s="1"/>
  <c r="DZ375" i="24"/>
  <c r="ED375" i="24" s="1"/>
  <c r="DZ701" i="24"/>
  <c r="ED701" i="24" s="1"/>
  <c r="DZ67" i="24"/>
  <c r="ED67" i="24" s="1"/>
  <c r="EA71" i="24"/>
  <c r="EE71" i="24" s="1"/>
  <c r="DY83" i="24"/>
  <c r="EC83" i="24" s="1"/>
  <c r="DZ251" i="24"/>
  <c r="ED251" i="24" s="1"/>
  <c r="DZ712" i="24"/>
  <c r="ED712" i="24" s="1"/>
  <c r="DZ690" i="24"/>
  <c r="ED690" i="24" s="1"/>
  <c r="DZ629" i="24"/>
  <c r="ED629" i="24" s="1"/>
  <c r="DZ607" i="24"/>
  <c r="ED607" i="24" s="1"/>
  <c r="DZ54" i="24"/>
  <c r="ED54" i="24" s="1"/>
  <c r="DY75" i="24"/>
  <c r="EC75" i="24" s="1"/>
  <c r="DZ467" i="24"/>
  <c r="ED467" i="24" s="1"/>
  <c r="DZ615" i="24"/>
  <c r="ED615" i="24" s="1"/>
  <c r="DZ38" i="24"/>
  <c r="ED38" i="24" s="1"/>
  <c r="DZ23" i="24"/>
  <c r="ED23" i="24" s="1"/>
  <c r="EA30" i="24"/>
  <c r="EE30" i="24" s="1"/>
  <c r="DY73" i="24"/>
  <c r="EC73" i="24" s="1"/>
  <c r="DY48" i="24"/>
  <c r="EC48" i="24" s="1"/>
  <c r="EA44" i="24"/>
  <c r="EE44" i="24" s="1"/>
  <c r="DY98" i="24"/>
  <c r="EC98" i="24" s="1"/>
  <c r="DZ686" i="24"/>
  <c r="ED686" i="24" s="1"/>
  <c r="DZ14" i="24"/>
  <c r="ED14" i="24" s="1"/>
  <c r="EA22" i="24"/>
  <c r="EE22" i="24" s="1"/>
  <c r="DY63" i="24"/>
  <c r="EC63" i="24" s="1"/>
  <c r="DY96" i="24"/>
  <c r="EC96" i="24" s="1"/>
  <c r="DY77" i="24"/>
  <c r="EC77" i="24" s="1"/>
  <c r="DY59" i="24"/>
  <c r="EC59" i="24" s="1"/>
  <c r="DZ228" i="24"/>
  <c r="ED228" i="24" s="1"/>
  <c r="DZ699" i="24"/>
  <c r="ED699" i="24" s="1"/>
  <c r="DZ609" i="24"/>
  <c r="ED609" i="24" s="1"/>
  <c r="DZ46" i="24"/>
  <c r="ED46" i="24" s="1"/>
  <c r="DZ286" i="24"/>
  <c r="ED286" i="24" s="1"/>
  <c r="EA35" i="24"/>
  <c r="EE35" i="24" s="1"/>
  <c r="DZ51" i="24"/>
  <c r="ED51" i="24" s="1"/>
  <c r="EA62" i="24"/>
  <c r="EE62" i="24" s="1"/>
  <c r="DZ487" i="24"/>
  <c r="ED487" i="24" s="1"/>
  <c r="DZ416" i="24"/>
  <c r="ED416" i="24" s="1"/>
  <c r="DZ386" i="24"/>
  <c r="ED386" i="24" s="1"/>
  <c r="DZ377" i="24"/>
  <c r="ED377" i="24" s="1"/>
  <c r="DZ312" i="24"/>
  <c r="ED312" i="24" s="1"/>
  <c r="DZ229" i="24"/>
  <c r="ED229" i="24" s="1"/>
  <c r="DZ132" i="24"/>
  <c r="ED132" i="24" s="1"/>
  <c r="DZ737" i="24"/>
  <c r="ED737" i="24" s="1"/>
  <c r="DZ714" i="24"/>
  <c r="ED714" i="24" s="1"/>
  <c r="EA57" i="24"/>
  <c r="EE57" i="24" s="1"/>
  <c r="DZ307" i="24"/>
  <c r="ED307" i="24" s="1"/>
  <c r="DZ464" i="24"/>
  <c r="ED464" i="24" s="1"/>
  <c r="DZ421" i="24"/>
  <c r="ED421" i="24" s="1"/>
  <c r="DZ254" i="24"/>
  <c r="ED254" i="24" s="1"/>
  <c r="DZ194" i="24"/>
  <c r="ED194" i="24" s="1"/>
  <c r="DZ153" i="24"/>
  <c r="ED153" i="24" s="1"/>
  <c r="DZ106" i="24"/>
  <c r="ED106" i="24" s="1"/>
  <c r="DZ734" i="24"/>
  <c r="ED734" i="24" s="1"/>
  <c r="DZ657" i="24"/>
  <c r="ED657" i="24" s="1"/>
  <c r="DZ619" i="24"/>
  <c r="ED619" i="24" s="1"/>
  <c r="DZ523" i="24"/>
  <c r="ED523" i="24" s="1"/>
  <c r="DZ494" i="24"/>
  <c r="ED494" i="24" s="1"/>
  <c r="DZ56" i="24"/>
  <c r="ED56" i="24" s="1"/>
  <c r="DZ418" i="24"/>
  <c r="ED418" i="24" s="1"/>
  <c r="DZ358" i="24"/>
  <c r="ED358" i="24" s="1"/>
  <c r="DZ321" i="24"/>
  <c r="ED321" i="24" s="1"/>
  <c r="DZ291" i="24"/>
  <c r="ED291" i="24" s="1"/>
  <c r="DZ272" i="24"/>
  <c r="ED272" i="24" s="1"/>
  <c r="DZ213" i="24"/>
  <c r="ED213" i="24" s="1"/>
  <c r="DZ188" i="24"/>
  <c r="ED188" i="24" s="1"/>
  <c r="DZ169" i="24"/>
  <c r="ED169" i="24" s="1"/>
  <c r="DZ748" i="24"/>
  <c r="ED748" i="24" s="1"/>
  <c r="DZ52" i="24"/>
  <c r="ED52" i="24" s="1"/>
  <c r="DZ260" i="24"/>
  <c r="ED260" i="24" s="1"/>
  <c r="DZ513" i="24"/>
  <c r="ED513" i="24" s="1"/>
  <c r="DZ475" i="24"/>
  <c r="ED475" i="24" s="1"/>
  <c r="DZ445" i="24"/>
  <c r="ED445" i="24" s="1"/>
  <c r="DZ397" i="24"/>
  <c r="ED397" i="24" s="1"/>
  <c r="DZ335" i="24"/>
  <c r="ED335" i="24" s="1"/>
  <c r="DZ231" i="24"/>
  <c r="ED231" i="24" s="1"/>
  <c r="DZ161" i="24"/>
  <c r="ED161" i="24" s="1"/>
  <c r="DZ756" i="24"/>
  <c r="ED756" i="24" s="1"/>
  <c r="DZ696" i="24"/>
  <c r="ED696" i="24" s="1"/>
  <c r="DZ621" i="24"/>
  <c r="ED621" i="24" s="1"/>
  <c r="DY26" i="24"/>
  <c r="EC26" i="24" s="1"/>
  <c r="DZ507" i="24"/>
  <c r="ED507" i="24" s="1"/>
  <c r="DZ441" i="24"/>
  <c r="ED441" i="24" s="1"/>
  <c r="DZ348" i="24"/>
  <c r="ED348" i="24" s="1"/>
  <c r="DZ330" i="24"/>
  <c r="ED330" i="24" s="1"/>
  <c r="DZ269" i="24"/>
  <c r="ED269" i="24" s="1"/>
  <c r="DZ225" i="24"/>
  <c r="ED225" i="24" s="1"/>
  <c r="DZ164" i="24"/>
  <c r="ED164" i="24" s="1"/>
  <c r="DZ746" i="24"/>
  <c r="ED746" i="24" s="1"/>
  <c r="DZ728" i="24"/>
  <c r="ED728" i="24" s="1"/>
  <c r="DZ672" i="24"/>
  <c r="ED672" i="24" s="1"/>
  <c r="DZ633" i="24"/>
  <c r="ED633" i="24" s="1"/>
  <c r="EA99" i="24"/>
  <c r="EE99" i="24" s="1"/>
  <c r="DZ438" i="24"/>
  <c r="ED438" i="24" s="1"/>
  <c r="DZ372" i="24"/>
  <c r="ED372" i="24" s="1"/>
  <c r="DZ317" i="24"/>
  <c r="ED317" i="24" s="1"/>
  <c r="DZ287" i="24"/>
  <c r="ED287" i="24" s="1"/>
  <c r="DZ219" i="24"/>
  <c r="ED219" i="24" s="1"/>
  <c r="DZ648" i="24"/>
  <c r="ED648" i="24" s="1"/>
  <c r="EA49" i="24"/>
  <c r="EE49" i="24" s="1"/>
  <c r="DZ341" i="24"/>
  <c r="ED341" i="24" s="1"/>
  <c r="DZ198" i="24"/>
  <c r="ED198" i="24" s="1"/>
  <c r="DZ650" i="24"/>
  <c r="ED650" i="24" s="1"/>
  <c r="DZ495" i="24"/>
  <c r="ED495" i="24" s="1"/>
  <c r="DZ309" i="24"/>
  <c r="ED309" i="24" s="1"/>
  <c r="DZ249" i="24"/>
  <c r="ED249" i="24" s="1"/>
  <c r="DZ159" i="24"/>
  <c r="ED159" i="24" s="1"/>
  <c r="DZ127" i="24"/>
  <c r="ED127" i="24" s="1"/>
  <c r="DZ681" i="24"/>
  <c r="ED681" i="24" s="1"/>
  <c r="DZ653" i="24"/>
  <c r="ED653" i="24" s="1"/>
  <c r="DZ268" i="24"/>
  <c r="ED268" i="24" s="1"/>
  <c r="DZ183" i="24"/>
  <c r="ED183" i="24" s="1"/>
  <c r="DZ115" i="24"/>
  <c r="ED115" i="24" s="1"/>
  <c r="DZ652" i="24"/>
  <c r="ED652" i="24" s="1"/>
  <c r="DZ86" i="24"/>
  <c r="ED86" i="24" s="1"/>
  <c r="EA67" i="24"/>
  <c r="EE67" i="24" s="1"/>
  <c r="EA78" i="24"/>
  <c r="EE78" i="24" s="1"/>
  <c r="EA87" i="24"/>
  <c r="EE87" i="24" s="1"/>
  <c r="DZ498" i="24"/>
  <c r="ED498" i="24" s="1"/>
  <c r="DZ221" i="24"/>
  <c r="ED221" i="24" s="1"/>
  <c r="DZ167" i="24"/>
  <c r="ED167" i="24" s="1"/>
  <c r="DZ612" i="24"/>
  <c r="ED612" i="24" s="1"/>
  <c r="DY62" i="24"/>
  <c r="EC62" i="24" s="1"/>
  <c r="DZ760" i="24"/>
  <c r="ED760" i="24" s="1"/>
  <c r="DZ643" i="24"/>
  <c r="ED643" i="24" s="1"/>
  <c r="DY30" i="24"/>
  <c r="EC30" i="24" s="1"/>
  <c r="EA56" i="24"/>
  <c r="EE56" i="24" s="1"/>
  <c r="DZ101" i="24"/>
  <c r="ED101" i="24" s="1"/>
  <c r="EA95" i="24"/>
  <c r="EE95" i="24" s="1"/>
  <c r="DZ531" i="24"/>
  <c r="ED531" i="24" s="1"/>
  <c r="DZ478" i="24"/>
  <c r="ED478" i="24" s="1"/>
  <c r="DZ405" i="24"/>
  <c r="ED405" i="24" s="1"/>
  <c r="DZ352" i="24"/>
  <c r="ED352" i="24" s="1"/>
  <c r="DZ325" i="24"/>
  <c r="ED325" i="24" s="1"/>
  <c r="DZ298" i="24"/>
  <c r="ED298" i="24" s="1"/>
  <c r="DZ252" i="24"/>
  <c r="ED252" i="24" s="1"/>
  <c r="DZ112" i="24"/>
  <c r="ED112" i="24" s="1"/>
  <c r="DZ754" i="24"/>
  <c r="ED754" i="24" s="1"/>
  <c r="DZ613" i="24"/>
  <c r="ED613" i="24" s="1"/>
  <c r="DZ79" i="24"/>
  <c r="ED79" i="24" s="1"/>
  <c r="DZ410" i="24"/>
  <c r="ED410" i="24" s="1"/>
  <c r="DZ366" i="24"/>
  <c r="ED366" i="24" s="1"/>
  <c r="DZ346" i="24"/>
  <c r="ED346" i="24" s="1"/>
  <c r="DZ256" i="24"/>
  <c r="ED256" i="24" s="1"/>
  <c r="DZ207" i="24"/>
  <c r="ED207" i="24" s="1"/>
  <c r="DZ184" i="24"/>
  <c r="ED184" i="24" s="1"/>
  <c r="DZ124" i="24"/>
  <c r="ED124" i="24" s="1"/>
  <c r="DZ750" i="24"/>
  <c r="ED750" i="24" s="1"/>
  <c r="DZ710" i="24"/>
  <c r="ED710" i="24" s="1"/>
  <c r="DZ679" i="24"/>
  <c r="ED679" i="24" s="1"/>
  <c r="DZ654" i="24"/>
  <c r="ED654" i="24" s="1"/>
  <c r="DZ623" i="24"/>
  <c r="ED623" i="24" s="1"/>
  <c r="DZ27" i="24"/>
  <c r="ED27" i="24" s="1"/>
  <c r="EA53" i="24"/>
  <c r="EE53" i="24" s="1"/>
  <c r="DY52" i="24"/>
  <c r="EC52" i="24" s="1"/>
  <c r="DZ521" i="24"/>
  <c r="ED521" i="24" s="1"/>
  <c r="DZ471" i="24"/>
  <c r="ED471" i="24" s="1"/>
  <c r="DZ402" i="24"/>
  <c r="ED402" i="24" s="1"/>
  <c r="DZ363" i="24"/>
  <c r="ED363" i="24" s="1"/>
  <c r="DZ211" i="24"/>
  <c r="ED211" i="24" s="1"/>
  <c r="DZ141" i="24"/>
  <c r="ED141" i="24" s="1"/>
  <c r="DZ741" i="24"/>
  <c r="ED741" i="24" s="1"/>
  <c r="DZ660" i="24"/>
  <c r="ED660" i="24" s="1"/>
  <c r="DZ34" i="24"/>
  <c r="ED34" i="24" s="1"/>
  <c r="DY14" i="24"/>
  <c r="EC14" i="24" s="1"/>
  <c r="DY88" i="24"/>
  <c r="EC88" i="24" s="1"/>
  <c r="DZ20" i="24"/>
  <c r="ED20" i="24" s="1"/>
  <c r="DZ16" i="24"/>
  <c r="ED16" i="24" s="1"/>
  <c r="DZ69" i="24"/>
  <c r="ED69" i="24" s="1"/>
  <c r="DY78" i="24"/>
  <c r="EC78" i="24" s="1"/>
  <c r="DZ383" i="24"/>
  <c r="ED383" i="24" s="1"/>
  <c r="DZ425" i="24"/>
  <c r="ED425" i="24" s="1"/>
  <c r="DZ413" i="24"/>
  <c r="ED413" i="24" s="1"/>
  <c r="DZ399" i="24"/>
  <c r="ED399" i="24" s="1"/>
  <c r="DZ300" i="24"/>
  <c r="ED300" i="24" s="1"/>
  <c r="DZ241" i="24"/>
  <c r="ED241" i="24" s="1"/>
  <c r="DZ222" i="24"/>
  <c r="ED222" i="24" s="1"/>
  <c r="DZ118" i="24"/>
  <c r="ED118" i="24" s="1"/>
  <c r="DZ717" i="24"/>
  <c r="ED717" i="24" s="1"/>
  <c r="DZ666" i="24"/>
  <c r="ED666" i="24" s="1"/>
  <c r="DZ662" i="24"/>
  <c r="ED662" i="24" s="1"/>
  <c r="DZ645" i="24"/>
  <c r="ED645" i="24" s="1"/>
  <c r="DY67" i="24"/>
  <c r="EC67" i="24" s="1"/>
  <c r="EA72" i="24"/>
  <c r="EE72" i="24" s="1"/>
  <c r="DZ98" i="24"/>
  <c r="ED98" i="24" s="1"/>
  <c r="DZ536" i="24"/>
  <c r="ED536" i="24" s="1"/>
  <c r="DZ537" i="24"/>
  <c r="ED537" i="24" s="1"/>
  <c r="DZ729" i="24"/>
  <c r="ED729" i="24" s="1"/>
  <c r="DZ504" i="24"/>
  <c r="ED504" i="24" s="1"/>
  <c r="DZ420" i="24"/>
  <c r="ED420" i="24" s="1"/>
  <c r="DZ297" i="24"/>
  <c r="ED297" i="24" s="1"/>
  <c r="DZ227" i="24"/>
  <c r="ED227" i="24" s="1"/>
  <c r="DZ224" i="24"/>
  <c r="ED224" i="24" s="1"/>
  <c r="DZ155" i="24"/>
  <c r="ED155" i="24" s="1"/>
  <c r="DZ126" i="24"/>
  <c r="ED126" i="24" s="1"/>
  <c r="DZ128" i="24"/>
  <c r="ED128" i="24" s="1"/>
  <c r="DZ713" i="24"/>
  <c r="ED713" i="24" s="1"/>
  <c r="DZ651" i="24"/>
  <c r="ED651" i="24" s="1"/>
  <c r="DZ608" i="24"/>
  <c r="ED608" i="24" s="1"/>
  <c r="EA34" i="24"/>
  <c r="EE34" i="24" s="1"/>
  <c r="EA60" i="24"/>
  <c r="EE60" i="24" s="1"/>
  <c r="EA47" i="24"/>
  <c r="EE47" i="24" s="1"/>
  <c r="DY56" i="24"/>
  <c r="EC56" i="24" s="1"/>
  <c r="DY81" i="24"/>
  <c r="EC81" i="24" s="1"/>
  <c r="DZ92" i="24"/>
  <c r="ED92" i="24" s="1"/>
  <c r="DZ47" i="24"/>
  <c r="ED47" i="24" s="1"/>
  <c r="DZ80" i="24"/>
  <c r="ED80" i="24" s="1"/>
  <c r="EA68" i="24"/>
  <c r="EE68" i="24" s="1"/>
  <c r="DY79" i="24"/>
  <c r="EC79" i="24" s="1"/>
  <c r="DZ529" i="24"/>
  <c r="ED529" i="24" s="1"/>
  <c r="DZ424" i="24"/>
  <c r="ED424" i="24" s="1"/>
  <c r="DZ374" i="24"/>
  <c r="ED374" i="24" s="1"/>
  <c r="DZ365" i="24"/>
  <c r="ED365" i="24" s="1"/>
  <c r="DZ255" i="24"/>
  <c r="ED255" i="24" s="1"/>
  <c r="DZ212" i="24"/>
  <c r="ED212" i="24" s="1"/>
  <c r="DZ166" i="24"/>
  <c r="ED166" i="24" s="1"/>
  <c r="DZ142" i="24"/>
  <c r="ED142" i="24" s="1"/>
  <c r="DZ111" i="24"/>
  <c r="ED111" i="24" s="1"/>
  <c r="DZ736" i="24"/>
  <c r="ED736" i="24" s="1"/>
  <c r="DZ689" i="24"/>
  <c r="ED689" i="24" s="1"/>
  <c r="DZ680" i="24"/>
  <c r="ED680" i="24" s="1"/>
  <c r="DZ646" i="24"/>
  <c r="ED646" i="24" s="1"/>
  <c r="DZ606" i="24"/>
  <c r="ED606" i="24" s="1"/>
  <c r="EA21" i="24"/>
  <c r="EE21" i="24" s="1"/>
  <c r="DY64" i="24"/>
  <c r="EC64" i="24" s="1"/>
  <c r="EA27" i="24"/>
  <c r="EE27" i="24" s="1"/>
  <c r="EA65" i="24"/>
  <c r="EE65" i="24" s="1"/>
  <c r="DZ58" i="24"/>
  <c r="ED58" i="24" s="1"/>
  <c r="DZ752" i="24"/>
  <c r="ED752" i="24" s="1"/>
  <c r="DZ658" i="24"/>
  <c r="ED658" i="24" s="1"/>
  <c r="DZ75" i="24"/>
  <c r="ED75" i="24" s="1"/>
  <c r="DZ465" i="24"/>
  <c r="ED465" i="24" s="1"/>
  <c r="DZ230" i="24"/>
  <c r="ED230" i="24" s="1"/>
  <c r="DZ136" i="24"/>
  <c r="ED136" i="24" s="1"/>
  <c r="DZ87" i="24"/>
  <c r="ED87" i="24" s="1"/>
  <c r="DY101" i="24"/>
  <c r="EC101" i="24" s="1"/>
  <c r="DY102" i="24"/>
  <c r="EC102" i="24" s="1"/>
  <c r="DZ378" i="24"/>
  <c r="ED378" i="24" s="1"/>
  <c r="DZ99" i="24"/>
  <c r="ED99" i="24" s="1"/>
  <c r="DZ512" i="24"/>
  <c r="ED512" i="24" s="1"/>
  <c r="DZ199" i="24"/>
  <c r="ED199" i="24" s="1"/>
  <c r="DZ165" i="24"/>
  <c r="ED165" i="24" s="1"/>
  <c r="DZ753" i="24"/>
  <c r="ED753" i="24" s="1"/>
  <c r="DZ684" i="24"/>
  <c r="ED684" i="24" s="1"/>
  <c r="DZ663" i="24"/>
  <c r="ED663" i="24" s="1"/>
  <c r="DZ82" i="24"/>
  <c r="ED82" i="24" s="1"/>
  <c r="EA37" i="24"/>
  <c r="EE37" i="24" s="1"/>
  <c r="DY51" i="24"/>
  <c r="EC51" i="24" s="1"/>
  <c r="DZ162" i="24"/>
  <c r="ED162" i="24" s="1"/>
  <c r="DZ510" i="24"/>
  <c r="ED510" i="24" s="1"/>
  <c r="DZ277" i="24"/>
  <c r="ED277" i="24" s="1"/>
  <c r="DZ226" i="24"/>
  <c r="ED226" i="24" s="1"/>
  <c r="DZ204" i="24"/>
  <c r="ED204" i="24" s="1"/>
  <c r="DZ757" i="24"/>
  <c r="ED757" i="24" s="1"/>
  <c r="DZ706" i="24"/>
  <c r="ED706" i="24" s="1"/>
  <c r="DZ638" i="24"/>
  <c r="ED638" i="24" s="1"/>
  <c r="DZ17" i="24"/>
  <c r="ED17" i="24" s="1"/>
  <c r="DY18" i="24"/>
  <c r="EC18" i="24" s="1"/>
  <c r="DY39" i="24"/>
  <c r="EC39" i="24" s="1"/>
  <c r="DZ48" i="24"/>
  <c r="ED48" i="24" s="1"/>
  <c r="DZ100" i="24"/>
  <c r="ED100" i="24" s="1"/>
  <c r="DZ422" i="24"/>
  <c r="ED422" i="24" s="1"/>
  <c r="DZ354" i="24"/>
  <c r="ED354" i="24" s="1"/>
  <c r="DZ506" i="24"/>
  <c r="ED506" i="24" s="1"/>
  <c r="DZ373" i="24"/>
  <c r="ED373" i="24" s="1"/>
  <c r="DZ350" i="24"/>
  <c r="ED350" i="24" s="1"/>
  <c r="DZ253" i="24"/>
  <c r="ED253" i="24" s="1"/>
  <c r="DZ232" i="24"/>
  <c r="ED232" i="24" s="1"/>
  <c r="DZ755" i="24"/>
  <c r="ED755" i="24" s="1"/>
  <c r="DZ695" i="24"/>
  <c r="ED695" i="24" s="1"/>
  <c r="DZ620" i="24"/>
  <c r="ED620" i="24" s="1"/>
  <c r="E187" i="24"/>
  <c r="A188" i="24"/>
  <c r="K187" i="24"/>
  <c r="B187" i="24"/>
  <c r="H187" i="24"/>
  <c r="DZ49" i="24"/>
  <c r="ED49" i="24" s="1"/>
  <c r="DY94" i="24"/>
  <c r="EC94" i="24" s="1"/>
  <c r="DZ97" i="24"/>
  <c r="ED97" i="24" s="1"/>
  <c r="DZ411" i="24"/>
  <c r="ED411" i="24" s="1"/>
  <c r="DZ476" i="24"/>
  <c r="ED476" i="24" s="1"/>
  <c r="DZ412" i="24"/>
  <c r="ED412" i="24" s="1"/>
  <c r="DZ486" i="24"/>
  <c r="ED486" i="24" s="1"/>
  <c r="DZ454" i="24"/>
  <c r="ED454" i="24" s="1"/>
  <c r="DZ414" i="24"/>
  <c r="ED414" i="24" s="1"/>
  <c r="DZ345" i="24"/>
  <c r="ED345" i="24" s="1"/>
  <c r="DZ267" i="24"/>
  <c r="ED267" i="24" s="1"/>
  <c r="DZ250" i="24"/>
  <c r="ED250" i="24" s="1"/>
  <c r="DZ218" i="24"/>
  <c r="ED218" i="24" s="1"/>
  <c r="DZ197" i="24"/>
  <c r="ED197" i="24" s="1"/>
  <c r="DZ156" i="24"/>
  <c r="ED156" i="24" s="1"/>
  <c r="DZ759" i="24"/>
  <c r="ED759" i="24" s="1"/>
  <c r="DZ711" i="24"/>
  <c r="ED711" i="24" s="1"/>
  <c r="DZ640" i="24"/>
  <c r="ED640" i="24" s="1"/>
  <c r="DY37" i="24"/>
  <c r="EC37" i="24" s="1"/>
  <c r="EA96" i="24"/>
  <c r="EE96" i="24" s="1"/>
  <c r="EA89" i="24"/>
  <c r="EE89" i="24" s="1"/>
  <c r="EA79" i="24"/>
  <c r="EE79" i="24" s="1"/>
  <c r="DY32" i="24"/>
  <c r="EC32" i="24" s="1"/>
  <c r="DY43" i="24"/>
  <c r="EC43" i="24" s="1"/>
  <c r="DZ450" i="24"/>
  <c r="ED450" i="24" s="1"/>
  <c r="DZ542" i="24"/>
  <c r="ED542" i="24" s="1"/>
  <c r="DZ543" i="24"/>
  <c r="ED543" i="24" s="1"/>
  <c r="DZ446" i="24"/>
  <c r="ED446" i="24" s="1"/>
  <c r="DZ357" i="24"/>
  <c r="ED357" i="24" s="1"/>
  <c r="DZ351" i="24"/>
  <c r="ED351" i="24" s="1"/>
  <c r="DZ324" i="24"/>
  <c r="ED324" i="24" s="1"/>
  <c r="DZ279" i="24"/>
  <c r="ED279" i="24" s="1"/>
  <c r="DZ244" i="24"/>
  <c r="ED244" i="24" s="1"/>
  <c r="DZ120" i="24"/>
  <c r="ED120" i="24" s="1"/>
  <c r="DZ747" i="24"/>
  <c r="ED747" i="24" s="1"/>
  <c r="DZ715" i="24"/>
  <c r="ED715" i="24" s="1"/>
  <c r="DZ670" i="24"/>
  <c r="ED670" i="24" s="1"/>
  <c r="DZ644" i="24"/>
  <c r="ED644" i="24" s="1"/>
  <c r="DZ89" i="24"/>
  <c r="ED89" i="24" s="1"/>
  <c r="EA24" i="24"/>
  <c r="EE24" i="24" s="1"/>
  <c r="DY53" i="24"/>
  <c r="EC53" i="24" s="1"/>
  <c r="EA70" i="24"/>
  <c r="EE70" i="24" s="1"/>
  <c r="DZ624" i="24"/>
  <c r="ED624" i="24" s="1"/>
  <c r="DY36" i="24"/>
  <c r="EC36" i="24" s="1"/>
  <c r="DY19" i="24"/>
  <c r="EC19" i="24" s="1"/>
  <c r="DZ503" i="24"/>
  <c r="ED503" i="24" s="1"/>
  <c r="DZ191" i="24"/>
  <c r="ED191" i="24" s="1"/>
  <c r="DZ125" i="24"/>
  <c r="ED125" i="24" s="1"/>
  <c r="DZ738" i="24"/>
  <c r="ED738" i="24" s="1"/>
  <c r="DZ636" i="24"/>
  <c r="ED636" i="24" s="1"/>
  <c r="DY29" i="24"/>
  <c r="EC29" i="24" s="1"/>
  <c r="DZ43" i="24"/>
  <c r="ED43" i="24" s="1"/>
  <c r="EA75" i="24"/>
  <c r="EE75" i="24" s="1"/>
  <c r="DZ65" i="24"/>
  <c r="ED65" i="24" s="1"/>
  <c r="EA100" i="24"/>
  <c r="EE100" i="24" s="1"/>
  <c r="DZ94" i="24"/>
  <c r="ED94" i="24" s="1"/>
  <c r="DY99" i="24"/>
  <c r="EC99" i="24" s="1"/>
  <c r="DZ349" i="24"/>
  <c r="ED349" i="24" s="1"/>
  <c r="DY22" i="24"/>
  <c r="EC22" i="24" s="1"/>
  <c r="DZ534" i="24"/>
  <c r="ED534" i="24" s="1"/>
  <c r="DZ535" i="24"/>
  <c r="ED535" i="24" s="1"/>
  <c r="DZ134" i="24"/>
  <c r="ED134" i="24" s="1"/>
  <c r="DZ742" i="24"/>
  <c r="ED742" i="24" s="1"/>
  <c r="DZ42" i="24"/>
  <c r="ED42" i="24" s="1"/>
  <c r="DY15" i="24"/>
  <c r="EC15" i="24" s="1"/>
  <c r="DZ429" i="24"/>
  <c r="ED429" i="24" s="1"/>
  <c r="DY16" i="24"/>
  <c r="EC16" i="24" s="1"/>
  <c r="DZ35" i="24"/>
  <c r="ED35" i="24" s="1"/>
  <c r="DZ77" i="24"/>
  <c r="ED77" i="24" s="1"/>
  <c r="DZ419" i="24"/>
  <c r="ED419" i="24" s="1"/>
  <c r="DZ423" i="24"/>
  <c r="ED423" i="24" s="1"/>
  <c r="C186" i="24"/>
  <c r="Q186" i="24"/>
  <c r="L186" i="24"/>
  <c r="J186" i="24"/>
  <c r="I186" i="24"/>
  <c r="M186" i="24"/>
  <c r="G186" i="24"/>
  <c r="F186" i="24"/>
  <c r="D186" i="24"/>
  <c r="N186" i="24" s="1"/>
  <c r="R186" i="24" s="1"/>
  <c r="DZ178" i="24"/>
  <c r="ED178" i="24" s="1"/>
  <c r="DZ329" i="24"/>
  <c r="ED329" i="24" s="1"/>
  <c r="DZ520" i="24"/>
  <c r="ED520" i="24" s="1"/>
  <c r="DZ437" i="24"/>
  <c r="ED437" i="24" s="1"/>
  <c r="DZ382" i="24"/>
  <c r="ED382" i="24" s="1"/>
  <c r="DZ314" i="24"/>
  <c r="ED314" i="24" s="1"/>
  <c r="DZ270" i="24"/>
  <c r="ED270" i="24" s="1"/>
  <c r="DZ248" i="24"/>
  <c r="ED248" i="24" s="1"/>
  <c r="DZ193" i="24"/>
  <c r="ED193" i="24" s="1"/>
  <c r="DZ173" i="24"/>
  <c r="ED173" i="24" s="1"/>
  <c r="DZ146" i="24"/>
  <c r="ED146" i="24" s="1"/>
  <c r="DZ116" i="24"/>
  <c r="ED116" i="24" s="1"/>
  <c r="DZ745" i="24"/>
  <c r="ED745" i="24" s="1"/>
  <c r="DZ702" i="24"/>
  <c r="ED702" i="24" s="1"/>
  <c r="DZ671" i="24"/>
  <c r="ED671" i="24" s="1"/>
  <c r="DZ655" i="24"/>
  <c r="ED655" i="24" s="1"/>
  <c r="DZ21" i="24"/>
  <c r="ED21" i="24" s="1"/>
  <c r="EA26" i="24"/>
  <c r="EE26" i="24" s="1"/>
  <c r="DY80" i="24"/>
  <c r="EC80" i="24" s="1"/>
  <c r="DZ31" i="24"/>
  <c r="ED31" i="24" s="1"/>
  <c r="DY33" i="24"/>
  <c r="EC33" i="24" s="1"/>
  <c r="EA18" i="24"/>
  <c r="EE18" i="24" s="1"/>
  <c r="DY23" i="24"/>
  <c r="EC23" i="24" s="1"/>
  <c r="EA81" i="24"/>
  <c r="EE81" i="24" s="1"/>
  <c r="DY70" i="24"/>
  <c r="EC70" i="24" s="1"/>
  <c r="DY60" i="24"/>
  <c r="EC60" i="24" s="1"/>
  <c r="DZ170" i="24"/>
  <c r="ED170" i="24" s="1"/>
  <c r="DZ61" i="24"/>
  <c r="ED61" i="24" s="1"/>
  <c r="DZ533" i="24"/>
  <c r="ED533" i="24" s="1"/>
  <c r="DZ404" i="24"/>
  <c r="ED404" i="24" s="1"/>
  <c r="DZ522" i="24"/>
  <c r="ED522" i="24" s="1"/>
  <c r="DZ493" i="24"/>
  <c r="ED493" i="24" s="1"/>
  <c r="DZ466" i="24"/>
  <c r="ED466" i="24" s="1"/>
  <c r="DZ440" i="24"/>
  <c r="ED440" i="24" s="1"/>
  <c r="DZ417" i="24"/>
  <c r="ED417" i="24" s="1"/>
  <c r="DZ376" i="24"/>
  <c r="ED376" i="24" s="1"/>
  <c r="DZ331" i="24"/>
  <c r="ED331" i="24" s="1"/>
  <c r="DZ326" i="24"/>
  <c r="ED326" i="24" s="1"/>
  <c r="DZ271" i="24"/>
  <c r="ED271" i="24" s="1"/>
  <c r="DZ235" i="24"/>
  <c r="ED235" i="24" s="1"/>
  <c r="DZ220" i="24"/>
  <c r="ED220" i="24" s="1"/>
  <c r="DZ175" i="24"/>
  <c r="ED175" i="24" s="1"/>
  <c r="DZ157" i="24"/>
  <c r="ED157" i="24" s="1"/>
  <c r="DZ105" i="24"/>
  <c r="ED105" i="24" s="1"/>
  <c r="DZ716" i="24"/>
  <c r="ED716" i="24" s="1"/>
  <c r="DZ698" i="24"/>
  <c r="ED698" i="24" s="1"/>
  <c r="DZ709" i="24"/>
  <c r="ED709" i="24" s="1"/>
  <c r="DZ649" i="24"/>
  <c r="ED649" i="24" s="1"/>
  <c r="DZ632" i="24"/>
  <c r="ED632" i="24" s="1"/>
  <c r="DZ84" i="24"/>
  <c r="ED84" i="24" s="1"/>
  <c r="DZ59" i="24"/>
  <c r="ED59" i="24" s="1"/>
  <c r="DY97" i="24"/>
  <c r="EC97" i="24" s="1"/>
  <c r="DZ407" i="24"/>
  <c r="ED407" i="24" s="1"/>
  <c r="DZ428" i="24"/>
  <c r="ED428" i="24" s="1"/>
  <c r="DZ308" i="24"/>
  <c r="ED308" i="24" s="1"/>
  <c r="DZ278" i="24"/>
  <c r="ED278" i="24" s="1"/>
  <c r="DZ223" i="24"/>
  <c r="ED223" i="24" s="1"/>
  <c r="DZ186" i="24"/>
  <c r="ED186" i="24" s="1"/>
  <c r="DZ123" i="24"/>
  <c r="ED123" i="24" s="1"/>
  <c r="DZ740" i="24"/>
  <c r="ED740" i="24" s="1"/>
  <c r="DZ749" i="24"/>
  <c r="ED749" i="24" s="1"/>
  <c r="DZ678" i="24"/>
  <c r="ED678" i="24" s="1"/>
  <c r="DZ675" i="24"/>
  <c r="ED675" i="24" s="1"/>
  <c r="DZ611" i="24"/>
  <c r="ED611" i="24" s="1"/>
  <c r="EA29" i="24"/>
  <c r="EE29" i="24" s="1"/>
  <c r="EA15" i="24"/>
  <c r="EE15" i="24" s="1"/>
  <c r="EA54" i="24"/>
  <c r="EE54" i="24" s="1"/>
  <c r="DY68" i="24"/>
  <c r="EC68" i="24" s="1"/>
  <c r="DZ163" i="24"/>
  <c r="ED163" i="24" s="1"/>
  <c r="DZ343" i="24"/>
  <c r="ED343" i="24" s="1"/>
  <c r="DZ669" i="24"/>
  <c r="ED669" i="24" s="1"/>
  <c r="DZ285" i="24"/>
  <c r="ED285" i="24" s="1"/>
  <c r="DZ240" i="24"/>
  <c r="ED240" i="24" s="1"/>
  <c r="DZ200" i="24"/>
  <c r="ED200" i="24" s="1"/>
  <c r="DZ108" i="24"/>
  <c r="ED108" i="24" s="1"/>
  <c r="DZ735" i="24"/>
  <c r="ED735" i="24" s="1"/>
  <c r="DZ700" i="24"/>
  <c r="ED700" i="24" s="1"/>
  <c r="DZ665" i="24"/>
  <c r="ED665" i="24" s="1"/>
  <c r="DZ639" i="24"/>
  <c r="ED639" i="24" s="1"/>
  <c r="DZ614" i="24"/>
  <c r="ED614" i="24" s="1"/>
  <c r="DZ30" i="24"/>
  <c r="ED30" i="24" s="1"/>
  <c r="DZ71" i="24"/>
  <c r="ED71" i="24" s="1"/>
  <c r="DZ72" i="24"/>
  <c r="ED72" i="24" s="1"/>
  <c r="DY82" i="24"/>
  <c r="EC82" i="24" s="1"/>
  <c r="EA48" i="24"/>
  <c r="EE48" i="24" s="1"/>
  <c r="DZ261" i="24"/>
  <c r="ED261" i="24" s="1"/>
  <c r="DZ458" i="24"/>
  <c r="ED458" i="24" s="1"/>
  <c r="DZ371" i="24"/>
  <c r="ED371" i="24" s="1"/>
  <c r="DZ469" i="24"/>
  <c r="ED469" i="24" s="1"/>
  <c r="DZ430" i="24"/>
  <c r="ED430" i="24" s="1"/>
  <c r="DZ398" i="24"/>
  <c r="ED398" i="24" s="1"/>
  <c r="DZ367" i="24"/>
  <c r="ED367" i="24" s="1"/>
  <c r="DZ336" i="24"/>
  <c r="ED336" i="24" s="1"/>
  <c r="DZ289" i="24"/>
  <c r="ED289" i="24" s="1"/>
  <c r="DZ280" i="24"/>
  <c r="ED280" i="24" s="1"/>
  <c r="DZ234" i="24"/>
  <c r="ED234" i="24" s="1"/>
  <c r="DZ195" i="24"/>
  <c r="ED195" i="24" s="1"/>
  <c r="DZ147" i="24"/>
  <c r="ED147" i="24" s="1"/>
  <c r="DZ113" i="24"/>
  <c r="ED113" i="24" s="1"/>
  <c r="DZ730" i="24"/>
  <c r="ED730" i="24" s="1"/>
  <c r="DZ720" i="24"/>
  <c r="ED720" i="24" s="1"/>
  <c r="DZ682" i="24"/>
  <c r="ED682" i="24" s="1"/>
  <c r="DZ693" i="24"/>
  <c r="ED693" i="24" s="1"/>
  <c r="DZ617" i="24"/>
  <c r="ED617" i="24" s="1"/>
  <c r="DY45" i="24"/>
  <c r="EC45" i="24" s="1"/>
  <c r="DZ28" i="24"/>
  <c r="ED28" i="24" s="1"/>
  <c r="DZ40" i="24"/>
  <c r="ED40" i="24" s="1"/>
  <c r="DZ33" i="24"/>
  <c r="ED33" i="24" s="1"/>
  <c r="DY34" i="24"/>
  <c r="EC34" i="24" s="1"/>
  <c r="EA94" i="24"/>
  <c r="EE94" i="24" s="1"/>
  <c r="DY76" i="24"/>
  <c r="EC76" i="24" s="1"/>
  <c r="DZ139" i="24"/>
  <c r="ED139" i="24" s="1"/>
  <c r="DZ275" i="24"/>
  <c r="ED275" i="24" s="1"/>
  <c r="DZ210" i="24"/>
  <c r="ED210" i="24" s="1"/>
  <c r="DZ171" i="24"/>
  <c r="ED171" i="24" s="1"/>
  <c r="DZ154" i="24"/>
  <c r="ED154" i="24" s="1"/>
  <c r="DZ107" i="24"/>
  <c r="ED107" i="24" s="1"/>
  <c r="DZ724" i="24"/>
  <c r="ED724" i="24" s="1"/>
  <c r="DZ659" i="24"/>
  <c r="ED659" i="24" s="1"/>
  <c r="EA17" i="24"/>
  <c r="EE17" i="24" s="1"/>
  <c r="DY86" i="24"/>
  <c r="EC86" i="24" s="1"/>
  <c r="DZ66" i="24"/>
  <c r="ED66" i="24" s="1"/>
  <c r="EA58" i="24"/>
  <c r="EE58" i="24" s="1"/>
  <c r="DZ379" i="24"/>
  <c r="ED379" i="24" s="1"/>
  <c r="DZ284" i="24"/>
  <c r="ED284" i="24" s="1"/>
  <c r="DZ497" i="24"/>
  <c r="ED497" i="24" s="1"/>
  <c r="DZ150" i="24"/>
  <c r="ED150" i="24" s="1"/>
  <c r="DZ526" i="24"/>
  <c r="ED526" i="24" s="1"/>
  <c r="DZ305" i="24"/>
  <c r="ED305" i="24" s="1"/>
  <c r="DZ288" i="24"/>
  <c r="ED288" i="24" s="1"/>
  <c r="DZ242" i="24"/>
  <c r="ED242" i="24" s="1"/>
  <c r="DZ201" i="24"/>
  <c r="ED201" i="24" s="1"/>
  <c r="DZ179" i="24"/>
  <c r="ED179" i="24" s="1"/>
  <c r="DZ129" i="24"/>
  <c r="ED129" i="24" s="1"/>
  <c r="DZ722" i="24"/>
  <c r="ED722" i="24" s="1"/>
  <c r="DZ676" i="24"/>
  <c r="ED676" i="24" s="1"/>
  <c r="DZ622" i="24"/>
  <c r="ED622" i="24" s="1"/>
  <c r="DZ625" i="24"/>
  <c r="ED625" i="24" s="1"/>
  <c r="DZ39" i="24"/>
  <c r="ED39" i="24" s="1"/>
  <c r="DY87" i="24"/>
  <c r="EC87" i="24" s="1"/>
  <c r="DY58" i="24"/>
  <c r="EC58" i="24" s="1"/>
  <c r="EA91" i="24"/>
  <c r="EE91" i="24" s="1"/>
  <c r="DZ90" i="24"/>
  <c r="ED90" i="24" s="1"/>
  <c r="DY84" i="24"/>
  <c r="EC84" i="24" s="1"/>
  <c r="DZ539" i="24"/>
  <c r="ED539" i="24" s="1"/>
  <c r="DZ540" i="24"/>
  <c r="ED540" i="24" s="1"/>
  <c r="DZ524" i="24"/>
  <c r="ED524" i="24" s="1"/>
  <c r="DZ172" i="24"/>
  <c r="ED172" i="24" s="1"/>
  <c r="DZ151" i="24"/>
  <c r="ED151" i="24" s="1"/>
  <c r="EA23" i="24"/>
  <c r="EE23" i="24" s="1"/>
  <c r="DY41" i="24"/>
  <c r="EC41" i="24" s="1"/>
  <c r="EA43" i="24"/>
  <c r="EE43" i="24" s="1"/>
  <c r="DZ73" i="24"/>
  <c r="ED73" i="24" s="1"/>
  <c r="DZ44" i="24"/>
  <c r="ED44" i="24" s="1"/>
  <c r="DY47" i="24"/>
  <c r="EC47" i="24" s="1"/>
  <c r="DZ283" i="24"/>
  <c r="ED283" i="24" s="1"/>
  <c r="DZ217" i="24"/>
  <c r="ED217" i="24" s="1"/>
  <c r="DZ449" i="24"/>
  <c r="ED449" i="24" s="1"/>
  <c r="DZ674" i="24"/>
  <c r="ED674" i="24" s="1"/>
  <c r="DZ215" i="24"/>
  <c r="ED215" i="24" s="1"/>
  <c r="EA36" i="24"/>
  <c r="EE36" i="24" s="1"/>
  <c r="EA88" i="24"/>
  <c r="EE88" i="24" s="1"/>
  <c r="DZ304" i="24"/>
  <c r="ED304" i="24" s="1"/>
  <c r="DZ451" i="24"/>
  <c r="ED451" i="24" s="1"/>
  <c r="DZ192" i="24"/>
  <c r="ED192" i="24" s="1"/>
  <c r="DZ514" i="24"/>
  <c r="ED514" i="24" s="1"/>
  <c r="DZ488" i="24"/>
  <c r="ED488" i="24" s="1"/>
  <c r="DZ491" i="24"/>
  <c r="ED491" i="24" s="1"/>
  <c r="DZ516" i="24"/>
  <c r="ED516" i="24" s="1"/>
  <c r="DZ482" i="24"/>
  <c r="ED482" i="24" s="1"/>
  <c r="DZ400" i="24"/>
  <c r="ED400" i="24" s="1"/>
  <c r="DZ408" i="24"/>
  <c r="ED408" i="24" s="1"/>
  <c r="DZ299" i="24"/>
  <c r="ED299" i="24" s="1"/>
  <c r="DZ517" i="24"/>
  <c r="ED517" i="24" s="1"/>
  <c r="DZ426" i="24"/>
  <c r="ED426" i="24" s="1"/>
  <c r="DZ368" i="24"/>
  <c r="ED368" i="24" s="1"/>
  <c r="DZ315" i="24"/>
  <c r="ED315" i="24" s="1"/>
  <c r="DZ293" i="24"/>
  <c r="ED293" i="24" s="1"/>
  <c r="DZ257" i="24"/>
  <c r="ED257" i="24" s="1"/>
  <c r="DZ263" i="24"/>
  <c r="ED263" i="24" s="1"/>
  <c r="DZ208" i="24"/>
  <c r="ED208" i="24" s="1"/>
  <c r="DZ174" i="24"/>
  <c r="ED174" i="24" s="1"/>
  <c r="DZ121" i="24"/>
  <c r="ED121" i="24" s="1"/>
  <c r="DZ688" i="24"/>
  <c r="ED688" i="24" s="1"/>
  <c r="DZ685" i="24"/>
  <c r="ED685" i="24" s="1"/>
  <c r="DZ631" i="24"/>
  <c r="ED631" i="24" s="1"/>
  <c r="DZ19" i="24"/>
  <c r="ED19" i="24" s="1"/>
  <c r="DY54" i="24"/>
  <c r="EC54" i="24" s="1"/>
  <c r="EA97" i="24"/>
  <c r="EE97" i="24" s="1"/>
  <c r="EA51" i="24"/>
  <c r="EE51" i="24" s="1"/>
  <c r="EA77" i="24"/>
  <c r="EE77" i="24" s="1"/>
  <c r="EA31" i="24"/>
  <c r="EE31" i="24" s="1"/>
  <c r="DY92" i="24"/>
  <c r="EC92" i="24" s="1"/>
  <c r="DZ137" i="24"/>
  <c r="ED137" i="24" s="1"/>
  <c r="DZ480" i="24"/>
  <c r="ED480" i="24" s="1"/>
  <c r="DZ544" i="24"/>
  <c r="ED544" i="24" s="1"/>
  <c r="DZ545" i="24"/>
  <c r="ED545" i="24" s="1"/>
  <c r="DZ356" i="24"/>
  <c r="ED356" i="24" s="1"/>
  <c r="DZ338" i="24"/>
  <c r="ED338" i="24" s="1"/>
  <c r="DZ435" i="24"/>
  <c r="ED435" i="24" s="1"/>
  <c r="DZ344" i="24"/>
  <c r="ED344" i="24" s="1"/>
  <c r="DZ433" i="24"/>
  <c r="ED433" i="24" s="1"/>
  <c r="DZ318" i="24"/>
  <c r="ED318" i="24" s="1"/>
  <c r="DZ518" i="24"/>
  <c r="ED518" i="24" s="1"/>
  <c r="DZ472" i="24"/>
  <c r="ED472" i="24" s="1"/>
  <c r="DZ359" i="24"/>
  <c r="ED359" i="24" s="1"/>
  <c r="DZ310" i="24"/>
  <c r="ED310" i="24" s="1"/>
  <c r="DZ238" i="24"/>
  <c r="ED238" i="24" s="1"/>
  <c r="DZ180" i="24"/>
  <c r="ED180" i="24" s="1"/>
  <c r="DZ144" i="24"/>
  <c r="ED144" i="24" s="1"/>
  <c r="DZ109" i="24"/>
  <c r="ED109" i="24" s="1"/>
  <c r="DZ719" i="24"/>
  <c r="ED719" i="24" s="1"/>
  <c r="DZ707" i="24"/>
  <c r="ED707" i="24" s="1"/>
  <c r="DZ634" i="24"/>
  <c r="ED634" i="24" s="1"/>
  <c r="DZ602" i="24"/>
  <c r="ED602" i="24" s="1"/>
  <c r="DZ37" i="24"/>
  <c r="ED37" i="24" s="1"/>
  <c r="DZ55" i="24"/>
  <c r="ED55" i="24" s="1"/>
  <c r="DZ22" i="24"/>
  <c r="ED22" i="24" s="1"/>
  <c r="DZ76" i="24"/>
  <c r="ED76" i="24" s="1"/>
  <c r="EA63" i="24"/>
  <c r="EE63" i="24" s="1"/>
  <c r="DY65" i="24"/>
  <c r="EC65" i="24" s="1"/>
  <c r="DY46" i="24"/>
  <c r="EC46" i="24" s="1"/>
  <c r="EA85" i="24"/>
  <c r="EE85" i="24" s="1"/>
  <c r="EA52" i="24"/>
  <c r="EE52" i="24" s="1"/>
  <c r="DY71" i="24"/>
  <c r="EC71" i="24" s="1"/>
  <c r="DZ442" i="24"/>
  <c r="ED442" i="24" s="1"/>
  <c r="DZ532" i="24"/>
  <c r="ED532" i="24" s="1"/>
  <c r="DZ342" i="24"/>
  <c r="ED342" i="24" s="1"/>
  <c r="DZ508" i="24"/>
  <c r="ED508" i="24" s="1"/>
  <c r="DZ403" i="24"/>
  <c r="ED403" i="24" s="1"/>
  <c r="DZ697" i="24"/>
  <c r="ED697" i="24" s="1"/>
  <c r="DZ439" i="24"/>
  <c r="ED439" i="24" s="1"/>
  <c r="DZ301" i="24"/>
  <c r="ED301" i="24" s="1"/>
  <c r="DZ462" i="24"/>
  <c r="ED462" i="24" s="1"/>
  <c r="DZ361" i="24"/>
  <c r="ED361" i="24" s="1"/>
  <c r="DZ455" i="24"/>
  <c r="ED455" i="24" s="1"/>
  <c r="DZ384" i="24"/>
  <c r="ED384" i="24" s="1"/>
  <c r="DZ233" i="24"/>
  <c r="ED233" i="24" s="1"/>
  <c r="DZ499" i="24"/>
  <c r="ED499" i="24" s="1"/>
  <c r="DZ388" i="24"/>
  <c r="ED388" i="24" s="1"/>
  <c r="DZ484" i="24"/>
  <c r="ED484" i="24" s="1"/>
  <c r="DZ447" i="24"/>
  <c r="ED447" i="24" s="1"/>
  <c r="DZ392" i="24"/>
  <c r="ED392" i="24" s="1"/>
  <c r="DZ333" i="24"/>
  <c r="ED333" i="24" s="1"/>
  <c r="DZ264" i="24"/>
  <c r="ED264" i="24" s="1"/>
  <c r="DZ202" i="24"/>
  <c r="ED202" i="24" s="1"/>
  <c r="DZ551" i="24"/>
  <c r="ED551" i="24" s="1"/>
  <c r="DZ552" i="24"/>
  <c r="ED552" i="24" s="1"/>
  <c r="DZ489" i="24"/>
  <c r="ED489" i="24" s="1"/>
  <c r="DZ459" i="24"/>
  <c r="ED459" i="24" s="1"/>
  <c r="DZ443" i="24"/>
  <c r="ED443" i="24" s="1"/>
  <c r="DZ395" i="24"/>
  <c r="ED395" i="24" s="1"/>
  <c r="DZ390" i="24"/>
  <c r="ED390" i="24" s="1"/>
  <c r="DZ327" i="24"/>
  <c r="ED327" i="24" s="1"/>
  <c r="DZ302" i="24"/>
  <c r="ED302" i="24" s="1"/>
  <c r="DZ273" i="24"/>
  <c r="ED273" i="24" s="1"/>
  <c r="DZ245" i="24"/>
  <c r="ED245" i="24" s="1"/>
  <c r="DZ205" i="24"/>
  <c r="ED205" i="24" s="1"/>
  <c r="DZ181" i="24"/>
  <c r="ED181" i="24" s="1"/>
  <c r="DZ130" i="24"/>
  <c r="ED130" i="24" s="1"/>
  <c r="DZ103" i="24"/>
  <c r="ED103" i="24" s="1"/>
  <c r="DZ726" i="24"/>
  <c r="ED726" i="24" s="1"/>
  <c r="DZ704" i="24"/>
  <c r="ED704" i="24" s="1"/>
  <c r="DZ667" i="24"/>
  <c r="ED667" i="24" s="1"/>
  <c r="DZ627" i="24"/>
  <c r="ED627" i="24" s="1"/>
  <c r="DZ603" i="24"/>
  <c r="ED603" i="24" s="1"/>
  <c r="DZ26" i="24"/>
  <c r="ED26" i="24" s="1"/>
  <c r="EA41" i="24"/>
  <c r="EE41" i="24" s="1"/>
  <c r="DZ24" i="24"/>
  <c r="ED24" i="24" s="1"/>
  <c r="EA73" i="24"/>
  <c r="EE73" i="24" s="1"/>
  <c r="DZ50" i="24"/>
  <c r="ED50" i="24" s="1"/>
  <c r="EA39" i="24"/>
  <c r="EE39" i="24" s="1"/>
  <c r="DY100" i="24"/>
  <c r="EC100" i="24" s="1"/>
  <c r="DZ214" i="24"/>
  <c r="ED214" i="24" s="1"/>
  <c r="DZ387" i="24"/>
  <c r="ED387" i="24" s="1"/>
  <c r="DZ323" i="24"/>
  <c r="ED323" i="24" s="1"/>
  <c r="DZ140" i="24"/>
  <c r="ED140" i="24" s="1"/>
  <c r="DZ102" i="24"/>
  <c r="ED102" i="24" s="1"/>
  <c r="DZ664" i="24"/>
  <c r="ED664" i="24" s="1"/>
  <c r="DZ661" i="24"/>
  <c r="ED661" i="24" s="1"/>
  <c r="EA14" i="24"/>
  <c r="EE14" i="24" s="1"/>
  <c r="DY27" i="24"/>
  <c r="EC27" i="24" s="1"/>
  <c r="DY20" i="24"/>
  <c r="EC20" i="24" s="1"/>
  <c r="DY74" i="24"/>
  <c r="EC74" i="24" s="1"/>
  <c r="DZ53" i="24"/>
  <c r="ED53" i="24" s="1"/>
  <c r="DZ62" i="24"/>
  <c r="ED62" i="24" s="1"/>
  <c r="DY89" i="24"/>
  <c r="EC89" i="24" s="1"/>
  <c r="EH32" i="24" l="1"/>
  <c r="EQ32" i="24" s="1"/>
  <c r="EH23" i="24"/>
  <c r="EQ23" i="24" s="1"/>
  <c r="EH86" i="24"/>
  <c r="EQ86" i="24" s="1"/>
  <c r="EH54" i="24"/>
  <c r="EQ54" i="24" s="1"/>
  <c r="EH41" i="24"/>
  <c r="EQ41" i="24" s="1"/>
  <c r="EH25" i="24"/>
  <c r="EQ25" i="24" s="1"/>
  <c r="EH79" i="24"/>
  <c r="EQ79" i="24" s="1"/>
  <c r="EH53" i="24"/>
  <c r="EQ53" i="24" s="1"/>
  <c r="EH99" i="24"/>
  <c r="EQ99" i="24" s="1"/>
  <c r="EH48" i="24"/>
  <c r="EQ48" i="24" s="1"/>
  <c r="EH94" i="24"/>
  <c r="EQ94" i="24" s="1"/>
  <c r="EH62" i="24"/>
  <c r="EQ62" i="24" s="1"/>
  <c r="EH26" i="24"/>
  <c r="EQ26" i="24" s="1"/>
  <c r="EH16" i="24"/>
  <c r="EQ16" i="24" s="1"/>
  <c r="EH72" i="24"/>
  <c r="EQ72" i="24" s="1"/>
  <c r="EH56" i="24"/>
  <c r="EQ56" i="24" s="1"/>
  <c r="EH78" i="24"/>
  <c r="EQ78" i="24" s="1"/>
  <c r="EH19" i="24"/>
  <c r="EQ19" i="24" s="1"/>
  <c r="EH36" i="24"/>
  <c r="EQ36" i="24" s="1"/>
  <c r="EH63" i="24"/>
  <c r="EQ63" i="24" s="1"/>
  <c r="EH50" i="24"/>
  <c r="EQ50" i="24" s="1"/>
  <c r="EH89" i="24"/>
  <c r="EQ89" i="24" s="1"/>
  <c r="EH20" i="24"/>
  <c r="EQ20" i="24" s="1"/>
  <c r="EH100" i="24"/>
  <c r="EQ100" i="24" s="1"/>
  <c r="EH69" i="24"/>
  <c r="EQ69" i="24" s="1"/>
  <c r="EH76" i="24"/>
  <c r="EQ76" i="24" s="1"/>
  <c r="EH21" i="24"/>
  <c r="EQ21" i="24" s="1"/>
  <c r="EH37" i="24"/>
  <c r="EQ37" i="24" s="1"/>
  <c r="EH51" i="24"/>
  <c r="EQ51" i="24" s="1"/>
  <c r="EH77" i="24"/>
  <c r="EQ77" i="24" s="1"/>
  <c r="EH24" i="24"/>
  <c r="EQ24" i="24" s="1"/>
  <c r="EH75" i="24"/>
  <c r="EQ75" i="24" s="1"/>
  <c r="EH97" i="24"/>
  <c r="EQ97" i="24" s="1"/>
  <c r="EH67" i="24"/>
  <c r="EQ67" i="24" s="1"/>
  <c r="EH49" i="24"/>
  <c r="EQ49" i="24" s="1"/>
  <c r="EH68" i="24"/>
  <c r="EQ68" i="24" s="1"/>
  <c r="EH30" i="24"/>
  <c r="EQ30" i="24" s="1"/>
  <c r="EH61" i="24"/>
  <c r="EQ61" i="24" s="1"/>
  <c r="EH81" i="24"/>
  <c r="EQ81" i="24" s="1"/>
  <c r="EH65" i="24"/>
  <c r="EQ65" i="24" s="1"/>
  <c r="EH60" i="24"/>
  <c r="EQ60" i="24" s="1"/>
  <c r="EH57" i="24"/>
  <c r="EQ57" i="24" s="1"/>
  <c r="EH66" i="24"/>
  <c r="EQ66" i="24" s="1"/>
  <c r="EH84" i="24"/>
  <c r="EQ84" i="24" s="1"/>
  <c r="EH29" i="24"/>
  <c r="EQ29" i="24" s="1"/>
  <c r="EH101" i="24"/>
  <c r="EQ101" i="24" s="1"/>
  <c r="EH74" i="24"/>
  <c r="EQ74" i="24" s="1"/>
  <c r="EH43" i="24"/>
  <c r="EQ43" i="24" s="1"/>
  <c r="EH64" i="24"/>
  <c r="EQ64" i="24" s="1"/>
  <c r="EH47" i="24"/>
  <c r="EQ47" i="24" s="1"/>
  <c r="EH34" i="24"/>
  <c r="EQ34" i="24" s="1"/>
  <c r="EH31" i="24"/>
  <c r="EQ31" i="24" s="1"/>
  <c r="EH85" i="24"/>
  <c r="EQ85" i="24" s="1"/>
  <c r="EH38" i="24"/>
  <c r="EQ38" i="24" s="1"/>
  <c r="EH52" i="24"/>
  <c r="EQ52" i="24" s="1"/>
  <c r="EH28" i="24"/>
  <c r="EQ28" i="24" s="1"/>
  <c r="EH35" i="24"/>
  <c r="EQ35" i="24" s="1"/>
  <c r="EH22" i="24"/>
  <c r="EQ22" i="24" s="1"/>
  <c r="EH18" i="24"/>
  <c r="EQ18" i="24" s="1"/>
  <c r="EH91" i="24"/>
  <c r="EQ91" i="24" s="1"/>
  <c r="EH71" i="24"/>
  <c r="EQ71" i="24" s="1"/>
  <c r="EH45" i="24"/>
  <c r="EQ45" i="24" s="1"/>
  <c r="EH73" i="24"/>
  <c r="EQ73" i="24" s="1"/>
  <c r="EH95" i="24"/>
  <c r="EQ95" i="24" s="1"/>
  <c r="EH83" i="24"/>
  <c r="EQ83" i="24" s="1"/>
  <c r="EH27" i="24"/>
  <c r="EQ27" i="24" s="1"/>
  <c r="EH55" i="24"/>
  <c r="EQ55" i="24" s="1"/>
  <c r="EH92" i="24"/>
  <c r="EQ92" i="24" s="1"/>
  <c r="EH46" i="24"/>
  <c r="EQ46" i="24" s="1"/>
  <c r="EH40" i="24"/>
  <c r="EQ40" i="24" s="1"/>
  <c r="EH15" i="24"/>
  <c r="EQ15" i="24" s="1"/>
  <c r="EH17" i="24"/>
  <c r="EQ17" i="24" s="1"/>
  <c r="EH98" i="24"/>
  <c r="EQ98" i="24" s="1"/>
  <c r="EH88" i="24"/>
  <c r="EQ88" i="24" s="1"/>
  <c r="EH33" i="24"/>
  <c r="EQ33" i="24" s="1"/>
  <c r="EH96" i="24"/>
  <c r="EQ96" i="24" s="1"/>
  <c r="EH82" i="24"/>
  <c r="EQ82" i="24" s="1"/>
  <c r="EH59" i="24"/>
  <c r="EQ59" i="24" s="1"/>
  <c r="EH44" i="24"/>
  <c r="EQ44" i="24" s="1"/>
  <c r="EH58" i="24"/>
  <c r="EQ58" i="24" s="1"/>
  <c r="EH70" i="24"/>
  <c r="EQ70" i="24" s="1"/>
  <c r="EH39" i="24"/>
  <c r="EQ39" i="24" s="1"/>
  <c r="EH87" i="24"/>
  <c r="EQ87" i="24" s="1"/>
  <c r="EH90" i="24"/>
  <c r="EQ90" i="24" s="1"/>
  <c r="EH80" i="24"/>
  <c r="EQ80" i="24" s="1"/>
  <c r="EH93" i="24"/>
  <c r="EQ93" i="24" s="1"/>
  <c r="EH42" i="24"/>
  <c r="EQ42" i="24" s="1"/>
  <c r="EG100" i="24"/>
  <c r="EO100" i="24" s="1"/>
  <c r="EG96" i="24"/>
  <c r="EO96" i="24" s="1"/>
  <c r="EG34" i="24"/>
  <c r="EO34" i="24" s="1"/>
  <c r="EG72" i="24"/>
  <c r="EO72" i="24" s="1"/>
  <c r="EG84" i="24"/>
  <c r="EO84" i="24" s="1"/>
  <c r="EG45" i="24"/>
  <c r="EO45" i="24" s="1"/>
  <c r="EG92" i="24"/>
  <c r="EO92" i="24" s="1"/>
  <c r="EG74" i="24"/>
  <c r="EO74" i="24" s="1"/>
  <c r="EG88" i="24"/>
  <c r="EO88" i="24" s="1"/>
  <c r="EG79" i="24"/>
  <c r="EO79" i="24" s="1"/>
  <c r="EG46" i="24"/>
  <c r="EO46" i="24" s="1"/>
  <c r="EG28" i="24"/>
  <c r="EO28" i="24" s="1"/>
  <c r="EG81" i="24"/>
  <c r="EO81" i="24" s="1"/>
  <c r="EG20" i="24"/>
  <c r="EO20" i="24" s="1"/>
  <c r="EG95" i="24"/>
  <c r="EO95" i="24" s="1"/>
  <c r="EG47" i="24"/>
  <c r="EO47" i="24" s="1"/>
  <c r="EG23" i="24"/>
  <c r="EO23" i="24" s="1"/>
  <c r="EG90" i="24"/>
  <c r="EO90" i="24" s="1"/>
  <c r="EG87" i="24"/>
  <c r="EO87" i="24" s="1"/>
  <c r="EG59" i="24"/>
  <c r="EO59" i="24" s="1"/>
  <c r="EG66" i="24"/>
  <c r="EO66" i="24" s="1"/>
  <c r="EG75" i="24"/>
  <c r="EO75" i="24" s="1"/>
  <c r="EG70" i="24"/>
  <c r="EO70" i="24" s="1"/>
  <c r="EG44" i="24"/>
  <c r="EO44" i="24" s="1"/>
  <c r="EG17" i="24"/>
  <c r="EO17" i="24" s="1"/>
  <c r="EG55" i="24"/>
  <c r="EO55" i="24" s="1"/>
  <c r="EG33" i="24"/>
  <c r="EO33" i="24" s="1"/>
  <c r="EG99" i="24"/>
  <c r="EO99" i="24" s="1"/>
  <c r="EG62" i="24"/>
  <c r="EO62" i="24" s="1"/>
  <c r="EG18" i="24"/>
  <c r="EO18" i="24" s="1"/>
  <c r="EG56" i="24"/>
  <c r="EO56" i="24" s="1"/>
  <c r="EG80" i="24"/>
  <c r="EO80" i="24" s="1"/>
  <c r="EG38" i="24"/>
  <c r="EO38" i="24" s="1"/>
  <c r="EG27" i="24"/>
  <c r="EO27" i="24" s="1"/>
  <c r="EG15" i="24"/>
  <c r="EO15" i="24" s="1"/>
  <c r="EG94" i="24"/>
  <c r="EO94" i="24" s="1"/>
  <c r="EG83" i="24"/>
  <c r="EO83" i="24" s="1"/>
  <c r="EG57" i="24"/>
  <c r="EO57" i="24" s="1"/>
  <c r="EG22" i="24"/>
  <c r="EO22" i="24" s="1"/>
  <c r="EG65" i="24"/>
  <c r="EO65" i="24" s="1"/>
  <c r="EG42" i="24"/>
  <c r="EO42" i="24" s="1"/>
  <c r="EG35" i="24"/>
  <c r="EO35" i="24" s="1"/>
  <c r="EG54" i="24"/>
  <c r="EO54" i="24" s="1"/>
  <c r="EG64" i="24"/>
  <c r="EO64" i="24" s="1"/>
  <c r="EG32" i="24"/>
  <c r="EO32" i="24" s="1"/>
  <c r="EG86" i="24"/>
  <c r="EO86" i="24" s="1"/>
  <c r="EG29" i="24"/>
  <c r="EO29" i="24" s="1"/>
  <c r="EG24" i="24"/>
  <c r="EO24" i="24" s="1"/>
  <c r="EG68" i="24"/>
  <c r="EO68" i="24" s="1"/>
  <c r="EG71" i="24"/>
  <c r="EO71" i="24" s="1"/>
  <c r="EG50" i="24"/>
  <c r="EO50" i="24" s="1"/>
  <c r="EG89" i="24"/>
  <c r="EO89" i="24" s="1"/>
  <c r="EG16" i="24"/>
  <c r="EO16" i="24" s="1"/>
  <c r="EG26" i="24"/>
  <c r="EO26" i="24" s="1"/>
  <c r="EG48" i="24"/>
  <c r="EO48" i="24" s="1"/>
  <c r="EG101" i="24"/>
  <c r="EO101" i="24" s="1"/>
  <c r="EG19" i="24"/>
  <c r="EO19" i="24" s="1"/>
  <c r="EG36" i="24"/>
  <c r="EO36" i="24" s="1"/>
  <c r="EG31" i="24"/>
  <c r="EO31" i="24" s="1"/>
  <c r="EG61" i="24"/>
  <c r="EO61" i="24" s="1"/>
  <c r="EG98" i="24"/>
  <c r="EO98" i="24" s="1"/>
  <c r="EG73" i="24"/>
  <c r="EO73" i="24" s="1"/>
  <c r="EG93" i="24"/>
  <c r="EO93" i="24" s="1"/>
  <c r="EG63" i="24"/>
  <c r="EO63" i="24" s="1"/>
  <c r="EG39" i="24"/>
  <c r="EO39" i="24" s="1"/>
  <c r="EG51" i="24"/>
  <c r="EO51" i="24" s="1"/>
  <c r="EG85" i="24"/>
  <c r="EO85" i="24" s="1"/>
  <c r="EG21" i="24"/>
  <c r="EO21" i="24" s="1"/>
  <c r="EG49" i="24"/>
  <c r="EO49" i="24" s="1"/>
  <c r="EG25" i="24"/>
  <c r="EO25" i="24" s="1"/>
  <c r="EG30" i="24"/>
  <c r="EO30" i="24" s="1"/>
  <c r="EG67" i="24"/>
  <c r="EO67" i="24" s="1"/>
  <c r="EG52" i="24"/>
  <c r="EO52" i="24" s="1"/>
  <c r="EG91" i="24"/>
  <c r="EO91" i="24" s="1"/>
  <c r="EG77" i="24"/>
  <c r="EO77" i="24" s="1"/>
  <c r="EG43" i="24"/>
  <c r="EO43" i="24" s="1"/>
  <c r="EG78" i="24"/>
  <c r="EO78" i="24" s="1"/>
  <c r="EG82" i="24"/>
  <c r="EO82" i="24" s="1"/>
  <c r="EG40" i="24"/>
  <c r="EO40" i="24" s="1"/>
  <c r="EG58" i="24"/>
  <c r="EO58" i="24" s="1"/>
  <c r="EG41" i="24"/>
  <c r="EO41" i="24" s="1"/>
  <c r="EG69" i="24"/>
  <c r="EO69" i="24" s="1"/>
  <c r="EG76" i="24"/>
  <c r="EO76" i="24" s="1"/>
  <c r="EG37" i="24"/>
  <c r="EO37" i="24" s="1"/>
  <c r="EG53" i="24"/>
  <c r="EO53" i="24" s="1"/>
  <c r="EG97" i="24"/>
  <c r="EO97" i="24" s="1"/>
  <c r="EG60" i="24"/>
  <c r="EO60" i="24" s="1"/>
  <c r="EI96" i="24"/>
  <c r="EP96" i="24" s="1"/>
  <c r="EI86" i="24"/>
  <c r="EP86" i="24" s="1"/>
  <c r="EI71" i="24"/>
  <c r="EP71" i="24" s="1"/>
  <c r="EI47" i="24"/>
  <c r="EP47" i="24" s="1"/>
  <c r="EI36" i="24"/>
  <c r="EP36" i="24" s="1"/>
  <c r="EI67" i="24"/>
  <c r="EP67" i="24" s="1"/>
  <c r="EI35" i="24"/>
  <c r="EP35" i="24" s="1"/>
  <c r="EI88" i="24"/>
  <c r="EP88" i="24" s="1"/>
  <c r="EI52" i="24"/>
  <c r="EP52" i="24" s="1"/>
  <c r="EI65" i="24"/>
  <c r="EP65" i="24" s="1"/>
  <c r="EI72" i="24"/>
  <c r="EP72" i="24" s="1"/>
  <c r="EI89" i="24"/>
  <c r="EP89" i="24" s="1"/>
  <c r="EI24" i="24"/>
  <c r="EP24" i="24" s="1"/>
  <c r="EI80" i="24"/>
  <c r="EP80" i="24" s="1"/>
  <c r="EI29" i="24"/>
  <c r="EP29" i="24" s="1"/>
  <c r="EI73" i="24"/>
  <c r="EP73" i="24" s="1"/>
  <c r="EI64" i="24"/>
  <c r="EP64" i="24" s="1"/>
  <c r="EI83" i="24"/>
  <c r="EP83" i="24" s="1"/>
  <c r="EI85" i="24"/>
  <c r="EP85" i="24" s="1"/>
  <c r="EI43" i="24"/>
  <c r="EP43" i="24" s="1"/>
  <c r="EI61" i="24"/>
  <c r="EP61" i="24" s="1"/>
  <c r="EI92" i="24"/>
  <c r="EP92" i="24" s="1"/>
  <c r="EI74" i="24"/>
  <c r="EP74" i="24" s="1"/>
  <c r="EI99" i="24"/>
  <c r="EP99" i="24" s="1"/>
  <c r="EI100" i="24"/>
  <c r="EP100" i="24" s="1"/>
  <c r="EI51" i="24"/>
  <c r="EP51" i="24" s="1"/>
  <c r="EI16" i="24"/>
  <c r="EP16" i="24" s="1"/>
  <c r="EI45" i="24"/>
  <c r="EP45" i="24" s="1"/>
  <c r="EI28" i="24"/>
  <c r="EP28" i="24" s="1"/>
  <c r="EI20" i="24"/>
  <c r="EP20" i="24" s="1"/>
  <c r="EI44" i="24"/>
  <c r="EP44" i="24" s="1"/>
  <c r="EI68" i="24"/>
  <c r="EP68" i="24" s="1"/>
  <c r="EI30" i="24"/>
  <c r="EP30" i="24" s="1"/>
  <c r="EI40" i="24"/>
  <c r="EP40" i="24" s="1"/>
  <c r="EI97" i="24"/>
  <c r="EP97" i="24" s="1"/>
  <c r="EI93" i="24"/>
  <c r="EP93" i="24" s="1"/>
  <c r="EI34" i="24"/>
  <c r="EP34" i="24" s="1"/>
  <c r="EI69" i="24"/>
  <c r="EP69" i="24" s="1"/>
  <c r="EI31" i="24"/>
  <c r="EP31" i="24" s="1"/>
  <c r="EI32" i="24"/>
  <c r="EP32" i="24" s="1"/>
  <c r="EI82" i="24"/>
  <c r="EP82" i="24" s="1"/>
  <c r="EI95" i="24"/>
  <c r="EP95" i="24" s="1"/>
  <c r="EI75" i="24"/>
  <c r="EP75" i="24" s="1"/>
  <c r="EI59" i="24"/>
  <c r="EP59" i="24" s="1"/>
  <c r="EI39" i="24"/>
  <c r="EP39" i="24" s="1"/>
  <c r="EI33" i="24"/>
  <c r="EP33" i="24" s="1"/>
  <c r="EI98" i="24"/>
  <c r="EP98" i="24" s="1"/>
  <c r="EI91" i="24"/>
  <c r="EP91" i="24" s="1"/>
  <c r="EI54" i="24"/>
  <c r="EP54" i="24" s="1"/>
  <c r="EI19" i="24"/>
  <c r="EP19" i="24" s="1"/>
  <c r="EI49" i="24"/>
  <c r="EP49" i="24" s="1"/>
  <c r="EI15" i="24"/>
  <c r="EP15" i="24" s="1"/>
  <c r="EI46" i="24"/>
  <c r="EP46" i="24" s="1"/>
  <c r="EI18" i="24"/>
  <c r="EP18" i="24" s="1"/>
  <c r="EI79" i="24"/>
  <c r="EP79" i="24" s="1"/>
  <c r="EI27" i="24"/>
  <c r="EP27" i="24" s="1"/>
  <c r="EI87" i="24"/>
  <c r="EP87" i="24" s="1"/>
  <c r="EI58" i="24"/>
  <c r="EP58" i="24" s="1"/>
  <c r="EI84" i="24"/>
  <c r="EP84" i="24" s="1"/>
  <c r="EI22" i="24"/>
  <c r="EP22" i="24" s="1"/>
  <c r="EI57" i="24"/>
  <c r="EP57" i="24" s="1"/>
  <c r="EI21" i="24"/>
  <c r="EP21" i="24" s="1"/>
  <c r="EI37" i="24"/>
  <c r="EP37" i="24" s="1"/>
  <c r="EI41" i="24"/>
  <c r="EP41" i="24" s="1"/>
  <c r="EI63" i="24"/>
  <c r="EP63" i="24" s="1"/>
  <c r="EI70" i="24"/>
  <c r="EP70" i="24" s="1"/>
  <c r="EI90" i="24"/>
  <c r="EP90" i="24" s="1"/>
  <c r="EI55" i="24"/>
  <c r="EP55" i="24" s="1"/>
  <c r="EI23" i="24"/>
  <c r="EP23" i="24" s="1"/>
  <c r="EI60" i="24"/>
  <c r="EP60" i="24" s="1"/>
  <c r="EI62" i="24"/>
  <c r="EP62" i="24" s="1"/>
  <c r="EI50" i="24"/>
  <c r="EP50" i="24" s="1"/>
  <c r="EI101" i="24"/>
  <c r="EP101" i="24" s="1"/>
  <c r="EI56" i="24"/>
  <c r="EP56" i="24" s="1"/>
  <c r="EI81" i="24"/>
  <c r="EP81" i="24" s="1"/>
  <c r="EI76" i="24"/>
  <c r="EP76" i="24" s="1"/>
  <c r="EI77" i="24"/>
  <c r="EP77" i="24" s="1"/>
  <c r="EI42" i="24"/>
  <c r="EP42" i="24" s="1"/>
  <c r="EI48" i="24"/>
  <c r="EP48" i="24" s="1"/>
  <c r="EI25" i="24"/>
  <c r="EP25" i="24" s="1"/>
  <c r="EI78" i="24"/>
  <c r="EP78" i="24" s="1"/>
  <c r="EI17" i="24"/>
  <c r="EP17" i="24" s="1"/>
  <c r="EI26" i="24"/>
  <c r="EP26" i="24" s="1"/>
  <c r="EI53" i="24"/>
  <c r="EP53" i="24" s="1"/>
  <c r="EI66" i="24"/>
  <c r="EP66" i="24" s="1"/>
  <c r="EI94" i="24"/>
  <c r="EP94" i="24" s="1"/>
  <c r="EI38" i="24"/>
  <c r="EP38" i="24" s="1"/>
  <c r="L187" i="24"/>
  <c r="J187" i="24"/>
  <c r="I187" i="24"/>
  <c r="Q187" i="24"/>
  <c r="M187" i="24"/>
  <c r="G187" i="24"/>
  <c r="F187" i="24"/>
  <c r="D187" i="24"/>
  <c r="C187" i="24"/>
  <c r="B188" i="24"/>
  <c r="A189" i="24"/>
  <c r="K188" i="24"/>
  <c r="H188" i="24"/>
  <c r="E188" i="24"/>
  <c r="N187" i="24" l="1"/>
  <c r="R187" i="24" s="1"/>
  <c r="G188" i="24"/>
  <c r="C188" i="24"/>
  <c r="M188" i="24"/>
  <c r="L188" i="24"/>
  <c r="J188" i="24"/>
  <c r="I188" i="24"/>
  <c r="D188" i="24"/>
  <c r="Q188" i="24"/>
  <c r="F188" i="24"/>
  <c r="N188" i="24" s="1"/>
  <c r="R188" i="24" s="1"/>
  <c r="E189" i="24"/>
  <c r="B189" i="24"/>
  <c r="A190" i="24"/>
  <c r="H189" i="24"/>
  <c r="K189" i="24"/>
  <c r="I189" i="24" l="1"/>
  <c r="D189" i="24"/>
  <c r="C189" i="24"/>
  <c r="Q189" i="24"/>
  <c r="M189" i="24"/>
  <c r="L189" i="24"/>
  <c r="J189" i="24"/>
  <c r="G189" i="24"/>
  <c r="F189" i="24"/>
  <c r="N189" i="24" s="1"/>
  <c r="R189" i="24" s="1"/>
  <c r="A191" i="24"/>
  <c r="K190" i="24"/>
  <c r="E190" i="24"/>
  <c r="H190" i="24"/>
  <c r="B190" i="24"/>
  <c r="H191" i="24" l="1"/>
  <c r="E191" i="24"/>
  <c r="B191" i="24"/>
  <c r="A192" i="24"/>
  <c r="DT54" i="24" s="1"/>
  <c r="K191" i="24"/>
  <c r="DT43" i="24"/>
  <c r="DT44" i="24"/>
  <c r="DT31" i="24"/>
  <c r="G190" i="24"/>
  <c r="F190" i="24"/>
  <c r="D190" i="24"/>
  <c r="C190" i="24"/>
  <c r="I190" i="24"/>
  <c r="Q190" i="24"/>
  <c r="M190" i="24"/>
  <c r="L190" i="24"/>
  <c r="J190" i="24"/>
  <c r="DT94" i="24"/>
  <c r="DT62" i="24"/>
  <c r="DT25" i="24"/>
  <c r="DT82" i="24"/>
  <c r="DT60" i="24"/>
  <c r="DT18" i="24"/>
  <c r="DT70" i="24"/>
  <c r="DT647" i="24" l="1"/>
  <c r="DT634" i="24"/>
  <c r="DT624" i="24"/>
  <c r="DT628" i="24"/>
  <c r="DT632" i="24"/>
  <c r="N190" i="24"/>
  <c r="R190" i="24" s="1"/>
  <c r="DT653" i="24"/>
  <c r="DT619" i="24"/>
  <c r="DT20" i="24"/>
  <c r="DT45" i="24"/>
  <c r="DX45" i="24" s="1"/>
  <c r="DT89" i="24"/>
  <c r="DT24" i="24"/>
  <c r="DX25" i="24" s="1"/>
  <c r="DT57" i="24"/>
  <c r="DT73" i="24"/>
  <c r="DT640" i="24"/>
  <c r="DX44" i="24"/>
  <c r="DT17" i="24"/>
  <c r="DX18" i="24" s="1"/>
  <c r="DT638" i="24"/>
  <c r="DT26" i="24"/>
  <c r="DX26" i="24" s="1"/>
  <c r="DT631" i="24"/>
  <c r="DT629" i="24"/>
  <c r="DT27" i="24"/>
  <c r="DT642" i="24"/>
  <c r="DT630" i="24"/>
  <c r="DT50" i="24"/>
  <c r="DT620" i="24"/>
  <c r="DT662" i="24"/>
  <c r="DT659" i="24"/>
  <c r="DT658" i="24"/>
  <c r="DT663" i="24"/>
  <c r="DT660" i="24"/>
  <c r="DT657" i="24"/>
  <c r="DT661" i="24"/>
  <c r="DT664" i="24"/>
  <c r="K192" i="24"/>
  <c r="H192" i="24"/>
  <c r="E192" i="24"/>
  <c r="B192" i="24"/>
  <c r="DT612" i="24"/>
  <c r="DT19" i="24"/>
  <c r="DX19" i="24" s="1"/>
  <c r="DT602" i="24"/>
  <c r="DT66" i="24"/>
  <c r="DT623" i="24"/>
  <c r="DT53" i="24"/>
  <c r="DT33" i="24"/>
  <c r="DT67" i="24"/>
  <c r="DT64" i="24"/>
  <c r="DT101" i="24"/>
  <c r="DT605" i="24"/>
  <c r="DT35" i="24"/>
  <c r="DT83" i="24"/>
  <c r="DX83" i="24" s="1"/>
  <c r="DT79" i="24"/>
  <c r="DT643" i="24"/>
  <c r="DT47" i="24"/>
  <c r="DT81" i="24"/>
  <c r="DT87" i="24"/>
  <c r="DT611" i="24"/>
  <c r="DT29" i="24"/>
  <c r="DT641" i="24"/>
  <c r="DT98" i="24"/>
  <c r="DT648" i="24"/>
  <c r="DT92" i="24"/>
  <c r="DT28" i="24"/>
  <c r="DT636" i="24"/>
  <c r="DT32" i="24"/>
  <c r="DX32" i="24" s="1"/>
  <c r="DT15" i="24"/>
  <c r="DT622" i="24"/>
  <c r="DT645" i="24"/>
  <c r="DT635" i="24"/>
  <c r="DT637" i="24"/>
  <c r="DT41" i="24"/>
  <c r="DT42" i="24"/>
  <c r="DT633" i="24"/>
  <c r="DT639" i="24"/>
  <c r="DT621" i="24"/>
  <c r="DT80" i="24"/>
  <c r="DT51" i="24"/>
  <c r="DT615" i="24"/>
  <c r="DT616" i="24"/>
  <c r="DT78" i="24"/>
  <c r="DT97" i="24"/>
  <c r="DT21" i="24"/>
  <c r="DT93" i="24"/>
  <c r="DX94" i="24" s="1"/>
  <c r="DT99" i="24"/>
  <c r="DT646" i="24"/>
  <c r="DT625" i="24"/>
  <c r="DT74" i="24"/>
  <c r="DT618" i="24"/>
  <c r="DT55" i="24"/>
  <c r="DX55" i="24" s="1"/>
  <c r="DT46" i="24"/>
  <c r="DT69" i="24"/>
  <c r="DT91" i="24"/>
  <c r="DT61" i="24"/>
  <c r="DX61" i="24" s="1"/>
  <c r="DT95" i="24"/>
  <c r="DX95" i="24" s="1"/>
  <c r="DT40" i="24"/>
  <c r="DT627" i="24"/>
  <c r="DT608" i="24"/>
  <c r="DT58" i="24"/>
  <c r="DT71" i="24"/>
  <c r="DX71" i="24" s="1"/>
  <c r="DT626" i="24"/>
  <c r="DT34" i="24"/>
  <c r="DT38" i="24"/>
  <c r="M191" i="24"/>
  <c r="I191" i="24"/>
  <c r="G191" i="24"/>
  <c r="F191" i="24"/>
  <c r="J191" i="24"/>
  <c r="D191" i="24"/>
  <c r="C191" i="24"/>
  <c r="Q191" i="24"/>
  <c r="L191" i="24"/>
  <c r="N191" i="24" s="1"/>
  <c r="R191" i="24" s="1"/>
  <c r="DT644" i="24"/>
  <c r="DT617" i="24"/>
  <c r="DT609" i="24"/>
  <c r="DT656" i="24"/>
  <c r="DT649" i="24"/>
  <c r="DT655" i="24"/>
  <c r="DT650" i="24"/>
  <c r="DT651" i="24"/>
  <c r="DT652" i="24"/>
  <c r="DT68" i="24"/>
  <c r="DT654" i="24"/>
  <c r="DX648" i="24" l="1"/>
  <c r="DX635" i="24"/>
  <c r="DX632" i="24"/>
  <c r="DX633" i="24"/>
  <c r="DX617" i="24"/>
  <c r="DX625" i="24"/>
  <c r="DX629" i="24"/>
  <c r="DX654" i="24"/>
  <c r="DX74" i="24"/>
  <c r="DX616" i="24"/>
  <c r="DX79" i="24"/>
  <c r="DX620" i="24"/>
  <c r="DX653" i="24"/>
  <c r="DX81" i="24"/>
  <c r="DX58" i="24"/>
  <c r="DX46" i="24"/>
  <c r="DX21" i="24"/>
  <c r="DX660" i="24"/>
  <c r="DX663" i="24"/>
  <c r="DX609" i="24"/>
  <c r="DX646" i="24"/>
  <c r="DX651" i="24"/>
  <c r="DX35" i="24"/>
  <c r="DX638" i="24"/>
  <c r="DX42" i="24"/>
  <c r="DX627" i="24"/>
  <c r="DX636" i="24"/>
  <c r="DX92" i="24"/>
  <c r="DX658" i="24"/>
  <c r="DX28" i="24"/>
  <c r="DX98" i="24"/>
  <c r="DX69" i="24"/>
  <c r="DX641" i="24"/>
  <c r="DX662" i="24"/>
  <c r="DX644" i="24"/>
  <c r="DX650" i="24"/>
  <c r="DX43" i="24"/>
  <c r="DX655" i="24"/>
  <c r="DX618" i="24"/>
  <c r="DX630" i="24"/>
  <c r="DX33" i="24"/>
  <c r="DX623" i="24"/>
  <c r="DX659" i="24"/>
  <c r="DX29" i="24"/>
  <c r="DX619" i="24"/>
  <c r="DX47" i="24"/>
  <c r="DX649" i="24"/>
  <c r="DX27" i="24"/>
  <c r="DX631" i="24"/>
  <c r="DX647" i="24"/>
  <c r="DX99" i="24"/>
  <c r="DX643" i="24"/>
  <c r="DX67" i="24"/>
  <c r="DX634" i="24"/>
  <c r="DX656" i="24"/>
  <c r="DX82" i="24"/>
  <c r="DX41" i="24"/>
  <c r="DX612" i="24"/>
  <c r="DX639" i="24"/>
  <c r="DX628" i="24"/>
  <c r="DX637" i="24"/>
  <c r="C192" i="24"/>
  <c r="Q192" i="24"/>
  <c r="J192" i="24"/>
  <c r="I192" i="24"/>
  <c r="G192" i="24"/>
  <c r="M192" i="24"/>
  <c r="L192" i="24"/>
  <c r="F192" i="24"/>
  <c r="D192" i="24"/>
  <c r="N192" i="24" s="1"/>
  <c r="R192" i="24" s="1"/>
  <c r="DX20" i="24"/>
  <c r="DX93" i="24"/>
  <c r="DX621" i="24"/>
  <c r="DX626" i="24"/>
  <c r="DX622" i="24"/>
  <c r="DX642" i="24"/>
  <c r="DX51" i="24"/>
  <c r="DX80" i="24"/>
  <c r="DX624" i="24"/>
  <c r="DX34" i="24"/>
  <c r="DX645" i="24"/>
  <c r="DX62" i="24"/>
  <c r="DX664" i="24"/>
  <c r="DX640" i="24"/>
  <c r="DX68" i="24"/>
  <c r="DX661" i="24"/>
  <c r="DX70" i="24"/>
  <c r="DX652" i="24"/>
  <c r="DX657" i="24"/>
  <c r="DX54" i="24"/>
  <c r="DT687" i="24" l="1"/>
  <c r="DT668" i="24"/>
  <c r="DT672" i="24"/>
  <c r="DT666" i="24"/>
  <c r="DT673" i="24"/>
  <c r="DT671" i="24"/>
  <c r="DT712" i="24"/>
  <c r="DT691" i="24"/>
  <c r="DT710" i="24"/>
  <c r="DT692" i="24"/>
  <c r="DT675" i="24"/>
  <c r="DT679" i="24"/>
  <c r="DT680" i="24"/>
  <c r="DT667" i="24"/>
  <c r="DT674" i="24"/>
  <c r="DT678" i="24"/>
  <c r="DT677" i="24"/>
  <c r="DT669" i="24"/>
  <c r="DT696" i="24"/>
  <c r="DT684" i="24"/>
  <c r="DT702" i="24"/>
  <c r="DT697" i="24"/>
  <c r="DT670" i="24"/>
  <c r="DT665" i="24"/>
  <c r="DX665" i="24" s="1"/>
  <c r="DT685" i="24"/>
  <c r="DT701" i="24"/>
  <c r="DT698" i="24"/>
  <c r="DT689" i="24"/>
  <c r="DT683" i="24"/>
  <c r="DT704" i="24"/>
  <c r="DT682" i="24"/>
  <c r="DT693" i="24"/>
  <c r="DT699" i="24"/>
  <c r="DT703" i="24"/>
  <c r="DT676" i="24"/>
  <c r="DT723" i="24"/>
  <c r="DT757" i="24"/>
  <c r="DT709" i="24"/>
  <c r="DT711" i="24"/>
  <c r="DT705" i="24"/>
  <c r="DT686" i="24"/>
  <c r="DT708" i="24"/>
  <c r="DT690" i="24"/>
  <c r="DT717" i="24"/>
  <c r="DT715" i="24"/>
  <c r="DT700" i="24"/>
  <c r="DT716" i="24"/>
  <c r="DT725" i="24"/>
  <c r="DT714" i="24"/>
  <c r="DT753" i="24"/>
  <c r="DT694" i="24"/>
  <c r="DT738" i="24"/>
  <c r="DT722" i="24"/>
  <c r="DT713" i="24"/>
  <c r="DT743" i="24"/>
  <c r="DT681" i="24"/>
  <c r="DT718" i="24"/>
  <c r="DT707" i="24"/>
  <c r="DT706" i="24"/>
  <c r="DT721" i="24"/>
  <c r="DT727" i="24"/>
  <c r="DT759" i="24"/>
  <c r="DT688" i="24"/>
  <c r="DT695" i="24"/>
  <c r="DT734" i="24"/>
  <c r="DT731" i="24"/>
  <c r="DT733" i="24"/>
  <c r="DT748" i="24"/>
  <c r="DT739" i="24"/>
  <c r="DT754" i="24"/>
  <c r="DT737" i="24"/>
  <c r="DT720" i="24"/>
  <c r="DT724" i="24"/>
  <c r="DT730" i="24"/>
  <c r="DT745" i="24"/>
  <c r="DT729" i="24"/>
  <c r="DT726" i="24"/>
  <c r="DT755" i="24"/>
  <c r="DT719" i="24"/>
  <c r="DT752" i="24"/>
  <c r="DT728" i="24"/>
  <c r="DT749" i="24"/>
  <c r="DT746" i="24"/>
  <c r="DT751" i="24"/>
  <c r="DT732" i="24"/>
  <c r="DT736" i="24"/>
  <c r="DT760" i="24"/>
  <c r="DT750" i="24"/>
  <c r="DT735" i="24"/>
  <c r="DT741" i="24"/>
  <c r="DT744" i="24"/>
  <c r="DT742" i="24"/>
  <c r="DT740" i="24"/>
  <c r="DT758" i="24"/>
  <c r="DT747" i="24"/>
  <c r="DT756" i="24"/>
  <c r="DT105" i="24"/>
  <c r="DT104" i="24"/>
  <c r="DT128" i="24"/>
  <c r="DT108" i="24"/>
  <c r="DT109" i="24"/>
  <c r="DT112" i="24"/>
  <c r="DT103" i="24"/>
  <c r="DT102" i="24"/>
  <c r="DX102" i="24" s="1"/>
  <c r="DT106" i="24"/>
  <c r="DT110" i="24"/>
  <c r="DT107" i="24"/>
  <c r="DT111" i="24"/>
  <c r="DT114" i="24"/>
  <c r="DT113" i="24"/>
  <c r="DT125" i="24"/>
  <c r="DT119" i="24"/>
  <c r="DT129" i="24"/>
  <c r="DT118" i="24"/>
  <c r="DT117" i="24"/>
  <c r="DT124" i="24"/>
  <c r="DT115" i="24"/>
  <c r="DT122" i="24"/>
  <c r="DT116" i="24"/>
  <c r="DT120" i="24"/>
  <c r="DT126" i="24"/>
  <c r="DT123" i="24"/>
  <c r="DT132" i="24"/>
  <c r="DT142" i="24"/>
  <c r="DT130" i="24"/>
  <c r="DT137" i="24"/>
  <c r="DT151" i="24"/>
  <c r="DT138" i="24"/>
  <c r="DT148" i="24"/>
  <c r="DT134" i="24"/>
  <c r="DT140" i="24"/>
  <c r="DT135" i="24"/>
  <c r="DT127" i="24"/>
  <c r="DT121" i="24"/>
  <c r="DT133" i="24"/>
  <c r="DT136" i="24"/>
  <c r="DT139" i="24"/>
  <c r="DT147" i="24"/>
  <c r="DT131" i="24"/>
  <c r="DT155" i="24"/>
  <c r="DT156" i="24"/>
  <c r="DT143" i="24"/>
  <c r="DT144" i="24"/>
  <c r="DT146" i="24"/>
  <c r="DT160" i="24"/>
  <c r="DT152" i="24"/>
  <c r="DT141" i="24"/>
  <c r="DT163" i="24"/>
  <c r="DT157" i="24"/>
  <c r="DT169" i="24"/>
  <c r="DT173" i="24"/>
  <c r="DT153" i="24"/>
  <c r="DT165" i="24"/>
  <c r="DT168" i="24"/>
  <c r="DT150" i="24"/>
  <c r="DT161" i="24"/>
  <c r="DT159" i="24"/>
  <c r="DT174" i="24"/>
  <c r="DT167" i="24"/>
  <c r="DT149" i="24"/>
  <c r="DT166" i="24"/>
  <c r="DT158" i="24"/>
  <c r="DT154" i="24"/>
  <c r="DT162" i="24"/>
  <c r="DT145" i="24"/>
  <c r="DT170" i="24"/>
  <c r="DT172" i="24"/>
  <c r="DT171" i="24"/>
  <c r="DT180" i="24"/>
  <c r="DT164" i="24"/>
  <c r="DT176" i="24"/>
  <c r="DT175" i="24"/>
  <c r="DT187" i="24"/>
  <c r="DT198" i="24"/>
  <c r="DT188" i="24"/>
  <c r="DT181" i="24"/>
  <c r="DT200" i="24"/>
  <c r="DT177" i="24"/>
  <c r="DT190" i="24"/>
  <c r="DT179" i="24"/>
  <c r="DT193" i="24"/>
  <c r="DT208" i="24"/>
  <c r="DT199" i="24"/>
  <c r="DT206" i="24"/>
  <c r="DT182" i="24"/>
  <c r="DT178" i="24"/>
  <c r="DT191" i="24"/>
  <c r="DT185" i="24"/>
  <c r="DT189" i="24"/>
  <c r="DT183" i="24"/>
  <c r="DT197" i="24"/>
  <c r="DT194" i="24"/>
  <c r="DT204" i="24"/>
  <c r="DT196" i="24"/>
  <c r="DT207" i="24"/>
  <c r="DT203" i="24"/>
  <c r="DT186" i="24"/>
  <c r="DT192" i="24"/>
  <c r="DT184" i="24"/>
  <c r="DT213" i="24"/>
  <c r="DT229" i="24"/>
  <c r="DT215" i="24"/>
  <c r="DT211" i="24"/>
  <c r="DT209" i="24"/>
  <c r="DT214" i="24"/>
  <c r="DT202" i="24"/>
  <c r="DT216" i="24"/>
  <c r="DT201" i="24"/>
  <c r="DT232" i="24"/>
  <c r="DT195" i="24"/>
  <c r="DT226" i="24"/>
  <c r="DT212" i="24"/>
  <c r="DT205" i="24"/>
  <c r="DT217" i="24"/>
  <c r="DT219" i="24"/>
  <c r="DT228" i="24"/>
  <c r="DT225" i="24"/>
  <c r="DT231" i="24"/>
  <c r="DT222" i="24"/>
  <c r="DT218" i="24"/>
  <c r="DT220" i="24"/>
  <c r="DT227" i="24"/>
  <c r="DT224" i="24"/>
  <c r="DT210" i="24"/>
  <c r="DT221" i="24"/>
  <c r="DT230" i="24"/>
  <c r="DT234" i="24"/>
  <c r="DT233" i="24"/>
  <c r="DT240" i="24"/>
  <c r="DT247" i="24"/>
  <c r="DT223" i="24"/>
  <c r="DT237" i="24"/>
  <c r="DT239" i="24"/>
  <c r="DT245" i="24"/>
  <c r="DT249" i="24"/>
  <c r="DT246" i="24"/>
  <c r="DT235" i="24"/>
  <c r="DT238" i="24"/>
  <c r="DT264" i="24"/>
  <c r="DT254" i="24"/>
  <c r="DT236" i="24"/>
  <c r="DT241" i="24"/>
  <c r="DT257" i="24"/>
  <c r="DT248" i="24"/>
  <c r="DT244" i="24"/>
  <c r="DT258" i="24"/>
  <c r="DT242" i="24"/>
  <c r="DT250" i="24"/>
  <c r="DT253" i="24"/>
  <c r="DT243" i="24"/>
  <c r="DT263" i="24"/>
  <c r="DT256" i="24"/>
  <c r="DT269" i="24"/>
  <c r="DT270" i="24"/>
  <c r="DT261" i="24"/>
  <c r="DT262" i="24"/>
  <c r="DT255" i="24"/>
  <c r="DT260" i="24"/>
  <c r="DT251" i="24"/>
  <c r="DT252" i="24"/>
  <c r="DT259" i="24"/>
  <c r="DT265" i="24"/>
  <c r="DT267" i="24"/>
  <c r="DT283" i="24"/>
  <c r="DT272" i="24"/>
  <c r="DT280" i="24"/>
  <c r="DT268" i="24"/>
  <c r="DT276" i="24"/>
  <c r="DT266" i="24"/>
  <c r="DT271" i="24"/>
  <c r="DT278" i="24"/>
  <c r="DT292" i="24"/>
  <c r="DT285" i="24"/>
  <c r="DT275" i="24"/>
  <c r="DT274" i="24"/>
  <c r="DT288" i="24"/>
  <c r="DT281" i="24"/>
  <c r="DT284" i="24"/>
  <c r="DT291" i="24"/>
  <c r="DT286" i="24"/>
  <c r="DT277" i="24"/>
  <c r="DT279" i="24"/>
  <c r="DT290" i="24"/>
  <c r="DT282" i="24"/>
  <c r="DT287" i="24"/>
  <c r="DT273" i="24"/>
  <c r="DT293" i="24"/>
  <c r="DT301" i="24"/>
  <c r="DT297" i="24"/>
  <c r="DT298" i="24"/>
  <c r="DT295" i="24"/>
  <c r="DT296" i="24"/>
  <c r="DT289" i="24"/>
  <c r="DT303" i="24"/>
  <c r="DT294" i="24"/>
  <c r="DT302" i="24"/>
  <c r="DT300" i="24"/>
  <c r="DT304" i="24"/>
  <c r="DT309" i="24"/>
  <c r="DT327" i="24"/>
  <c r="DT306" i="24"/>
  <c r="DT314" i="24"/>
  <c r="DT315" i="24"/>
  <c r="DT308" i="24"/>
  <c r="DT307" i="24"/>
  <c r="DT322" i="24"/>
  <c r="DT318" i="24"/>
  <c r="DT319" i="24"/>
  <c r="DT313" i="24"/>
  <c r="DT310" i="24"/>
  <c r="DT312" i="24"/>
  <c r="DT317" i="24"/>
  <c r="DT299" i="24"/>
  <c r="DT329" i="24"/>
  <c r="DT321" i="24"/>
  <c r="DT316" i="24"/>
  <c r="DT305" i="24"/>
  <c r="DT324" i="24"/>
  <c r="DT311" i="24"/>
  <c r="DT323" i="24"/>
  <c r="DT328" i="24"/>
  <c r="DT325" i="24"/>
  <c r="DT320" i="24"/>
  <c r="DT326" i="24"/>
  <c r="DT331" i="24"/>
  <c r="DT330" i="24"/>
  <c r="DT334" i="24"/>
  <c r="DT333" i="24"/>
  <c r="DT336" i="24"/>
  <c r="DT335" i="24"/>
  <c r="DT332" i="24"/>
  <c r="DT364" i="24"/>
  <c r="DT346" i="24"/>
  <c r="DT365" i="24"/>
  <c r="DT343" i="24"/>
  <c r="DT340" i="24"/>
  <c r="DT338" i="24"/>
  <c r="DT337" i="24"/>
  <c r="DT351" i="24"/>
  <c r="DT344" i="24"/>
  <c r="DT347" i="24"/>
  <c r="DT348" i="24"/>
  <c r="DT341" i="24"/>
  <c r="DT339" i="24"/>
  <c r="DT359" i="24"/>
  <c r="DT342" i="24"/>
  <c r="DT345" i="24"/>
  <c r="DT349" i="24"/>
  <c r="DT352" i="24"/>
  <c r="DT350" i="24"/>
  <c r="DT357" i="24"/>
  <c r="DT356" i="24"/>
  <c r="DT360" i="24"/>
  <c r="DT354" i="24"/>
  <c r="DT355" i="24"/>
  <c r="DT358" i="24"/>
  <c r="DT353" i="24"/>
  <c r="DT375" i="24"/>
  <c r="DT387" i="24"/>
  <c r="DT366" i="24"/>
  <c r="DT368" i="24"/>
  <c r="DT367" i="24"/>
  <c r="DT381" i="24"/>
  <c r="DT369" i="24"/>
  <c r="DT374" i="24"/>
  <c r="DT362" i="24"/>
  <c r="DT376" i="24"/>
  <c r="DT370" i="24"/>
  <c r="DT371" i="24"/>
  <c r="DT361" i="24"/>
  <c r="DT363" i="24"/>
  <c r="DT373" i="24"/>
  <c r="DT382" i="24"/>
  <c r="DT392" i="24"/>
  <c r="DT379" i="24"/>
  <c r="DT377" i="24"/>
  <c r="DT400" i="24"/>
  <c r="DT386" i="24"/>
  <c r="DT393" i="24"/>
  <c r="DT391" i="24"/>
  <c r="DT380" i="24"/>
  <c r="DT372" i="24"/>
  <c r="DT399" i="24"/>
  <c r="DT388" i="24"/>
  <c r="DT397" i="24"/>
  <c r="DT383" i="24"/>
  <c r="DT378" i="24"/>
  <c r="DT384" i="24"/>
  <c r="DT385" i="24"/>
  <c r="DT389" i="24"/>
  <c r="DT406" i="24"/>
  <c r="DT402" i="24"/>
  <c r="DT398" i="24"/>
  <c r="DT403" i="24"/>
  <c r="DT404" i="24"/>
  <c r="DT405" i="24"/>
  <c r="DT396" i="24"/>
  <c r="DT408" i="24"/>
  <c r="DT390" i="24"/>
  <c r="DT401" i="24"/>
  <c r="DT394" i="24"/>
  <c r="DT395" i="24"/>
  <c r="DT416" i="24"/>
  <c r="DT422" i="24"/>
  <c r="DT417" i="24"/>
  <c r="DT415" i="24"/>
  <c r="DT413" i="24"/>
  <c r="DT407" i="24"/>
  <c r="DT414" i="24"/>
  <c r="DT427" i="24"/>
  <c r="DT409" i="24"/>
  <c r="DT423" i="24"/>
  <c r="DT411" i="24"/>
  <c r="DT419" i="24"/>
  <c r="DT410" i="24"/>
  <c r="DT412" i="24"/>
  <c r="DT444" i="24"/>
  <c r="DT439" i="24"/>
  <c r="DT436" i="24"/>
  <c r="DT424" i="24"/>
  <c r="DT420" i="24"/>
  <c r="DT418" i="24"/>
  <c r="DT456" i="24"/>
  <c r="DT447" i="24"/>
  <c r="DT428" i="24"/>
  <c r="DT431" i="24"/>
  <c r="DT434" i="24"/>
  <c r="DT421" i="24"/>
  <c r="DT430" i="24"/>
  <c r="DT429" i="24"/>
  <c r="DT437" i="24"/>
  <c r="DT435" i="24"/>
  <c r="DT432" i="24"/>
  <c r="DT440" i="24"/>
  <c r="DT448" i="24"/>
  <c r="DT426" i="24"/>
  <c r="DT425" i="24"/>
  <c r="DT433" i="24"/>
  <c r="DT457" i="24"/>
  <c r="DT446" i="24"/>
  <c r="DT443" i="24"/>
  <c r="DT442" i="24"/>
  <c r="DT441" i="24"/>
  <c r="DT470" i="24"/>
  <c r="DT471" i="24"/>
  <c r="DT462" i="24"/>
  <c r="DT455" i="24"/>
  <c r="DT463" i="24"/>
  <c r="DT460" i="24"/>
  <c r="DT465" i="24"/>
  <c r="DT464" i="24"/>
  <c r="DT454" i="24"/>
  <c r="DT445" i="24"/>
  <c r="DT461" i="24"/>
  <c r="DT438" i="24"/>
  <c r="DT451" i="24"/>
  <c r="DT474" i="24"/>
  <c r="DT459" i="24"/>
  <c r="DT485" i="24"/>
  <c r="DT458" i="24"/>
  <c r="DT453" i="24"/>
  <c r="DT482" i="24"/>
  <c r="DT478" i="24"/>
  <c r="DT479" i="24"/>
  <c r="DT480" i="24"/>
  <c r="DT473" i="24"/>
  <c r="DT450" i="24"/>
  <c r="DT452" i="24"/>
  <c r="DT466" i="24"/>
  <c r="DT449" i="24"/>
  <c r="DT468" i="24"/>
  <c r="DT467" i="24"/>
  <c r="DT477" i="24"/>
  <c r="DT476" i="24"/>
  <c r="DT475" i="24"/>
  <c r="DT483" i="24"/>
  <c r="DT490" i="24"/>
  <c r="DT472" i="24"/>
  <c r="DT481" i="24"/>
  <c r="DT488" i="24"/>
  <c r="DT495" i="24"/>
  <c r="DT469" i="24"/>
  <c r="DT487" i="24"/>
  <c r="DT484" i="24"/>
  <c r="DT489" i="24"/>
  <c r="DT496" i="24"/>
  <c r="DT491" i="24"/>
  <c r="DT492" i="24"/>
  <c r="DT520" i="24"/>
  <c r="DT486" i="24"/>
  <c r="DT509" i="24"/>
  <c r="DT493" i="24"/>
  <c r="DT499" i="24"/>
  <c r="DT497" i="24"/>
  <c r="DT503" i="24"/>
  <c r="DT494" i="24"/>
  <c r="DT501" i="24"/>
  <c r="DT498" i="24"/>
  <c r="DT500" i="24"/>
  <c r="DT504" i="24"/>
  <c r="DT502" i="24"/>
  <c r="DT510" i="24"/>
  <c r="DT507" i="24"/>
  <c r="DT505" i="24"/>
  <c r="DT512" i="24"/>
  <c r="DT517" i="24"/>
  <c r="DT511" i="24"/>
  <c r="DT508" i="24"/>
  <c r="DT514" i="24"/>
  <c r="DT516" i="24"/>
  <c r="DT519" i="24"/>
  <c r="DT518" i="24"/>
  <c r="DT506" i="24"/>
  <c r="DT513" i="24"/>
  <c r="DT515" i="24"/>
  <c r="DT536" i="24"/>
  <c r="DT526" i="24"/>
  <c r="DT521" i="24"/>
  <c r="DT524" i="24"/>
  <c r="DT527" i="24"/>
  <c r="DT523" i="24"/>
  <c r="DT525" i="24"/>
  <c r="DT541" i="24"/>
  <c r="DT542" i="24"/>
  <c r="DT522" i="24"/>
  <c r="DT539" i="24"/>
  <c r="DT528" i="24"/>
  <c r="DT545" i="24"/>
  <c r="DT530" i="24"/>
  <c r="DT535" i="24"/>
  <c r="DT532" i="24"/>
  <c r="DT560" i="24"/>
  <c r="DT531" i="24"/>
  <c r="DT538" i="24"/>
  <c r="DT540" i="24"/>
  <c r="DT534" i="24"/>
  <c r="DT529" i="24"/>
  <c r="DT544" i="24"/>
  <c r="DT543" i="24"/>
  <c r="DT549" i="24"/>
  <c r="DT533" i="24"/>
  <c r="DT546" i="24"/>
  <c r="DT556" i="24"/>
  <c r="DT553" i="24"/>
  <c r="DT548" i="24"/>
  <c r="DT555" i="24"/>
  <c r="DT558" i="24"/>
  <c r="DT552" i="24"/>
  <c r="DT559" i="24"/>
  <c r="DT537" i="24"/>
  <c r="DT551" i="24"/>
  <c r="DT547" i="24"/>
  <c r="DT550" i="24"/>
  <c r="DT562" i="24"/>
  <c r="DT557" i="24"/>
  <c r="DT563" i="24"/>
  <c r="DT568" i="24"/>
  <c r="DT554" i="24"/>
  <c r="DT564" i="24"/>
  <c r="DT567" i="24"/>
  <c r="DT576" i="24"/>
  <c r="DT565" i="24"/>
  <c r="DT566" i="24"/>
  <c r="DT575" i="24"/>
  <c r="DT561" i="24"/>
  <c r="DT572" i="24"/>
  <c r="DT573" i="24"/>
  <c r="DT571" i="24"/>
  <c r="DT578" i="24"/>
  <c r="DT569" i="24"/>
  <c r="DT591" i="24"/>
  <c r="DT581" i="24"/>
  <c r="DT570" i="24"/>
  <c r="DT574" i="24"/>
  <c r="DT593" i="24"/>
  <c r="DT579" i="24"/>
  <c r="DT577" i="24"/>
  <c r="DT584" i="24"/>
  <c r="DT594" i="24"/>
  <c r="DT75" i="24"/>
  <c r="DX75" i="24" s="1"/>
  <c r="DT90" i="24"/>
  <c r="DT592" i="24"/>
  <c r="DT599" i="24"/>
  <c r="DT585" i="24"/>
  <c r="DT586" i="24"/>
  <c r="DT583" i="24"/>
  <c r="DT590" i="24"/>
  <c r="DT582" i="24"/>
  <c r="DT587" i="24"/>
  <c r="DT580" i="24"/>
  <c r="DT39" i="24"/>
  <c r="DT610" i="24"/>
  <c r="DT77" i="24"/>
  <c r="DT598" i="24"/>
  <c r="DT607" i="24"/>
  <c r="DT85" i="24"/>
  <c r="DT56" i="24"/>
  <c r="DT84" i="24"/>
  <c r="DX84" i="24" s="1"/>
  <c r="DT597" i="24"/>
  <c r="DT588" i="24"/>
  <c r="DT37" i="24"/>
  <c r="DT604" i="24"/>
  <c r="DT59" i="24"/>
  <c r="DT36" i="24"/>
  <c r="DX36" i="24" s="1"/>
  <c r="DT601" i="24"/>
  <c r="DT48" i="24"/>
  <c r="DX48" i="24" s="1"/>
  <c r="DT603" i="24"/>
  <c r="DX603" i="24" s="1"/>
  <c r="DT16" i="24"/>
  <c r="DT600" i="24"/>
  <c r="DT49" i="24"/>
  <c r="DT606" i="24"/>
  <c r="DX606" i="24" s="1"/>
  <c r="DT596" i="24"/>
  <c r="DT96" i="24"/>
  <c r="DT23" i="24"/>
  <c r="DT30" i="24"/>
  <c r="DT589" i="24"/>
  <c r="DT595" i="24"/>
  <c r="DT614" i="24"/>
  <c r="DT100" i="24"/>
  <c r="DT86" i="24"/>
  <c r="DT76" i="24"/>
  <c r="DT22" i="24"/>
  <c r="DX22" i="24" s="1"/>
  <c r="DT63" i="24"/>
  <c r="DT72" i="24"/>
  <c r="DT14" i="24"/>
  <c r="DT65" i="24"/>
  <c r="DT613" i="24"/>
  <c r="DX613" i="24" s="1"/>
  <c r="DT52" i="24"/>
  <c r="DT88" i="24"/>
  <c r="DX350" i="24" l="1"/>
  <c r="DX261" i="24"/>
  <c r="DX197" i="24"/>
  <c r="DX167" i="24"/>
  <c r="DX688" i="24"/>
  <c r="DX735" i="24"/>
  <c r="DX747" i="24"/>
  <c r="DX700" i="24"/>
  <c r="DX106" i="24"/>
  <c r="DX455" i="24"/>
  <c r="DX667" i="24"/>
  <c r="DX235" i="24"/>
  <c r="DX479" i="24"/>
  <c r="DX329" i="24"/>
  <c r="DX578" i="24"/>
  <c r="DX205" i="24"/>
  <c r="DX361" i="24"/>
  <c r="DX398" i="24"/>
  <c r="DX496" i="24"/>
  <c r="DX461" i="24"/>
  <c r="DX445" i="24"/>
  <c r="DX494" i="24"/>
  <c r="DX449" i="24"/>
  <c r="DX258" i="24"/>
  <c r="DX111" i="24"/>
  <c r="DX10" i="24"/>
  <c r="DX11" i="24" s="1"/>
  <c r="DX497" i="24"/>
  <c r="DX563" i="24"/>
  <c r="DX246" i="24"/>
  <c r="DX579" i="24"/>
  <c r="DX553" i="24"/>
  <c r="DX518" i="24"/>
  <c r="DX488" i="24"/>
  <c r="DX356" i="24"/>
  <c r="DX262" i="24"/>
  <c r="DX210" i="24"/>
  <c r="DX194" i="24"/>
  <c r="DX149" i="24"/>
  <c r="DX695" i="24"/>
  <c r="DX693" i="24"/>
  <c r="DX574" i="24"/>
  <c r="DX516" i="24"/>
  <c r="DX472" i="24"/>
  <c r="DX462" i="24"/>
  <c r="DX419" i="24"/>
  <c r="DX270" i="24"/>
  <c r="DX183" i="24"/>
  <c r="DX174" i="24"/>
  <c r="DX380" i="24"/>
  <c r="DX549" i="24"/>
  <c r="DX508" i="24"/>
  <c r="DX256" i="24"/>
  <c r="DX222" i="24"/>
  <c r="DX744" i="24"/>
  <c r="DX463" i="24"/>
  <c r="DX412" i="24"/>
  <c r="DX388" i="24"/>
  <c r="DX323" i="24"/>
  <c r="DX301" i="24"/>
  <c r="DX138" i="24"/>
  <c r="DX756" i="24"/>
  <c r="DX399" i="24"/>
  <c r="DX293" i="24"/>
  <c r="DX224" i="24"/>
  <c r="DX181" i="24"/>
  <c r="DX429" i="24"/>
  <c r="DX587" i="24"/>
  <c r="DX493" i="24"/>
  <c r="DX405" i="24"/>
  <c r="DX369" i="24"/>
  <c r="DX298" i="24"/>
  <c r="DX432" i="24"/>
  <c r="DX200" i="24"/>
  <c r="DX119" i="24"/>
  <c r="DX404" i="24"/>
  <c r="DX542" i="24"/>
  <c r="DX758" i="24"/>
  <c r="DX704" i="24"/>
  <c r="DX556" i="24"/>
  <c r="DX514" i="24"/>
  <c r="DX490" i="24"/>
  <c r="DX159" i="24"/>
  <c r="DX470" i="24"/>
  <c r="DX742" i="24"/>
  <c r="DX359" i="24"/>
  <c r="DX299" i="24"/>
  <c r="DX253" i="24"/>
  <c r="DX481" i="24"/>
  <c r="DX310" i="24"/>
  <c r="DX284" i="24"/>
  <c r="DX217" i="24"/>
  <c r="DX122" i="24"/>
  <c r="DX593" i="24"/>
  <c r="DX480" i="24"/>
  <c r="DX146" i="24"/>
  <c r="DX522" i="24"/>
  <c r="DX266" i="24"/>
  <c r="DX214" i="24"/>
  <c r="DX187" i="24"/>
  <c r="DX590" i="24"/>
  <c r="DX403" i="24"/>
  <c r="DX367" i="24"/>
  <c r="DX304" i="24"/>
  <c r="DX586" i="24"/>
  <c r="DX372" i="24"/>
  <c r="DX273" i="24"/>
  <c r="DX227" i="24"/>
  <c r="DX137" i="24"/>
  <c r="DX533" i="24"/>
  <c r="DX352" i="24"/>
  <c r="DX287" i="24"/>
  <c r="DX423" i="24"/>
  <c r="DX282" i="24"/>
  <c r="DX142" i="24"/>
  <c r="DX441" i="24"/>
  <c r="DX345" i="24"/>
  <c r="DX191" i="24"/>
  <c r="DX427" i="24"/>
  <c r="DX342" i="24"/>
  <c r="DX243" i="24"/>
  <c r="DX178" i="24"/>
  <c r="DX685" i="24"/>
  <c r="DX153" i="24"/>
  <c r="DX750" i="24"/>
  <c r="DX242" i="24"/>
  <c r="DX670" i="24"/>
  <c r="DX697" i="24"/>
  <c r="DX417" i="24"/>
  <c r="DX561" i="24"/>
  <c r="DX338" i="24"/>
  <c r="DX501" i="24"/>
  <c r="DX567" i="24"/>
  <c r="DX276" i="24"/>
  <c r="DX717" i="24"/>
  <c r="DX107" i="24"/>
  <c r="DX675" i="24"/>
  <c r="DX362" i="24"/>
  <c r="DX396" i="24"/>
  <c r="DX570" i="24"/>
  <c r="DX305" i="24"/>
  <c r="DX269" i="24"/>
  <c r="DX220" i="24"/>
  <c r="DX189" i="24"/>
  <c r="DX130" i="24"/>
  <c r="DX740" i="24"/>
  <c r="DX727" i="24"/>
  <c r="DX683" i="24"/>
  <c r="DX581" i="24"/>
  <c r="DX483" i="24"/>
  <c r="DX391" i="24"/>
  <c r="DX349" i="24"/>
  <c r="DX316" i="24"/>
  <c r="DX218" i="24"/>
  <c r="DX185" i="24"/>
  <c r="DX161" i="24"/>
  <c r="DX721" i="24"/>
  <c r="DX689" i="24"/>
  <c r="DX591" i="24"/>
  <c r="DX543" i="24"/>
  <c r="DX511" i="24"/>
  <c r="DX475" i="24"/>
  <c r="DX393" i="24"/>
  <c r="DX132" i="24"/>
  <c r="DX706" i="24"/>
  <c r="DX698" i="24"/>
  <c r="DX279" i="24"/>
  <c r="DX123" i="24"/>
  <c r="DX529" i="24"/>
  <c r="DX414" i="24"/>
  <c r="DX277" i="24"/>
  <c r="DX225" i="24"/>
  <c r="DX182" i="24"/>
  <c r="DX165" i="24"/>
  <c r="DX126" i="24"/>
  <c r="DX718" i="24"/>
  <c r="DX505" i="24"/>
  <c r="DX467" i="24"/>
  <c r="DX377" i="24"/>
  <c r="DX286" i="24"/>
  <c r="DX250" i="24"/>
  <c r="DX382" i="24"/>
  <c r="DX313" i="24"/>
  <c r="DX281" i="24"/>
  <c r="DX193" i="24"/>
  <c r="DX504" i="24"/>
  <c r="DX452" i="24"/>
  <c r="DX344" i="24"/>
  <c r="DX319" i="24"/>
  <c r="DX248" i="24"/>
  <c r="DX212" i="24"/>
  <c r="DX546" i="24"/>
  <c r="DX448" i="24"/>
  <c r="DX565" i="24"/>
  <c r="DX435" i="24"/>
  <c r="DX370" i="24"/>
  <c r="DX725" i="24"/>
  <c r="DX678" i="24"/>
  <c r="DX365" i="24"/>
  <c r="DX238" i="24"/>
  <c r="DX113" i="24"/>
  <c r="DX755" i="24"/>
  <c r="DX692" i="24"/>
  <c r="DX240" i="24"/>
  <c r="DX145" i="24"/>
  <c r="DX331" i="24"/>
  <c r="DX596" i="24"/>
  <c r="DX558" i="24"/>
  <c r="DX487" i="24"/>
  <c r="DX140" i="24"/>
  <c r="DX672" i="24"/>
  <c r="DX260" i="24"/>
  <c r="DX230" i="24"/>
  <c r="DX526" i="24"/>
  <c r="DX411" i="24"/>
  <c r="DX409" i="24"/>
  <c r="DX321" i="24"/>
  <c r="DX290" i="24"/>
  <c r="DX569" i="24"/>
  <c r="DX386" i="24"/>
  <c r="DX231" i="24"/>
  <c r="DX168" i="24"/>
  <c r="DX741" i="24"/>
  <c r="DX701" i="24"/>
  <c r="DX407" i="24"/>
  <c r="DX681" i="24"/>
  <c r="DX446" i="24"/>
  <c r="DX597" i="24"/>
  <c r="DX573" i="24"/>
  <c r="DX540" i="24"/>
  <c r="DX507" i="24"/>
  <c r="DX457" i="24"/>
  <c r="DX379" i="24"/>
  <c r="DX341" i="24"/>
  <c r="DX199" i="24"/>
  <c r="DX173" i="24"/>
  <c r="DX588" i="24"/>
  <c r="DX538" i="24"/>
  <c r="DX510" i="24"/>
  <c r="DX433" i="24"/>
  <c r="DX348" i="24"/>
  <c r="DX208" i="24"/>
  <c r="DX713" i="24"/>
  <c r="DX531" i="24"/>
  <c r="DX502" i="24"/>
  <c r="DX466" i="24"/>
  <c r="DX425" i="24"/>
  <c r="DX347" i="24"/>
  <c r="DX157" i="24"/>
  <c r="DX115" i="24"/>
  <c r="DX732" i="24"/>
  <c r="DX722" i="24"/>
  <c r="DX560" i="24"/>
  <c r="DX422" i="24"/>
  <c r="DX163" i="24"/>
  <c r="DX751" i="24"/>
  <c r="DX738" i="24"/>
  <c r="DX684" i="24"/>
  <c r="DX400" i="24"/>
  <c r="DX141" i="24"/>
  <c r="DX498" i="24"/>
  <c r="DX440" i="24"/>
  <c r="DX337" i="24"/>
  <c r="DX275" i="24"/>
  <c r="DX241" i="24"/>
  <c r="DX118" i="24"/>
  <c r="DX749" i="24"/>
  <c r="DX669" i="24"/>
  <c r="DX371" i="24"/>
  <c r="DX307" i="24"/>
  <c r="DX236" i="24"/>
  <c r="DX129" i="24"/>
  <c r="DX677" i="24"/>
  <c r="DX390" i="24"/>
  <c r="DX376" i="24"/>
  <c r="DX674" i="24"/>
  <c r="DX421" i="24"/>
  <c r="DX364" i="24"/>
  <c r="DX155" i="24"/>
  <c r="DX332" i="24"/>
  <c r="DX268" i="24"/>
  <c r="DX525" i="24"/>
  <c r="DX335" i="24"/>
  <c r="DX110" i="24"/>
  <c r="DX724" i="24"/>
  <c r="DX710" i="24"/>
  <c r="DX492" i="24"/>
  <c r="DX171" i="24"/>
  <c r="DX552" i="24"/>
  <c r="DX454" i="24"/>
  <c r="DX384" i="24"/>
  <c r="DX326" i="24"/>
  <c r="DX296" i="24"/>
  <c r="DX252" i="24"/>
  <c r="DX135" i="24"/>
  <c r="DX355" i="24"/>
  <c r="DX295" i="24"/>
  <c r="DX128" i="24"/>
  <c r="DX439" i="24"/>
  <c r="DX134" i="24"/>
  <c r="DX104" i="24"/>
  <c r="DX519" i="24"/>
  <c r="DX410" i="24"/>
  <c r="DX357" i="24"/>
  <c r="DX311" i="24"/>
  <c r="DX151" i="24"/>
  <c r="DX682" i="24"/>
  <c r="DX471" i="24"/>
  <c r="DX534" i="24"/>
  <c r="DX339" i="24"/>
  <c r="DX317" i="24"/>
  <c r="DX228" i="24"/>
  <c r="DX206" i="24"/>
  <c r="DX120" i="24"/>
  <c r="DX601" i="24"/>
  <c r="DX602" i="24"/>
  <c r="DX544" i="24"/>
  <c r="DX443" i="24"/>
  <c r="DX413" i="24"/>
  <c r="DX312" i="24"/>
  <c r="DX291" i="24"/>
  <c r="DX219" i="24"/>
  <c r="DX116" i="24"/>
  <c r="DX760" i="24"/>
  <c r="DX743" i="24"/>
  <c r="DX517" i="24"/>
  <c r="DX392" i="24"/>
  <c r="DX169" i="24"/>
  <c r="DX736" i="24"/>
  <c r="DX16" i="24"/>
  <c r="DX17" i="24"/>
  <c r="DX59" i="24"/>
  <c r="DX60" i="24"/>
  <c r="DX442" i="24"/>
  <c r="DX85" i="24"/>
  <c r="DX426" i="24"/>
  <c r="DX373" i="24"/>
  <c r="DX288" i="24"/>
  <c r="DX179" i="24"/>
  <c r="DX124" i="24"/>
  <c r="DX324" i="24"/>
  <c r="DX702" i="24"/>
  <c r="DX607" i="24"/>
  <c r="DX608" i="24"/>
  <c r="DX566" i="24"/>
  <c r="DX532" i="24"/>
  <c r="DX500" i="24"/>
  <c r="DX450" i="24"/>
  <c r="DX416" i="24"/>
  <c r="DX363" i="24"/>
  <c r="DX351" i="24"/>
  <c r="DX318" i="24"/>
  <c r="DX274" i="24"/>
  <c r="DX257" i="24"/>
  <c r="DX226" i="24"/>
  <c r="DX190" i="24"/>
  <c r="DX117" i="24"/>
  <c r="DX746" i="24"/>
  <c r="DX694" i="24"/>
  <c r="DX696" i="24"/>
  <c r="DX473" i="24"/>
  <c r="DX395" i="24"/>
  <c r="DX322" i="24"/>
  <c r="DX195" i="24"/>
  <c r="DX177" i="24"/>
  <c r="DX152" i="24"/>
  <c r="DX753" i="24"/>
  <c r="DX477" i="24"/>
  <c r="DX285" i="24"/>
  <c r="DX232" i="24"/>
  <c r="DX160" i="24"/>
  <c r="DX728" i="24"/>
  <c r="DX714" i="24"/>
  <c r="DX759" i="24"/>
  <c r="DX150" i="24"/>
  <c r="DX56" i="24"/>
  <c r="DX57" i="24"/>
  <c r="DX576" i="24"/>
  <c r="DX401" i="24"/>
  <c r="DX340" i="24"/>
  <c r="DX308" i="24"/>
  <c r="DX292" i="24"/>
  <c r="DX254" i="24"/>
  <c r="DX201" i="24"/>
  <c r="DX752" i="24"/>
  <c r="DX63" i="24"/>
  <c r="DX64" i="24"/>
  <c r="DX39" i="24"/>
  <c r="DX40" i="24"/>
  <c r="DX564" i="24"/>
  <c r="DX528" i="24"/>
  <c r="DX503" i="24"/>
  <c r="DX478" i="24"/>
  <c r="DX437" i="24"/>
  <c r="DX343" i="24"/>
  <c r="DX315" i="24"/>
  <c r="DX278" i="24"/>
  <c r="DX264" i="24"/>
  <c r="DX216" i="24"/>
  <c r="DX188" i="24"/>
  <c r="DX144" i="24"/>
  <c r="DX125" i="24"/>
  <c r="DX719" i="24"/>
  <c r="DX716" i="24"/>
  <c r="DX37" i="24"/>
  <c r="DX38" i="24"/>
  <c r="DX314" i="24"/>
  <c r="DX271" i="24"/>
  <c r="DX202" i="24"/>
  <c r="DX198" i="24"/>
  <c r="DX143" i="24"/>
  <c r="DX575" i="24"/>
  <c r="DX554" i="24"/>
  <c r="DX156" i="24"/>
  <c r="DX114" i="24"/>
  <c r="DX726" i="24"/>
  <c r="DX715" i="24"/>
  <c r="DX680" i="24"/>
  <c r="DX482" i="24"/>
  <c r="DX453" i="24"/>
  <c r="DX209" i="24"/>
  <c r="DX175" i="24"/>
  <c r="DX729" i="24"/>
  <c r="DX679" i="24"/>
  <c r="DX530" i="24"/>
  <c r="DX580" i="24"/>
  <c r="DX568" i="24"/>
  <c r="DX86" i="24"/>
  <c r="DX87" i="24"/>
  <c r="DX309" i="24"/>
  <c r="DX211" i="24"/>
  <c r="DX176" i="24"/>
  <c r="DX131" i="24"/>
  <c r="DX745" i="24"/>
  <c r="DX690" i="24"/>
  <c r="DX468" i="24"/>
  <c r="DX394" i="24"/>
  <c r="DX408" i="24"/>
  <c r="DX541" i="24"/>
  <c r="DX583" i="24"/>
  <c r="DX280" i="24"/>
  <c r="DX245" i="24"/>
  <c r="DX215" i="24"/>
  <c r="DX164" i="24"/>
  <c r="DX147" i="24"/>
  <c r="DX730" i="24"/>
  <c r="DX708" i="24"/>
  <c r="DX77" i="24"/>
  <c r="DX78" i="24"/>
  <c r="DX610" i="24"/>
  <c r="DX611" i="24"/>
  <c r="DX374" i="24"/>
  <c r="DX458" i="24"/>
  <c r="DX557" i="24"/>
  <c r="DX381" i="24"/>
  <c r="DX614" i="24"/>
  <c r="DX615" i="24"/>
  <c r="DX431" i="24"/>
  <c r="DX520" i="24"/>
  <c r="DX474" i="24"/>
  <c r="DX428" i="24"/>
  <c r="DX368" i="24"/>
  <c r="DX336" i="24"/>
  <c r="DX300" i="24"/>
  <c r="DX272" i="24"/>
  <c r="DX239" i="24"/>
  <c r="DX229" i="24"/>
  <c r="DX180" i="24"/>
  <c r="DX139" i="24"/>
  <c r="DX686" i="24"/>
  <c r="DX604" i="24"/>
  <c r="DX605" i="24"/>
  <c r="DX512" i="24"/>
  <c r="DX539" i="24"/>
  <c r="DX430" i="24"/>
  <c r="DX100" i="24"/>
  <c r="DX101" i="24"/>
  <c r="DX547" i="24"/>
  <c r="DX402" i="24"/>
  <c r="DX302" i="24"/>
  <c r="DX283" i="24"/>
  <c r="DX237" i="24"/>
  <c r="DX213" i="24"/>
  <c r="DX136" i="24"/>
  <c r="DX720" i="24"/>
  <c r="DX705" i="24"/>
  <c r="DX691" i="24"/>
  <c r="DX263" i="24"/>
  <c r="DX476" i="24"/>
  <c r="DX571" i="24"/>
  <c r="DX572" i="24"/>
  <c r="DX52" i="24"/>
  <c r="DX53" i="24"/>
  <c r="DX545" i="24"/>
  <c r="DX76" i="24"/>
  <c r="DX346" i="24"/>
  <c r="DX582" i="24"/>
  <c r="DX509" i="24"/>
  <c r="DX434" i="24"/>
  <c r="DX562" i="24"/>
  <c r="DX459" i="24"/>
  <c r="DX595" i="24"/>
  <c r="DX550" i="24"/>
  <c r="DX585" i="24"/>
  <c r="DX447" i="24"/>
  <c r="DX366" i="24"/>
  <c r="DX30" i="24"/>
  <c r="DX31" i="24"/>
  <c r="DX599" i="24"/>
  <c r="DX551" i="24"/>
  <c r="DX524" i="24"/>
  <c r="DX491" i="24"/>
  <c r="DX438" i="24"/>
  <c r="DX456" i="24"/>
  <c r="DX406" i="24"/>
  <c r="DX387" i="24"/>
  <c r="DX334" i="24"/>
  <c r="DX294" i="24"/>
  <c r="DX267" i="24"/>
  <c r="DX223" i="24"/>
  <c r="DX184" i="24"/>
  <c r="DX172" i="24"/>
  <c r="DX133" i="24"/>
  <c r="DX103" i="24"/>
  <c r="DX737" i="24"/>
  <c r="DX711" i="24"/>
  <c r="DX712" i="24"/>
  <c r="DX244" i="24"/>
  <c r="DX65" i="24"/>
  <c r="DX66" i="24"/>
  <c r="DX72" i="24"/>
  <c r="DX73" i="24"/>
  <c r="DX499" i="24"/>
  <c r="DX306" i="24"/>
  <c r="DX327" i="24"/>
  <c r="DX485" i="24"/>
  <c r="DX249" i="24"/>
  <c r="DX486" i="24"/>
  <c r="DX523" i="24"/>
  <c r="DX589" i="24"/>
  <c r="DX527" i="24"/>
  <c r="DX451" i="24"/>
  <c r="DX333" i="24"/>
  <c r="DX23" i="24"/>
  <c r="DX24" i="24"/>
  <c r="DX592" i="24"/>
  <c r="DX537" i="24"/>
  <c r="DX521" i="24"/>
  <c r="DX418" i="24"/>
  <c r="DX389" i="24"/>
  <c r="DX375" i="24"/>
  <c r="DX330" i="24"/>
  <c r="DX303" i="24"/>
  <c r="DX265" i="24"/>
  <c r="DX247" i="24"/>
  <c r="DX192" i="24"/>
  <c r="DX170" i="24"/>
  <c r="DX121" i="24"/>
  <c r="DX112" i="24"/>
  <c r="DX754" i="24"/>
  <c r="DX709" i="24"/>
  <c r="DX671" i="24"/>
  <c r="DX707" i="24"/>
  <c r="DX598" i="24"/>
  <c r="DX96" i="24"/>
  <c r="DX97" i="24"/>
  <c r="DX90" i="24"/>
  <c r="DX91" i="24"/>
  <c r="DX559" i="24"/>
  <c r="DX489" i="24"/>
  <c r="DX420" i="24"/>
  <c r="DX385" i="24"/>
  <c r="DX353" i="24"/>
  <c r="DX289" i="24"/>
  <c r="DX259" i="24"/>
  <c r="DX186" i="24"/>
  <c r="DX127" i="24"/>
  <c r="DX109" i="24"/>
  <c r="DX739" i="24"/>
  <c r="DX757" i="24"/>
  <c r="DX673" i="24"/>
  <c r="DX233" i="24"/>
  <c r="DX203" i="24"/>
  <c r="DX162" i="24"/>
  <c r="DX108" i="24"/>
  <c r="DX748" i="24"/>
  <c r="DX723" i="24"/>
  <c r="DX666" i="24"/>
  <c r="DX358" i="24"/>
  <c r="DX436" i="24"/>
  <c r="DX251" i="24"/>
  <c r="DX234" i="24"/>
  <c r="DX207" i="24"/>
  <c r="DX154" i="24"/>
  <c r="DX733" i="24"/>
  <c r="DX676" i="24"/>
  <c r="DX415" i="24"/>
  <c r="DX535" i="24"/>
  <c r="DX484" i="24"/>
  <c r="DX196" i="24"/>
  <c r="DX158" i="24"/>
  <c r="DX731" i="24"/>
  <c r="DX703" i="24"/>
  <c r="DX668" i="24"/>
  <c r="DX88" i="24"/>
  <c r="DX89" i="24"/>
  <c r="DX14" i="24"/>
  <c r="DX15" i="24"/>
  <c r="DX536" i="24"/>
  <c r="DX424" i="24"/>
  <c r="DX594" i="24"/>
  <c r="DX515" i="24"/>
  <c r="DX464" i="24"/>
  <c r="DX378" i="24"/>
  <c r="DX320" i="24"/>
  <c r="DX49" i="24"/>
  <c r="DX50" i="24"/>
  <c r="DX584" i="24"/>
  <c r="DX555" i="24"/>
  <c r="DX513" i="24"/>
  <c r="DX469" i="24"/>
  <c r="DX465" i="24"/>
  <c r="DX383" i="24"/>
  <c r="DX354" i="24"/>
  <c r="DX325" i="24"/>
  <c r="DX600" i="24"/>
  <c r="DX577" i="24"/>
  <c r="DX548" i="24"/>
  <c r="DX506" i="24"/>
  <c r="DX495" i="24"/>
  <c r="DX460" i="24"/>
  <c r="DX444" i="24"/>
  <c r="DX397" i="24"/>
  <c r="DX360" i="24"/>
  <c r="DX328" i="24"/>
  <c r="DX297" i="24"/>
  <c r="DX255" i="24"/>
  <c r="DX221" i="24"/>
  <c r="DX204" i="24"/>
  <c r="DX166" i="24"/>
  <c r="DX148" i="24"/>
  <c r="DX105" i="24"/>
  <c r="DX734" i="24"/>
  <c r="DX699" i="24"/>
  <c r="DX687" i="24"/>
  <c r="EB523" i="24" l="1"/>
  <c r="EB420" i="24"/>
  <c r="EB328" i="24"/>
  <c r="EB215" i="24"/>
  <c r="EB703" i="24"/>
  <c r="EB30" i="24"/>
  <c r="EB430" i="24"/>
  <c r="EB143" i="24"/>
  <c r="EB360" i="24"/>
  <c r="EB601" i="24"/>
  <c r="EB486" i="24"/>
  <c r="EB500" i="24"/>
  <c r="EB489" i="24"/>
  <c r="EB401" i="24"/>
  <c r="EB731" i="24"/>
  <c r="EB494" i="24"/>
  <c r="EB84" i="24"/>
  <c r="EB297" i="24"/>
  <c r="EB668" i="24"/>
  <c r="EB385" i="24"/>
  <c r="EB589" i="24"/>
  <c r="EB31" i="24"/>
  <c r="EB100" i="24"/>
  <c r="EB164" i="24"/>
  <c r="EB575" i="24"/>
  <c r="EB340" i="24"/>
  <c r="EB450" i="24"/>
  <c r="EB602" i="24"/>
  <c r="EB110" i="24"/>
  <c r="EB722" i="24"/>
  <c r="EB386" i="24"/>
  <c r="EB344" i="24"/>
  <c r="EB161" i="24"/>
  <c r="EB153" i="24"/>
  <c r="EB217" i="24"/>
  <c r="EB301" i="24"/>
  <c r="EB91" i="24"/>
  <c r="EB280" i="24"/>
  <c r="EB158" i="24"/>
  <c r="EB202" i="24"/>
  <c r="EB196" i="24"/>
  <c r="EB485" i="24"/>
  <c r="EB559" i="24"/>
  <c r="EB444" i="24"/>
  <c r="EB583" i="24"/>
  <c r="EB512" i="24"/>
  <c r="EB585" i="24"/>
  <c r="EB397" i="24"/>
  <c r="EB447" i="24"/>
  <c r="EB271" i="24"/>
  <c r="EB249" i="24"/>
  <c r="EB605" i="24"/>
  <c r="EB518" i="24"/>
  <c r="EB204" i="24"/>
  <c r="EB14" i="24"/>
  <c r="EB259" i="24"/>
  <c r="EB333" i="24"/>
  <c r="EB524" i="24"/>
  <c r="EB402" i="24"/>
  <c r="EB708" i="24"/>
  <c r="EB114" i="24"/>
  <c r="EB254" i="24"/>
  <c r="EB351" i="24"/>
  <c r="EB413" i="24"/>
  <c r="EB492" i="24"/>
  <c r="EB163" i="24"/>
  <c r="EB741" i="24"/>
  <c r="EB212" i="24"/>
  <c r="EB591" i="24"/>
  <c r="EB670" i="24"/>
  <c r="EB480" i="24"/>
  <c r="EB399" i="24"/>
  <c r="EB553" i="24"/>
  <c r="EB451" i="24"/>
  <c r="EB730" i="24"/>
  <c r="EB292" i="24"/>
  <c r="EB363" i="24"/>
  <c r="EB710" i="24"/>
  <c r="EB422" i="24"/>
  <c r="EB168" i="24"/>
  <c r="EB248" i="24"/>
  <c r="EB689" i="24"/>
  <c r="EB242" i="24"/>
  <c r="EB593" i="24"/>
  <c r="EB756" i="24"/>
  <c r="EB579" i="24"/>
  <c r="EB221" i="24"/>
  <c r="EB89" i="24"/>
  <c r="EB289" i="24"/>
  <c r="EB551" i="24"/>
  <c r="EB547" i="24"/>
  <c r="EB156" i="24"/>
  <c r="EB443" i="24"/>
  <c r="EB255" i="24"/>
  <c r="EB88" i="24"/>
  <c r="EB353" i="24"/>
  <c r="EB527" i="24"/>
  <c r="EB599" i="24"/>
  <c r="EB101" i="24"/>
  <c r="EB147" i="24"/>
  <c r="EB554" i="24"/>
  <c r="EB308" i="24"/>
  <c r="EB416" i="24"/>
  <c r="EB544" i="24"/>
  <c r="EB724" i="24"/>
  <c r="EB606" i="24"/>
  <c r="EB391" i="24"/>
  <c r="EB595" i="24"/>
  <c r="EB676" i="24"/>
  <c r="EB671" i="24"/>
  <c r="EB150" i="24"/>
  <c r="EB495" i="24"/>
  <c r="EB415" i="24"/>
  <c r="EB562" i="24"/>
  <c r="EB239" i="24"/>
  <c r="EB390" i="24"/>
  <c r="EB490" i="24"/>
  <c r="EB65" i="24"/>
  <c r="EB484" i="24"/>
  <c r="EB604" i="24"/>
  <c r="EB607" i="24"/>
  <c r="EB411" i="24"/>
  <c r="EB535" i="24"/>
  <c r="EB38" i="24"/>
  <c r="EB180" i="24"/>
  <c r="EB600" i="24"/>
  <c r="EB125" i="24"/>
  <c r="EB140" i="24"/>
  <c r="EB709" i="24"/>
  <c r="EB272" i="24"/>
  <c r="EB460" i="24"/>
  <c r="EB550" i="24"/>
  <c r="EB314" i="24"/>
  <c r="EB155" i="24"/>
  <c r="EB313" i="24"/>
  <c r="EB686" i="24"/>
  <c r="EB339" i="24"/>
  <c r="EB499" i="24"/>
  <c r="EB73" i="24"/>
  <c r="EB577" i="24"/>
  <c r="EB154" i="24"/>
  <c r="EB745" i="24"/>
  <c r="EB288" i="24"/>
  <c r="EB740" i="24"/>
  <c r="EB325" i="24"/>
  <c r="EB144" i="24"/>
  <c r="EB327" i="24"/>
  <c r="EB317" i="24"/>
  <c r="EB306" i="24"/>
  <c r="EB408" i="24"/>
  <c r="EB702" i="24"/>
  <c r="EB506" i="24"/>
  <c r="EB598" i="24"/>
  <c r="EB66" i="24"/>
  <c r="EB232" i="24"/>
  <c r="EB208" i="24"/>
  <c r="EB282" i="24"/>
  <c r="EB207" i="24"/>
  <c r="EB131" i="24"/>
  <c r="EB90" i="24"/>
  <c r="EB541" i="24"/>
  <c r="EB425" i="24"/>
  <c r="EB97" i="24"/>
  <c r="EB759" i="24"/>
  <c r="EB96" i="24"/>
  <c r="EB548" i="24"/>
  <c r="EB509" i="24"/>
  <c r="EB151" i="24"/>
  <c r="EB467" i="24"/>
  <c r="EB36" i="24"/>
  <c r="EB582" i="24"/>
  <c r="EB75" i="24"/>
  <c r="EB613" i="24"/>
  <c r="EB445" i="24"/>
  <c r="EB427" i="24"/>
  <c r="EB299" i="24"/>
  <c r="EB744" i="24"/>
  <c r="EB449" i="24"/>
  <c r="EB364" i="24"/>
  <c r="EB466" i="24"/>
  <c r="EB526" i="24"/>
  <c r="EB382" i="24"/>
  <c r="EB483" i="24"/>
  <c r="EB191" i="24"/>
  <c r="EB359" i="24"/>
  <c r="EB222" i="24"/>
  <c r="EB461" i="24"/>
  <c r="EB459" i="24"/>
  <c r="EB139" i="24"/>
  <c r="EB394" i="24"/>
  <c r="EB37" i="24"/>
  <c r="EB714" i="24"/>
  <c r="EB324" i="24"/>
  <c r="EB534" i="24"/>
  <c r="EB421" i="24"/>
  <c r="EB502" i="24"/>
  <c r="EB230" i="24"/>
  <c r="EB250" i="24"/>
  <c r="EB581" i="24"/>
  <c r="EB345" i="24"/>
  <c r="EB742" i="24"/>
  <c r="EB256" i="24"/>
  <c r="EB102" i="24"/>
  <c r="EB468" i="24"/>
  <c r="EB716" i="24"/>
  <c r="EB728" i="24"/>
  <c r="EB124" i="24"/>
  <c r="EB471" i="24"/>
  <c r="EB674" i="24"/>
  <c r="EB531" i="24"/>
  <c r="EB260" i="24"/>
  <c r="EB286" i="24"/>
  <c r="EB683" i="24"/>
  <c r="EB441" i="24"/>
  <c r="EB106" i="24"/>
  <c r="EB733" i="24"/>
  <c r="EB707" i="24"/>
  <c r="EB72" i="24"/>
  <c r="EB434" i="24"/>
  <c r="EB229" i="24"/>
  <c r="EB690" i="24"/>
  <c r="EB719" i="24"/>
  <c r="EB160" i="24"/>
  <c r="EB179" i="24"/>
  <c r="EB682" i="24"/>
  <c r="EB376" i="24"/>
  <c r="EB713" i="24"/>
  <c r="EB672" i="24"/>
  <c r="EB377" i="24"/>
  <c r="EB727" i="24"/>
  <c r="EB142" i="24"/>
  <c r="EB159" i="24"/>
  <c r="EB549" i="24"/>
  <c r="EB285" i="24"/>
  <c r="EB373" i="24"/>
  <c r="EB311" i="24"/>
  <c r="EB677" i="24"/>
  <c r="EB348" i="24"/>
  <c r="EB487" i="24"/>
  <c r="EB505" i="24"/>
  <c r="EB130" i="24"/>
  <c r="EB423" i="24"/>
  <c r="EB514" i="24"/>
  <c r="EB380" i="24"/>
  <c r="EB667" i="24"/>
  <c r="EB244" i="24"/>
  <c r="EB300" i="24"/>
  <c r="EB176" i="24"/>
  <c r="EB188" i="24"/>
  <c r="EB477" i="24"/>
  <c r="EB426" i="24"/>
  <c r="EB357" i="24"/>
  <c r="EB129" i="24"/>
  <c r="EB433" i="24"/>
  <c r="EB558" i="24"/>
  <c r="EB718" i="24"/>
  <c r="EB189" i="24"/>
  <c r="EB287" i="24"/>
  <c r="EB556" i="24"/>
  <c r="EB603" i="24"/>
  <c r="EB712" i="24"/>
  <c r="EB211" i="24"/>
  <c r="EB216" i="24"/>
  <c r="EB753" i="24"/>
  <c r="EB85" i="24"/>
  <c r="EB410" i="24"/>
  <c r="EB236" i="24"/>
  <c r="EB510" i="24"/>
  <c r="EB596" i="24"/>
  <c r="EB126" i="24"/>
  <c r="EB220" i="24"/>
  <c r="EB22" i="24"/>
  <c r="EB336" i="24"/>
  <c r="EB152" i="24"/>
  <c r="EB469" i="24"/>
  <c r="EB87" i="24"/>
  <c r="EB278" i="24"/>
  <c r="EB251" i="24"/>
  <c r="EB711" i="24"/>
  <c r="EB307" i="24"/>
  <c r="EB52" i="24"/>
  <c r="EB315" i="24"/>
  <c r="EB195" i="24"/>
  <c r="EB59" i="24"/>
  <c r="EB134" i="24"/>
  <c r="EB669" i="24"/>
  <c r="EB173" i="24"/>
  <c r="EB240" i="24"/>
  <c r="EB225" i="24"/>
  <c r="EB570" i="24"/>
  <c r="EB76" i="24"/>
  <c r="EB264" i="24"/>
  <c r="EB538" i="24"/>
  <c r="EB247" i="24"/>
  <c r="EB17" i="24"/>
  <c r="EB439" i="24"/>
  <c r="EB749" i="24"/>
  <c r="EB199" i="24"/>
  <c r="EB692" i="24"/>
  <c r="EB192" i="24"/>
  <c r="EB580" i="24"/>
  <c r="EB346" i="24"/>
  <c r="EB309" i="24"/>
  <c r="EB269" i="24"/>
  <c r="EB170" i="24"/>
  <c r="EB513" i="24"/>
  <c r="EB322" i="24"/>
  <c r="EB265" i="24"/>
  <c r="EB431" i="24"/>
  <c r="EB437" i="24"/>
  <c r="EB354" i="24"/>
  <c r="EB112" i="24"/>
  <c r="EB545" i="24"/>
  <c r="EB442" i="24"/>
  <c r="EB428" i="24"/>
  <c r="EB754" i="24"/>
  <c r="EB383" i="24"/>
  <c r="EB121" i="24"/>
  <c r="EB519" i="24"/>
  <c r="EB53" i="24"/>
  <c r="EB436" i="24"/>
  <c r="EB165" i="24"/>
  <c r="EB343" i="24"/>
  <c r="EB465" i="24"/>
  <c r="EB331" i="24"/>
  <c r="EB737" i="24"/>
  <c r="EB568" i="24"/>
  <c r="EB584" i="24"/>
  <c r="EB666" i="24"/>
  <c r="EB520" i="24"/>
  <c r="EB748" i="24"/>
  <c r="EB358" i="24"/>
  <c r="EB103" i="24"/>
  <c r="EB86" i="24"/>
  <c r="EB723" i="24"/>
  <c r="EB572" i="24"/>
  <c r="EB172" i="24"/>
  <c r="EB234" i="24"/>
  <c r="EB368" i="24"/>
  <c r="EB474" i="24"/>
  <c r="EB555" i="24"/>
  <c r="EB133" i="24"/>
  <c r="EB571" i="24"/>
  <c r="EB227" i="24"/>
  <c r="EB404" i="24"/>
  <c r="EB350" i="24"/>
  <c r="EB277" i="24"/>
  <c r="EB695" i="24"/>
  <c r="EB398" i="24"/>
  <c r="EB190" i="24"/>
  <c r="EB370" i="24"/>
  <c r="EB132" i="24"/>
  <c r="EB501" i="24"/>
  <c r="EB187" i="24"/>
  <c r="EB587" i="24"/>
  <c r="EB611" i="24"/>
  <c r="EB400" i="24"/>
  <c r="EB194" i="24"/>
  <c r="EB521" i="24"/>
  <c r="EB453" i="24"/>
  <c r="EB597" i="24"/>
  <c r="EB594" i="24"/>
  <c r="EB739" i="24"/>
  <c r="EB213" i="24"/>
  <c r="EB64" i="24"/>
  <c r="EB384" i="24"/>
  <c r="EB699" i="24"/>
  <c r="EB757" i="24"/>
  <c r="EB387" i="24"/>
  <c r="EB374" i="24"/>
  <c r="EB760" i="24"/>
  <c r="EB326" i="24"/>
  <c r="EB734" i="24"/>
  <c r="EB537" i="24"/>
  <c r="EB482" i="24"/>
  <c r="EB116" i="24"/>
  <c r="EB446" i="24"/>
  <c r="EB515" i="24"/>
  <c r="EB136" i="24"/>
  <c r="EB39" i="24"/>
  <c r="EB141" i="24"/>
  <c r="EB406" i="24"/>
  <c r="EB226" i="24"/>
  <c r="EB435" i="24"/>
  <c r="EB497" i="24"/>
  <c r="EB396" i="24"/>
  <c r="EB273" i="24"/>
  <c r="EB119" i="24"/>
  <c r="EB419" i="24"/>
  <c r="EB166" i="24"/>
  <c r="EB15" i="24"/>
  <c r="EF15" i="24" s="1"/>
  <c r="EN15" i="24" s="1"/>
  <c r="EB186" i="24"/>
  <c r="EB23" i="24"/>
  <c r="EB491" i="24"/>
  <c r="EB302" i="24"/>
  <c r="EB77" i="24"/>
  <c r="EB726" i="24"/>
  <c r="EB201" i="24"/>
  <c r="EB318" i="24"/>
  <c r="EB312" i="24"/>
  <c r="EB171" i="24"/>
  <c r="EB751" i="24"/>
  <c r="EB701" i="24"/>
  <c r="EB546" i="24"/>
  <c r="EB543" i="24"/>
  <c r="EB697" i="24"/>
  <c r="EB146" i="24"/>
  <c r="EB293" i="24"/>
  <c r="EB470" i="24"/>
  <c r="EB508" i="24"/>
  <c r="EB496" i="24"/>
  <c r="EB352" i="24"/>
  <c r="EB704" i="24"/>
  <c r="EB174" i="24"/>
  <c r="EB533" i="24"/>
  <c r="EB758" i="24"/>
  <c r="EB183" i="24"/>
  <c r="EB235" i="24"/>
  <c r="EB476" i="24"/>
  <c r="EB478" i="24"/>
  <c r="EB473" i="24"/>
  <c r="EB736" i="24"/>
  <c r="EB295" i="24"/>
  <c r="EB241" i="24"/>
  <c r="EB379" i="24"/>
  <c r="EB113" i="24"/>
  <c r="EB529" i="24"/>
  <c r="EB675" i="24"/>
  <c r="EB586" i="24"/>
  <c r="EB432" i="24"/>
  <c r="EB472" i="24"/>
  <c r="EB50" i="24"/>
  <c r="EB49" i="24"/>
  <c r="EB223" i="24"/>
  <c r="EB614" i="24"/>
  <c r="EB503" i="24"/>
  <c r="EB696" i="24"/>
  <c r="EB169" i="24"/>
  <c r="EB16" i="24"/>
  <c r="EB108" i="24"/>
  <c r="EB184" i="24"/>
  <c r="EB615" i="24"/>
  <c r="EB162" i="24"/>
  <c r="EB330" i="24"/>
  <c r="EB679" i="24"/>
  <c r="EB395" i="24"/>
  <c r="EB128" i="24"/>
  <c r="EB303" i="24"/>
  <c r="EB530" i="24"/>
  <c r="EB263" i="24"/>
  <c r="EB177" i="24"/>
  <c r="EB60" i="24"/>
  <c r="EB104" i="24"/>
  <c r="EB371" i="24"/>
  <c r="EB588" i="24"/>
  <c r="EB145" i="24"/>
  <c r="EB182" i="24"/>
  <c r="EB305" i="24"/>
  <c r="EB137" i="24"/>
  <c r="EB542" i="24"/>
  <c r="EB270" i="24"/>
  <c r="EB563" i="24"/>
  <c r="EB275" i="24"/>
  <c r="EB238" i="24"/>
  <c r="EB123" i="24"/>
  <c r="EB304" i="24"/>
  <c r="EB298" i="24"/>
  <c r="EB320" i="24"/>
  <c r="EB203" i="24"/>
  <c r="EB375" i="24"/>
  <c r="EB267" i="24"/>
  <c r="EB691" i="24"/>
  <c r="EB381" i="24"/>
  <c r="EB729" i="24"/>
  <c r="EB528" i="24"/>
  <c r="EB694" i="24"/>
  <c r="EB392" i="24"/>
  <c r="EB135" i="24"/>
  <c r="EB337" i="24"/>
  <c r="EB507" i="24"/>
  <c r="EB365" i="24"/>
  <c r="EB279" i="24"/>
  <c r="EB717" i="24"/>
  <c r="EB367" i="24"/>
  <c r="EB369" i="24"/>
  <c r="EB574" i="24"/>
  <c r="EB378" i="24"/>
  <c r="EB233" i="24"/>
  <c r="EB389" i="24"/>
  <c r="EB294" i="24"/>
  <c r="EB705" i="24"/>
  <c r="EB557" i="24"/>
  <c r="EB175" i="24"/>
  <c r="EB564" i="24"/>
  <c r="EB746" i="24"/>
  <c r="EB517" i="24"/>
  <c r="EB252" i="24"/>
  <c r="EB440" i="24"/>
  <c r="EB540" i="24"/>
  <c r="EB455" i="24"/>
  <c r="EB355" i="24"/>
  <c r="EB457" i="24"/>
  <c r="EB107" i="24"/>
  <c r="EB516" i="24"/>
  <c r="EB687" i="24"/>
  <c r="EB464" i="24"/>
  <c r="EB673" i="24"/>
  <c r="EB418" i="24"/>
  <c r="EB334" i="24"/>
  <c r="EB720" i="24"/>
  <c r="EB458" i="24"/>
  <c r="EB209" i="24"/>
  <c r="EB40" i="24"/>
  <c r="EB117" i="24"/>
  <c r="EB743" i="24"/>
  <c r="EB296" i="24"/>
  <c r="EB498" i="24"/>
  <c r="EB573" i="24"/>
  <c r="EB725" i="24"/>
  <c r="EB706" i="24"/>
  <c r="EB567" i="24"/>
  <c r="EB590" i="24"/>
  <c r="EB493" i="24"/>
  <c r="EB688" i="24"/>
  <c r="EB111" i="24"/>
  <c r="EB118" i="24"/>
  <c r="EB341" i="24"/>
  <c r="EB755" i="24"/>
  <c r="EB414" i="24"/>
  <c r="EB362" i="24"/>
  <c r="EB372" i="24"/>
  <c r="EB200" i="24"/>
  <c r="EB462" i="24"/>
  <c r="EB246" i="24"/>
  <c r="EB678" i="24"/>
  <c r="EB698" i="24"/>
  <c r="EB276" i="24"/>
  <c r="EB403" i="24"/>
  <c r="EB405" i="24"/>
  <c r="EB48" i="24"/>
  <c r="EB700" i="24"/>
  <c r="EB393" i="24"/>
  <c r="EB338" i="24"/>
  <c r="EB214" i="24"/>
  <c r="EB429" i="24"/>
  <c r="EB747" i="24"/>
  <c r="EB109" i="24"/>
  <c r="EB456" i="24"/>
  <c r="EB610" i="24"/>
  <c r="EB680" i="24"/>
  <c r="EB63" i="24"/>
  <c r="EB257" i="24"/>
  <c r="EB219" i="24"/>
  <c r="EB454" i="24"/>
  <c r="EB684" i="24"/>
  <c r="EB681" i="24"/>
  <c r="EB565" i="24"/>
  <c r="EB475" i="24"/>
  <c r="EB561" i="24"/>
  <c r="EB266" i="24"/>
  <c r="EB181" i="24"/>
  <c r="EB167" i="24"/>
  <c r="EB361" i="24"/>
  <c r="EB105" i="24"/>
  <c r="EB424" i="24"/>
  <c r="EB592" i="24"/>
  <c r="EB237" i="24"/>
  <c r="EB148" i="24"/>
  <c r="EB536" i="24"/>
  <c r="EB127" i="24"/>
  <c r="EB24" i="24"/>
  <c r="EB438" i="24"/>
  <c r="EB283" i="24"/>
  <c r="EB78" i="24"/>
  <c r="EB715" i="24"/>
  <c r="EB752" i="24"/>
  <c r="EB274" i="24"/>
  <c r="EB291" i="24"/>
  <c r="EB552" i="24"/>
  <c r="EB738" i="24"/>
  <c r="EB407" i="24"/>
  <c r="EB448" i="24"/>
  <c r="EB693" i="24"/>
  <c r="EB258" i="24"/>
  <c r="EB511" i="24"/>
  <c r="EB417" i="24"/>
  <c r="EB522" i="24"/>
  <c r="EB224" i="24"/>
  <c r="EB197" i="24"/>
  <c r="EB479" i="24"/>
  <c r="EB261" i="24"/>
  <c r="EB13" i="24"/>
  <c r="EB45" i="24"/>
  <c r="EB55" i="24"/>
  <c r="EB629" i="24"/>
  <c r="EB83" i="24"/>
  <c r="EB616" i="24"/>
  <c r="EB19" i="24"/>
  <c r="EB648" i="24"/>
  <c r="EB625" i="24"/>
  <c r="EB94" i="24"/>
  <c r="EB44" i="24"/>
  <c r="EB633" i="24"/>
  <c r="EB71" i="24"/>
  <c r="EB26" i="24"/>
  <c r="EB32" i="24"/>
  <c r="EB74" i="24"/>
  <c r="EB79" i="24"/>
  <c r="EB617" i="24"/>
  <c r="EB95" i="24"/>
  <c r="EB25" i="24"/>
  <c r="EB654" i="24"/>
  <c r="EB632" i="24"/>
  <c r="EB61" i="24"/>
  <c r="EB18" i="24"/>
  <c r="EB635" i="24"/>
  <c r="EB47" i="24"/>
  <c r="EB620" i="24"/>
  <c r="EB70" i="24"/>
  <c r="EB99" i="24"/>
  <c r="EB663" i="24"/>
  <c r="EB661" i="24"/>
  <c r="EB659" i="24"/>
  <c r="EB34" i="24"/>
  <c r="EB634" i="24"/>
  <c r="EB645" i="24"/>
  <c r="EB658" i="24"/>
  <c r="EB640" i="24"/>
  <c r="EB649" i="24"/>
  <c r="EB636" i="24"/>
  <c r="EB643" i="24"/>
  <c r="EB626" i="24"/>
  <c r="EB612" i="24"/>
  <c r="EB609" i="24"/>
  <c r="EB630" i="24"/>
  <c r="EB653" i="24"/>
  <c r="EB639" i="24"/>
  <c r="EB662" i="24"/>
  <c r="EB651" i="24"/>
  <c r="EB631" i="24"/>
  <c r="EB62" i="24"/>
  <c r="EB28" i="24"/>
  <c r="EB80" i="24"/>
  <c r="EB51" i="24"/>
  <c r="EB21" i="24"/>
  <c r="EB642" i="24"/>
  <c r="EB622" i="24"/>
  <c r="EB33" i="24"/>
  <c r="EB621" i="24"/>
  <c r="EB644" i="24"/>
  <c r="EB655" i="24"/>
  <c r="EB641" i="24"/>
  <c r="EB43" i="24"/>
  <c r="EB647" i="24"/>
  <c r="EB650" i="24"/>
  <c r="EB624" i="24"/>
  <c r="EB81" i="24"/>
  <c r="EB619" i="24"/>
  <c r="EB627" i="24"/>
  <c r="EB623" i="24"/>
  <c r="EB657" i="24"/>
  <c r="EB93" i="24"/>
  <c r="EB41" i="24"/>
  <c r="EB46" i="24"/>
  <c r="EB652" i="24"/>
  <c r="EB98" i="24"/>
  <c r="EB656" i="24"/>
  <c r="EB637" i="24"/>
  <c r="EB68" i="24"/>
  <c r="EB92" i="24"/>
  <c r="EB67" i="24"/>
  <c r="EB54" i="24"/>
  <c r="EB646" i="24"/>
  <c r="EB638" i="24"/>
  <c r="EB660" i="24"/>
  <c r="EB664" i="24"/>
  <c r="EB29" i="24"/>
  <c r="EB58" i="24"/>
  <c r="EB27" i="24"/>
  <c r="EB618" i="24"/>
  <c r="EB20" i="24"/>
  <c r="EB69" i="24"/>
  <c r="EB628" i="24"/>
  <c r="EB42" i="24"/>
  <c r="EB35" i="24"/>
  <c r="EB82" i="24"/>
  <c r="EB560" i="24"/>
  <c r="EB231" i="24"/>
  <c r="EB319" i="24"/>
  <c r="EB721" i="24"/>
  <c r="EB750" i="24"/>
  <c r="EB122" i="24"/>
  <c r="EB138" i="24"/>
  <c r="EB149" i="24"/>
  <c r="EB205" i="24"/>
  <c r="EB335" i="24"/>
  <c r="EB732" i="24"/>
  <c r="EB569" i="24"/>
  <c r="EB452" i="24"/>
  <c r="EB185" i="24"/>
  <c r="EB685" i="24"/>
  <c r="EB284" i="24"/>
  <c r="EB323" i="24"/>
  <c r="EB210" i="24"/>
  <c r="EB665" i="24"/>
  <c r="EB366" i="24"/>
  <c r="EB539" i="24"/>
  <c r="EB245" i="24"/>
  <c r="EB198" i="24"/>
  <c r="EB576" i="24"/>
  <c r="EB532" i="24"/>
  <c r="EB120" i="24"/>
  <c r="EB525" i="24"/>
  <c r="EB115" i="24"/>
  <c r="EB290" i="24"/>
  <c r="EB504" i="24"/>
  <c r="EB218" i="24"/>
  <c r="EB178" i="24"/>
  <c r="EB310" i="24"/>
  <c r="EB388" i="24"/>
  <c r="EB262" i="24"/>
  <c r="EB735" i="24"/>
  <c r="EB57" i="24"/>
  <c r="EB566" i="24"/>
  <c r="EB206" i="24"/>
  <c r="EB268" i="24"/>
  <c r="EB157" i="24"/>
  <c r="EB321" i="24"/>
  <c r="EB193" i="24"/>
  <c r="EB316" i="24"/>
  <c r="EB243" i="24"/>
  <c r="EB481" i="24"/>
  <c r="EB412" i="24"/>
  <c r="EB356" i="24"/>
  <c r="EB578" i="24"/>
  <c r="EB56" i="24"/>
  <c r="EB608" i="24"/>
  <c r="EB228" i="24"/>
  <c r="EB332" i="24"/>
  <c r="EB347" i="24"/>
  <c r="EB409" i="24"/>
  <c r="EB281" i="24"/>
  <c r="EB349" i="24"/>
  <c r="EB342" i="24"/>
  <c r="EB253" i="24"/>
  <c r="EB463" i="24"/>
  <c r="EB488" i="24"/>
  <c r="EB329" i="24"/>
  <c r="EF16" i="24" l="1"/>
  <c r="EN16" i="24" s="1"/>
  <c r="EF17" i="24"/>
  <c r="EN17" i="24" s="1"/>
  <c r="EF18" i="24"/>
  <c r="EN18" i="24" s="1"/>
  <c r="EF32" i="24"/>
  <c r="EN32" i="24" s="1"/>
  <c r="EF26" i="24"/>
  <c r="EN26" i="24" s="1"/>
  <c r="EF19" i="24"/>
  <c r="EN19" i="24" s="1"/>
  <c r="EF20" i="24"/>
  <c r="EN20" i="24" s="1"/>
  <c r="EF87" i="24"/>
  <c r="EN87" i="24" s="1"/>
  <c r="EF27" i="24"/>
  <c r="EN27" i="24" s="1"/>
  <c r="EF79" i="24"/>
  <c r="EN79" i="24" s="1"/>
  <c r="EF69" i="24"/>
  <c r="EN69" i="24" s="1"/>
  <c r="EF94" i="24"/>
  <c r="EN94" i="24" s="1"/>
  <c r="EF23" i="24"/>
  <c r="EN23" i="24" s="1"/>
  <c r="EF37" i="24"/>
  <c r="EN37" i="24" s="1"/>
  <c r="EF35" i="24"/>
  <c r="EN35" i="24" s="1"/>
  <c r="EF71" i="24"/>
  <c r="EN71" i="24" s="1"/>
  <c r="EF99" i="24"/>
  <c r="EN99" i="24" s="1"/>
  <c r="EF101" i="24"/>
  <c r="EN101" i="24" s="1"/>
  <c r="EF41" i="24"/>
  <c r="EN41" i="24" s="1"/>
  <c r="EF25" i="24"/>
  <c r="EN25" i="24" s="1"/>
  <c r="EF40" i="24"/>
  <c r="EN40" i="24" s="1"/>
  <c r="EF49" i="24"/>
  <c r="EN49" i="24" s="1"/>
  <c r="EF54" i="24"/>
  <c r="EN54" i="24" s="1"/>
  <c r="EF90" i="24"/>
  <c r="EN90" i="24" s="1"/>
  <c r="EF55" i="24"/>
  <c r="EN55" i="24" s="1"/>
  <c r="EF63" i="24"/>
  <c r="EN63" i="24" s="1"/>
  <c r="EF56" i="24"/>
  <c r="EN56" i="24" s="1"/>
  <c r="EF43" i="24"/>
  <c r="EN43" i="24" s="1"/>
  <c r="EF59" i="24"/>
  <c r="EN59" i="24" s="1"/>
  <c r="EF85" i="24"/>
  <c r="EN85" i="24" s="1"/>
  <c r="EF67" i="24"/>
  <c r="EN67" i="24" s="1"/>
  <c r="EF73" i="24"/>
  <c r="EN73" i="24" s="1"/>
  <c r="EF33" i="24"/>
  <c r="EN33" i="24" s="1"/>
  <c r="EF24" i="24"/>
  <c r="EN24" i="24" s="1"/>
  <c r="EF72" i="24"/>
  <c r="EN72" i="24" s="1"/>
  <c r="EF45" i="24"/>
  <c r="EN45" i="24" s="1"/>
  <c r="EF86" i="24"/>
  <c r="EN86" i="24" s="1"/>
  <c r="EF34" i="24"/>
  <c r="EN34" i="24" s="1"/>
  <c r="EF39" i="24"/>
  <c r="EN39" i="24" s="1"/>
  <c r="EF75" i="24"/>
  <c r="EN75" i="24" s="1"/>
  <c r="EF77" i="24"/>
  <c r="EN77" i="24" s="1"/>
  <c r="EF60" i="24"/>
  <c r="EN60" i="24" s="1"/>
  <c r="EF82" i="24"/>
  <c r="EN82" i="24" s="1"/>
  <c r="EF88" i="24"/>
  <c r="EN88" i="24" s="1"/>
  <c r="EF81" i="24"/>
  <c r="EN81" i="24" s="1"/>
  <c r="EF78" i="24"/>
  <c r="EN78" i="24" s="1"/>
  <c r="EF91" i="24"/>
  <c r="EN91" i="24" s="1"/>
  <c r="EF61" i="24"/>
  <c r="EN61" i="24" s="1"/>
  <c r="EF80" i="24"/>
  <c r="EN80" i="24" s="1"/>
  <c r="EF66" i="24"/>
  <c r="EN66" i="24" s="1"/>
  <c r="EF95" i="24"/>
  <c r="EN95" i="24" s="1"/>
  <c r="EF98" i="24"/>
  <c r="EN98" i="24" s="1"/>
  <c r="EF51" i="24"/>
  <c r="EN51" i="24" s="1"/>
  <c r="EF65" i="24"/>
  <c r="EN65" i="24" s="1"/>
  <c r="EF36" i="24"/>
  <c r="EN36" i="24" s="1"/>
  <c r="EF31" i="24"/>
  <c r="EN31" i="24" s="1"/>
  <c r="EF53" i="24"/>
  <c r="EN53" i="24" s="1"/>
  <c r="EF52" i="24"/>
  <c r="EN52" i="24" s="1"/>
  <c r="EF50" i="24"/>
  <c r="EN50" i="24" s="1"/>
  <c r="EF42" i="24"/>
  <c r="EN42" i="24" s="1"/>
  <c r="EF68" i="24"/>
  <c r="EN68" i="24" s="1"/>
  <c r="EF83" i="24"/>
  <c r="EN83" i="24" s="1"/>
  <c r="EF46" i="24"/>
  <c r="EN46" i="24" s="1"/>
  <c r="EF58" i="24"/>
  <c r="EN58" i="24" s="1"/>
  <c r="EF74" i="24"/>
  <c r="EN74" i="24" s="1"/>
  <c r="EF38" i="24"/>
  <c r="EN38" i="24" s="1"/>
  <c r="EF97" i="24"/>
  <c r="EN97" i="24" s="1"/>
  <c r="EF84" i="24"/>
  <c r="EN84" i="24" s="1"/>
  <c r="EF57" i="24"/>
  <c r="EN57" i="24" s="1"/>
  <c r="EF89" i="24"/>
  <c r="EN89" i="24" s="1"/>
  <c r="EF62" i="24"/>
  <c r="EN62" i="24" s="1"/>
  <c r="EF92" i="24"/>
  <c r="EN92" i="24" s="1"/>
  <c r="EF100" i="24"/>
  <c r="EN100" i="24" s="1"/>
  <c r="EF21" i="24"/>
  <c r="EN21" i="24" s="1"/>
  <c r="EF48" i="24"/>
  <c r="EN48" i="24" s="1"/>
  <c r="EF28" i="24"/>
  <c r="EN28" i="24" s="1"/>
  <c r="EF30" i="24"/>
  <c r="EN30" i="24" s="1"/>
  <c r="EF29" i="24"/>
  <c r="EN29" i="24" s="1"/>
  <c r="EF76" i="24"/>
  <c r="EN76" i="24" s="1"/>
  <c r="EF93" i="24"/>
  <c r="EN93" i="24" s="1"/>
  <c r="EF44" i="24"/>
  <c r="EN44" i="24" s="1"/>
  <c r="EF22" i="24"/>
  <c r="EN22" i="24" s="1"/>
  <c r="EF70" i="24"/>
  <c r="EN70" i="24" s="1"/>
  <c r="EF47" i="24"/>
  <c r="EN47" i="24" s="1"/>
  <c r="EF64" i="24"/>
  <c r="EN64" i="24" s="1"/>
  <c r="EF96" i="24"/>
  <c r="EN96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tc={B18B9472-7A33-4C24-8CFF-553A6F28AA18}</author>
  </authors>
  <commentList>
    <comment ref="B14" authorId="0" shapeId="0" xr:uid="{B18B9472-7A33-4C24-8CFF-553A6F28A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<sst xmlns="http://schemas.openxmlformats.org/spreadsheetml/2006/main" count="1289" uniqueCount="248">
  <si>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</si>
  <si>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</si>
  <si>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</si>
  <si>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</si>
  <si>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</si>
  <si>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</si>
  <si>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</si>
  <si>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</si>
  <si>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</si>
  <si>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</si>
  <si>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</si>
  <si>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</si>
  <si>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</si>
  <si>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</si>
  <si>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</si>
  <si>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</si>
  <si>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</si>
  <si>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</si>
  <si>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</si>
  <si>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</si>
  <si>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</si>
  <si>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</si>
  <si>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</si>
  <si>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</si>
  <si>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</si>
  <si>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</si>
  <si>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</si>
  <si>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</si>
  <si>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</si>
  <si>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</si>
  <si>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</si>
  <si>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</si>
  <si>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</si>
  <si>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</si>
  <si>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</si>
  <si>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</si>
  <si>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</si>
  <si>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</si>
  <si>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</si>
  <si>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</si>
  <si>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</si>
  <si>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</si>
  <si>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</si>
  <si>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</si>
  <si>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</si>
  <si>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</si>
  <si>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</si>
  <si>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</si>
  <si>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</si>
  <si>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</si>
  <si>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</si>
  <si>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</si>
  <si>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</si>
  <si>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</si>
  <si>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</si>
  <si>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</si>
  <si>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</si>
  <si>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</si>
  <si>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</si>
  <si>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</si>
  <si>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</si>
  <si>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</si>
  <si>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</si>
  <si>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</si>
  <si>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</si>
  <si>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</si>
  <si>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</si>
  <si>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</si>
  <si>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</si>
  <si>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</si>
  <si>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</si>
  <si>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</si>
  <si>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</si>
  <si>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</si>
  <si>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</si>
  <si>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</si>
  <si>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</si>
  <si>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</si>
  <si>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</si>
  <si>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</si>
  <si>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</si>
  <si>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</si>
  <si>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</si>
  <si>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</si>
  <si>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</si>
  <si>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</si>
  <si>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</si>
  <si>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</si>
  <si>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</si>
  <si>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</si>
  <si>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</si>
  <si>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</si>
  <si>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</si>
  <si>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</si>
  <si>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</si>
  <si>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</si>
  <si>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</si>
  <si>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</si>
  <si>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</si>
  <si>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</si>
  <si>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</si>
  <si>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</si>
  <si>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</si>
  <si>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</si>
  <si>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</si>
  <si>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</si>
  <si>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</si>
  <si>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</si>
  <si>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</si>
  <si>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</si>
  <si>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</si>
  <si>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</si>
  <si>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</si>
  <si>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</si>
  <si>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</si>
  <si>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</si>
  <si>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</si>
  <si>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</si>
  <si>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</si>
  <si>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</si>
  <si>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</si>
  <si>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</si>
  <si>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</si>
  <si>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</si>
  <si>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</si>
  <si>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</si>
  <si>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</si>
  <si>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</si>
  <si>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</si>
  <si>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</si>
  <si>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</si>
  <si>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</si>
  <si>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</si>
  <si>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</si>
  <si>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</si>
  <si>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</si>
  <si>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</si>
  <si>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</si>
  <si>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</si>
  <si>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</si>
  <si>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</si>
  <si>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</si>
  <si>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</si>
  <si>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</si>
  <si>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</si>
  <si>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</si>
  <si>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</si>
  <si>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</si>
  <si>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</si>
  <si>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</si>
  <si>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</si>
  <si>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</si>
  <si>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</si>
  <si>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</si>
  <si>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</si>
  <si>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</si>
  <si>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</si>
  <si>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</si>
  <si>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</si>
  <si>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</si>
  <si>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</si>
  <si>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</si>
  <si>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</si>
  <si>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</si>
  <si>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</si>
  <si>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</si>
  <si>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</si>
  <si>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</si>
  <si>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</si>
  <si>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</si>
  <si>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</si>
  <si>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</si>
  <si>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</si>
  <si>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</si>
  <si>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</si>
  <si>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</si>
  <si>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</si>
  <si>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</si>
  <si>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</si>
  <si>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</si>
  <si>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</si>
  <si>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</si>
  <si>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</si>
  <si>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</si>
  <si>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</si>
  <si>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</si>
  <si>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</si>
  <si>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</si>
  <si>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</si>
  <si>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</si>
  <si>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</si>
  <si>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</si>
  <si>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</si>
  <si>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</si>
  <si>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</si>
  <si>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</si>
  <si>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</si>
  <si>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</si>
  <si>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</si>
  <si>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</si>
  <si>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</si>
  <si>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</si>
  <si>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</si>
  <si>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</si>
  <si>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</si>
  <si>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</si>
  <si>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</si>
  <si>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</si>
  <si>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</si>
  <si>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</si>
  <si>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</si>
  <si>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</si>
  <si>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</si>
  <si>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</si>
  <si>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</si>
  <si>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</si>
  <si>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</si>
  <si>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</si>
  <si>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</si>
  <si>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</si>
  <si>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</si>
  <si>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</si>
  <si>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</si>
  <si>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</si>
  <si>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</si>
  <si>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</si>
  <si>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</si>
  <si>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</si>
  <si>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</si>
  <si>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</si>
  <si>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</si>
  <si>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</si>
  <si>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</si>
  <si>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</si>
  <si>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</si>
  <si>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</si>
  <si>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</si>
  <si>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</si>
  <si>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</si>
  <si>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</si>
  <si>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</si>
  <si>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</si>
  <si>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</si>
  <si>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</si>
  <si>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</si>
  <si>
    <t>EM Basis</t>
  </si>
  <si>
    <t>SX7E 03/20/26 P257.5 Index</t>
  </si>
  <si>
    <t>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</si>
</sst>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Data...3977542928</v>
        <stp/>
        <stp>BDP|18410541755614855691</stp>
        <tr r="B9" s="25"/>
      </tp>
      <tp t="s">
        <v>#N/A N/A</v>
        <stp/>
        <stp>BDH|17865778666734165883</stp>
        <tr r="M3" s="17"/>
      </tp>
      <tp t="s">
        <v>#N/A Requesting Data...4214313950</v>
        <stp/>
        <stp>BDP|11989678989534863075</stp>
        <tr r="C10" s="38"/>
      </tp>
      <tp t="s">
        <v>#N/A Requesting Data...4288087357</v>
        <stp/>
        <stp>BDP|16708674282135388664</stp>
        <tr r="B10" s="53"/>
        <tr r="B10" s="43"/>
        <tr r="B10" s="44"/>
      </tp>
      <tp t="e">
        <v>#N/A</v>
        <stp/>
        <stp>BDH|13983994623146887584</stp>
        <tr r="L3" s="49"/>
      </tp>
      <tp t="e">
        <v>#N/A</v>
        <stp/>
        <stp>BDH|14935268074772348826</stp>
        <tr r="AF3" s="14"/>
      </tp>
    </main>
    <main first="bofaddin.rtdserver">
      <tp t="s">
        <v>#N/A N/A</v>
        <stp/>
        <stp>BDH|13593692009178342511</stp>
        <tr r="L3" s="53"/>
      </tp>
      <tp t="s">
        <v>#N/A Requesting Data...3998117474</v>
        <stp/>
        <stp>BDP|15731348379060152804</stp>
        <tr r="C10" s="43"/>
      </tp>
      <tp t="s">
        <v>#N/A Requesting Data...4202172673</v>
        <stp/>
        <stp>BDP|11883986536691201393</stp>
        <tr r="C10" s="10"/>
        <tr r="C10" s="24"/>
      </tp>
      <tp t="e">
        <v>#N/A</v>
        <stp/>
        <stp>BDH|16843069983234274367</stp>
        <tr r="Z3" s="24"/>
        <tr r="V3" s="10"/>
      </tp>
      <tp t="s">
        <v>#N/A Requesting Data...3973024920</v>
        <stp/>
        <stp>BDP|18062887627254797806</stp>
        <tr r="C10" s="12"/>
        <tr r="E10" s="12"/>
      </tp>
      <tp t="s">
        <v>#N/A Requesting Data...4122893813</v>
        <stp/>
        <stp>BDP|16545953933052450030</stp>
        <tr r="B10" s="5"/>
      </tp>
      <tp t="s">
        <v>#N/A Requesting Data...4282428969</v>
        <stp/>
        <stp>BDP|14897905801297317505</stp>
        <tr r="C10" s="44"/>
      </tp>
      <tp t="s">
        <v>#N/A N/A</v>
        <stp/>
        <stp>BDH|13778551591942026230</stp>
        <tr r="L3" s="44"/>
      </tp>
      <tp t="s">
        <v>#N/A Requesting Data...3980410341</v>
        <stp/>
        <stp>BDP|18204419960952934455</stp>
        <tr r="CS10" s="24"/>
      </tp>
      <tp t="s">
        <v>#N/A Requesting Data...4096904338</v>
        <stp/>
        <stp>BDP|14650062796027575721</stp>
        <tr r="G10" s="12"/>
        <tr r="E10" s="14"/>
      </tp>
      <tp t="s">
        <v>#N/A Requesting Data...4289073669</v>
        <stp/>
        <stp>BDP|11067053283831622529</stp>
        <tr r="B10" s="28"/>
      </tp>
      <tp t="s">
        <v>#N/A Requesting Data...4269113881</v>
        <stp/>
        <stp>BDP|18057297809613769423</stp>
        <tr r="B10" s="40"/>
      </tp>
      <tp t="e">
        <v>#N/A</v>
        <stp/>
        <stp>BDH|11243448991603920239</stp>
        <tr r="Q3" s="32"/>
      </tp>
      <tp t="s">
        <v>#N/A N/A</v>
        <stp/>
        <stp>BDH|12985880814768702104</stp>
        <tr r="L3" s="45"/>
      </tp>
      <tp t="e">
        <v>#N/A</v>
        <stp/>
        <stp>BDH|15312623506177852676</stp>
        <tr r="L3" s="28"/>
      </tp>
      <tp t="e">
        <v>#N/A</v>
        <stp/>
        <stp>BDH|14869131777499414979</stp>
        <tr r="O3" s="25"/>
      </tp>
      <tp t="s">
        <v>#N/A Requesting Data...4022593952</v>
        <stp/>
        <stp>BDP|12076286461161277423</stp>
        <tr r="C10" s="5"/>
      </tp>
      <tp t="s">
        <v>#N/A Requesting Data...4104362115</v>
        <stp/>
        <stp>BDP|17373558257440214425</stp>
        <tr r="B9" s="26"/>
        <tr r="B9" s="28"/>
      </tp>
      <tp t="s">
        <v>#N/A Requesting Data...3913773882</v>
        <stp/>
        <stp>BDP|12589639615841827791</stp>
        <tr r="C10" s="45"/>
      </tp>
      <tp t="e">
        <v>#N/A</v>
        <stp/>
        <stp>BDH|15135414629444979492</stp>
        <tr r="L3" s="3"/>
      </tp>
      <tp t="s">
        <v>#N/A N/A</v>
        <stp/>
        <stp>BDH|12991145521031115349</stp>
        <tr r="J3" s="43"/>
        <tr r="J3" s="53"/>
        <tr r="J3" s="44"/>
      </tp>
      <tp t="e">
        <v>#N/A</v>
        <stp/>
        <stp>BDH|11474375954954911055</stp>
        <tr r="O3" s="2"/>
      </tp>
      <tp t="s">
        <v>#N/A Requesting Data...4214218866</v>
        <stp/>
        <stp>BDP|12434581074695430515</stp>
        <tr r="B9" s="51"/>
      </tp>
      <tp t="s">
        <v>#N/A Requesting Data...4027747307</v>
        <stp/>
        <stp>BDP|10956115201502270340</stp>
        <tr r="C10" s="34"/>
      </tp>
      <tp t="s">
        <v>#N/A Requesting Data...4024611676</v>
        <stp/>
        <stp>BDP|18219294914923540841</stp>
        <tr r="C10" s="9"/>
      </tp>
      <tp t="s">
        <v>#N/A Requesting Data...3951998484</v>
        <stp/>
        <stp>BDP|16089389865142788192</stp>
        <tr r="B9" s="52"/>
      </tp>
      <tp t="s">
        <v>#N/A Requesting Data...4041549327</v>
        <stp/>
        <stp>BDP|15078521350756584317</stp>
        <tr r="D9" s="51"/>
      </tp>
      <tp t="e">
        <v>#N/A</v>
        <stp/>
        <stp>BDH|11627291771431067517</stp>
        <tr r="M3" s="2"/>
      </tp>
      <tp t="s">
        <v>#N/A Requesting Data...4283251520</v>
        <stp/>
        <stp>BDP|13030111079165378191</stp>
        <tr r="F10" s="14"/>
      </tp>
      <tp t="s">
        <v>#N/A Requesting Data...4180841732</v>
        <stp/>
        <stp>BDP|17674809694487604003</stp>
        <tr r="B10" s="10"/>
        <tr r="B10" s="24"/>
      </tp>
      <tp t="e">
        <v>#N/A</v>
        <stp/>
        <stp>BDH|13964635671847154499</stp>
        <tr r="AB3" s="12"/>
        <tr r="X3" s="12"/>
      </tp>
      <tp t="e">
        <v>#N/A</v>
        <stp/>
        <stp>BDH|10470381330673107206</stp>
        <tr r="J3" s="35"/>
      </tp>
      <tp t="s">
        <v>#N/A Requesting Data...3945320872</v>
        <stp/>
        <stp>BDP|11799606091880340846</stp>
        <tr r="B10" s="26"/>
      </tp>
      <tp t="e">
        <v>#N/A</v>
        <stp/>
        <stp>BDH|18162560590571847378</stp>
        <tr r="X3" s="14"/>
      </tp>
      <tp t="e">
        <v>#N/A</v>
        <stp/>
        <stp>BDH|15220259244966593388</stp>
        <tr r="O3" s="52"/>
      </tp>
      <tp t="s">
        <v>#N/A Requesting Data...4133980878</v>
        <stp/>
        <stp>BDP|11473368239062878490</stp>
        <tr r="F10" s="12"/>
        <tr r="D10" s="14"/>
      </tp>
      <tp t="s">
        <v>#N/A Requesting Data...4163225015</v>
        <stp/>
        <stp>BDP|16973413046402654363</stp>
        <tr r="CT10" s="24"/>
      </tp>
      <tp t="s">
        <v>#N/A Requesting Data...4181982748</v>
        <stp/>
        <stp>BDP|10188559804940218219</stp>
        <tr r="C10" s="53"/>
      </tp>
      <tp t="s">
        <v>#N/A Requesting Data...4030558309</v>
        <stp/>
        <stp>BDP|14572736216992007722</stp>
        <tr r="B10" s="2"/>
      </tp>
      <tp t="s">
        <v>#N/A Requesting Data...4264453254</v>
        <stp/>
        <stp>BDP|14927281040555700036</stp>
        <tr r="B10" s="41"/>
      </tp>
      <tp t="s">
        <v>#N/A Requesting Data...4067496377</v>
        <stp/>
        <stp>BDP|10366004336830158435</stp>
        <tr r="C10" s="41"/>
      </tp>
      <tp t="e">
        <v>#N/A</v>
        <stp/>
        <stp>BDH|15267460911865140226</stp>
        <tr r="M3" s="25"/>
        <tr r="T3" s="24"/>
        <tr r="P3" s="10"/>
      </tp>
      <tp t="s">
        <v>#N/A Requesting Data...4089770400</v>
        <stp/>
        <stp>BDP|10399025979511404223</stp>
        <tr r="B9" s="50"/>
      </tp>
      <tp t="s">
        <v>#N/A Requesting Data...4104578770</v>
        <stp/>
        <stp>BDP|13060443244535072213</stp>
        <tr r="B10" s="32"/>
        <tr r="B10" s="31"/>
      </tp>
      <tp t="s">
        <v>#N/A Requesting Data...4144352004</v>
        <stp/>
        <stp>BDP|11311655600176944581</stp>
        <tr r="D9" s="25"/>
      </tp>
      <tp t="e">
        <v>#N/A</v>
        <stp/>
        <stp>BDH|11484576345481562505</stp>
        <tr r="L3" s="5"/>
      </tp>
      <tp t="e">
        <v>#N/A</v>
        <stp/>
        <stp>BDH|16296926698911282392</stp>
        <tr r="Q3" s="52"/>
      </tp>
      <tp t="s">
        <v>#N/A N/A</v>
        <stp/>
        <stp>BDH|10448454525794292659</stp>
        <tr r="O3" s="17"/>
      </tp>
      <tp t="s">
        <v>#N/A Requesting Data...4093473632</v>
        <stp/>
        <stp>BDP|17166731865344641740</stp>
        <tr r="C10" s="32"/>
      </tp>
      <tp t="e">
        <v>#N/A</v>
        <stp/>
        <stp>BDH|12647009602432219551</stp>
        <tr r="BG3" s="24"/>
        <tr r="V3" s="12"/>
      </tp>
      <tp t="e">
        <v>#N/A</v>
        <stp/>
        <stp>BDH|16467316579085746262</stp>
        <tr r="CH2" s="24"/>
      </tp>
    </main>
    <main first="bofaddin.rtdserver">
      <tp t="s">
        <v>#N/A Requesting Data...4265123186</v>
        <stp/>
        <stp>BDP|9103099545023424</stp>
        <tr r="C10" s="26"/>
        <tr r="C10" s="40"/>
      </tp>
    </main>
    <main first="bofaddin.rtdserver">
      <tp t="e">
        <v>#N/A</v>
        <stp/>
        <stp>BDH|2149836513547965024</stp>
        <tr r="J3" s="26"/>
      </tp>
      <tp t="e">
        <v>#N/A</v>
        <stp/>
        <stp>BDH|9186517077447967092</stp>
        <tr r="L3" s="9"/>
      </tp>
      <tp t="s">
        <v>#N/A N/A</v>
        <stp/>
        <stp>BDH|9486178656929116800</stp>
        <tr r="J3" s="45"/>
      </tp>
      <tp t="s">
        <v>#N/A Requesting Data...4053403971</v>
        <stp/>
        <stp>BDP|3460485652728707721</stp>
        <tr r="C9" s="52"/>
      </tp>
      <tp t="s">
        <v>#N/A Requesting Data...4219285159</v>
        <stp/>
        <stp>BDP|2526609345899937424</stp>
        <tr r="B10" s="49"/>
      </tp>
      <tp t="e">
        <v>#N/A</v>
        <stp/>
        <stp>BDH|9994458954740059513</stp>
        <tr r="L3" s="26"/>
      </tp>
      <tp t="e">
        <v>#N/A</v>
        <stp/>
        <stp>BDH|2901825743918517868</stp>
        <tr r="L3" s="40"/>
      </tp>
      <tp t="e">
        <v>#N/A</v>
        <stp/>
        <stp>BDH|5317864766721891432</stp>
        <tr r="BM3" s="24"/>
        <tr r="BI3" s="24"/>
      </tp>
      <tp t="e">
        <v>#N/A</v>
        <stp/>
        <stp>BDH|8239406711955186605</stp>
        <tr r="M3" s="52"/>
      </tp>
      <tp t="e">
        <v>#N/A</v>
        <stp/>
        <stp>BDH|2597640107492392838</stp>
        <tr r="M3" s="50"/>
      </tp>
      <tp t="e">
        <v>#N/A</v>
        <stp/>
        <stp>BDH|8290031046486688454</stp>
        <tr r="L3" s="31"/>
        <tr r="L3" s="38"/>
      </tp>
      <tp t="s">
        <v>#N/A Requesting Data...4046402099</v>
        <stp/>
        <stp>BDP|4941013259557987979</stp>
        <tr r="CA10" s="24"/>
      </tp>
      <tp t="e">
        <v>#N/A</v>
        <stp/>
        <stp>BDH|5510051574459006483</stp>
        <tr r="Q3" s="25"/>
      </tp>
      <tp t="e">
        <v>#N/A</v>
        <stp/>
        <stp>BDH|7599666085603637537</stp>
        <tr r="J3" s="28"/>
      </tp>
      <tp t="s">
        <v>#N/A N/A</v>
        <stp/>
        <stp>BDH|5744081403868258290</stp>
        <tr r="J3" s="19"/>
        <tr r="J3" s="34"/>
      </tp>
      <tp t="s">
        <v>#N/A N/A</v>
        <stp/>
        <stp>BDH|8470059305361881698</stp>
        <tr r="Q3" s="17"/>
      </tp>
      <tp t="s">
        <v>#N/A Requesting Data...4261097306</v>
        <stp/>
        <stp>BDP|9132220866750336583</stp>
        <tr r="BZ10" s="24"/>
      </tp>
      <tp t="s">
        <v>#N/A Requesting Data...4079692309</v>
        <stp/>
        <stp>BDP|9706553668206945454</stp>
        <tr r="D10" s="8"/>
      </tp>
      <tp t="s">
        <v>#N/A Requesting Data...4290346382</v>
        <stp/>
        <stp>BDP|7397654889472929338</stp>
        <tr r="C10" s="31"/>
      </tp>
      <tp t="e">
        <v>#N/A</v>
        <stp/>
        <stp>BDH|8152848245364562958</stp>
        <tr r="DC2" s="24"/>
      </tp>
      <tp t="e">
        <v>#N/A</v>
        <stp/>
        <stp>BDH|5539333081823417452</stp>
        <tr r="T3" s="10"/>
        <tr r="X3" s="24"/>
      </tp>
      <tp t="e">
        <v>#N/A</v>
        <stp/>
        <stp>BDH|3383287456119929433</stp>
        <tr r="O3" s="51"/>
      </tp>
      <tp t="e">
        <v>#N/A</v>
        <stp/>
        <stp>BDH|5305015229268789697</stp>
        <tr r="Q3" s="51"/>
      </tp>
      <tp t="e">
        <v>#N/A</v>
        <stp/>
        <stp>BDH|1329569449212382861</stp>
        <tr r="J3" s="5"/>
      </tp>
      <tp t="e">
        <v>#N/A</v>
        <stp/>
        <stp>BDH|1638971538329390838</stp>
        <tr r="J3" s="31"/>
        <tr r="O3" s="32"/>
      </tp>
      <tp t="s">
        <v>#N/A Requesting Data...4030807096</v>
        <stp/>
        <stp>BDP|4329662592027264695</stp>
        <tr r="B10" s="12"/>
        <tr r="AI10" s="24"/>
      </tp>
      <tp t="e">
        <v>#N/A</v>
        <stp/>
        <stp>BDH|8396836745647025953</stp>
        <tr r="L3" s="36"/>
        <tr r="L3" s="35"/>
      </tp>
      <tp t="s">
        <v>#N/A Requesting Data...4019401847</v>
        <stp/>
        <stp>BDP|4304578592480280251</stp>
        <tr r="AJ10" s="24"/>
        <tr r="AL10" s="24"/>
      </tp>
      <tp t="s">
        <v>#N/A Requesting Data...4150227218</v>
        <stp/>
        <stp>BDP|1299427371301445928</stp>
        <tr r="C9" s="50"/>
      </tp>
      <tp t="s">
        <v>#N/A Requesting Data...4095247836</v>
        <stp/>
        <stp>BDP|8882432461303263203</stp>
        <tr r="C10" s="49"/>
      </tp>
      <tp t="e">
        <v>#N/A</v>
        <stp/>
        <stp>BDH|5136548023480949962</stp>
        <tr r="BQ3" s="24"/>
      </tp>
      <tp t="s">
        <v>#N/A Requesting Data...4048876838</v>
        <stp/>
        <stp>BDP|5165842220126033281</stp>
        <tr r="C10" s="19"/>
      </tp>
      <tp t="e">
        <v>#N/A</v>
        <stp/>
        <stp>BDH|2606501181454536025</stp>
        <tr r="Z3" s="12"/>
        <tr r="V3" s="14"/>
        <tr r="BK3" s="24"/>
      </tp>
      <tp t="e">
        <v>#N/A</v>
        <stp/>
        <stp>BDH|9961223569737022163</stp>
        <tr r="J3" s="40"/>
      </tp>
      <tp t="e">
        <v>#N/A</v>
        <stp/>
        <stp>BDH|1880951080028895305</stp>
        <tr r="O3" s="50"/>
      </tp>
      <tp t="s">
        <v>#N/A Requesting Data...3983568787</v>
        <stp/>
        <stp>BDP|3445302272426769594</stp>
        <tr r="B10" s="19"/>
        <tr r="B10" s="34"/>
      </tp>
      <tp t="e">
        <v>#N/A</v>
        <stp/>
        <stp>BDH|5761591176155605677</stp>
        <tr r="AF3" s="12"/>
        <tr r="AB3" s="14"/>
      </tp>
      <tp t="e">
        <v>#N/A</v>
        <stp/>
        <stp>BDH|4754210311230384391</stp>
        <tr r="AD3" s="12"/>
        <tr r="Z3" s="14"/>
      </tp>
      <tp t="s">
        <v>#N/A Requesting Data...4035798816</v>
        <stp/>
        <stp>BDP|6614610459362681385</stp>
        <tr r="E10" s="10"/>
        <tr r="E10" s="24"/>
      </tp>
      <tp t="s">
        <v>#N/A Requesting Data...4170931706</v>
        <stp/>
        <stp>BDP|3319743066524665396</stp>
        <tr r="B10" s="45"/>
      </tp>
      <tp t="s">
        <v>#N/A Requesting Data...4088250942</v>
        <stp/>
        <stp>BDP|5804258266044939072</stp>
        <tr r="C10" s="35"/>
        <tr r="C10" s="36"/>
      </tp>
      <tp t="s">
        <v>#N/A Requesting Data...4183117773</v>
        <stp/>
        <stp>BDP|6448505878173550142</stp>
        <tr r="B10" s="38"/>
      </tp>
      <tp t="e">
        <v>#N/A</v>
        <stp/>
        <stp>BDH|6222353356993481559</stp>
        <tr r="J3" s="38"/>
      </tp>
      <tp t="e">
        <v>#N/A</v>
        <stp/>
        <stp>BDH|2445581231684851648</stp>
        <tr r="J3" s="49"/>
      </tp>
      <tp t="s">
        <v>#N/A Requesting Data...4226805791</v>
        <stp/>
        <stp>BDP|1172893493475295227</stp>
        <tr r="B9" s="49"/>
      </tp>
      <tp t="e">
        <v>#N/A</v>
        <stp/>
        <stp>BDH|2223092252715027510</stp>
        <tr r="P3" s="8"/>
      </tp>
      <tp t="s">
        <v>#N/A Requesting Data...4026161739</v>
        <stp/>
        <stp>BDP|3122389811593012513</stp>
        <tr r="C10" s="14"/>
      </tp>
      <tp t="e">
        <v>#N/A</v>
        <stp/>
        <stp>BDH|1277585307535431603</stp>
        <tr r="M3" s="51"/>
      </tp>
      <tp t="e">
        <v>#N/A</v>
        <stp/>
        <stp>BDH|2149093781559007481</stp>
        <tr r="V3" s="8"/>
      </tp>
      <tp t="s">
        <v>#N/A Requesting Data...4250557721</v>
        <stp/>
        <stp>BDP|3398280159944498722</stp>
        <tr r="C9" s="25"/>
      </tp>
      <tp t="s">
        <v>#N/A Requesting Data...4235419226</v>
        <stp/>
        <stp>BDP|1931107217112743305</stp>
        <tr r="D10" s="2"/>
      </tp>
      <tp t="s">
        <v>#N/A Requesting Data...4141967177</v>
        <stp/>
        <stp>BDP|8919074471278682748</stp>
        <tr r="C10" s="3"/>
      </tp>
      <tp t="s">
        <v>#N/A Requesting Data...4267218340</v>
        <stp/>
        <stp>BDP|6499873574608943180</stp>
        <tr r="B10" s="8"/>
      </tp>
      <tp t="s">
        <v>#N/A Requesting Data...4255824395</v>
        <stp/>
        <stp>BDP|9073119891745028595</stp>
        <tr r="E10" s="8"/>
      </tp>
      <tp t="s">
        <v>#N/A Requesting Data...4273910319</v>
        <stp/>
        <stp>BDP|4610105114553254638</stp>
        <tr r="B10" s="35"/>
      </tp>
      <tp t="s">
        <v>#N/A Requesting Data...4123158783</v>
        <stp/>
        <stp>BDP|5170677870280471510</stp>
        <tr r="C9" s="51"/>
      </tp>
      <tp t="s">
        <v>#N/A Requesting Data...4202183575</v>
        <stp/>
        <stp>BDP|7280882837258491593</stp>
        <tr r="D10" s="10"/>
        <tr r="D10" s="24"/>
      </tp>
      <tp t="s">
        <v>#N/A Requesting Data...4183171431</v>
        <stp/>
        <stp>BDP|7292532636709731973</stp>
        <tr r="AN10" s="24"/>
      </tp>
      <tp t="e">
        <v>#N/A</v>
        <stp/>
        <stp>BDH|4463772806153247286</stp>
        <tr r="Q3" s="2"/>
      </tp>
      <tp t="e">
        <v>#N/A</v>
        <stp/>
        <stp>BDH|4510789450054244024</stp>
        <tr r="J3" s="9"/>
      </tp>
      <tp t="s">
        <v>#N/A Requesting Data...4179526925</v>
        <stp/>
        <stp>BDP|4720520890802409863</stp>
        <tr r="B10" s="3"/>
      </tp>
      <tp t="e">
        <v>#N/A</v>
        <stp/>
        <stp>BDH|3739880719930641876</stp>
        <tr r="R3" s="8"/>
      </tp>
      <tp t="e">
        <v>#N/A</v>
        <stp/>
        <stp>BDH|6711683923657654615</stp>
        <tr r="BO3" s="24"/>
      </tp>
      <tp t="e">
        <v>#N/A</v>
        <stp/>
        <stp>BDH|2146480761487665479</stp>
        <tr r="CJ2" s="24"/>
      </tp>
      <tp t="s">
        <v>#N/A Requesting Data...4159506836</v>
        <stp/>
        <stp>BDP|2192385730727379645</stp>
        <tr r="C10" s="8"/>
      </tp>
      <tp t="s">
        <v>#N/A N/A</v>
        <stp/>
        <stp>BDH|7537257594099039685</stp>
        <tr r="L3" s="43"/>
      </tp>
      <tp t="e">
        <v>#N/A</v>
        <stp/>
        <stp>BDH|3477527779532621052</stp>
        <tr r="AD3" s="14"/>
      </tp>
      <tp t="e">
        <v>#N/A</v>
        <stp/>
        <stp>BDH|9037857722230571030</stp>
        <tr r="Q3" s="50"/>
      </tp>
      <tp t="s">
        <v>#N/A Requesting Data...4082082318</v>
        <stp/>
        <stp>BDP|2176230454944066217</stp>
        <tr r="AM10" s="24"/>
      </tp>
      <tp t="e">
        <v>#N/A</v>
        <stp/>
        <stp>BDH|684437316877499728</stp>
        <tr r="J3" s="41"/>
      </tp>
      <tp t="s">
        <v>#N/A Requesting Data...4261486064</v>
        <stp/>
        <stp>BDP|519161733290183679</stp>
        <tr r="B10" s="9"/>
      </tp>
      <tp t="e">
        <v>#N/A</v>
        <stp/>
        <stp>BDH|220464810598007945</stp>
        <tr r="R3" s="10"/>
        <tr r="V3" s="24"/>
      </tp>
      <tp t="e">
        <v>#N/A</v>
        <stp/>
        <stp>BDH|706323504421359590</stp>
        <tr r="T3" s="8"/>
      </tp>
      <tp t="s">
        <v>#N/A Requesting Data...4197456064</v>
        <stp/>
        <stp>BDP|332801733094788947</stp>
        <tr r="D10" s="12"/>
        <tr r="B10" s="14"/>
        <tr r="AK10" s="24"/>
      </tp>
      <tp t="e">
        <v>#N/A</v>
        <stp/>
        <stp>BDH|302218578833222733</stp>
        <tr r="J3" s="36"/>
      </tp>
      <tp t="e">
        <v>#N/A</v>
        <stp/>
        <stp>BDH|929235834849982901</stp>
        <tr r="J3" s="3"/>
      </tp>
      <tp t="s">
        <v>#N/A Requesting Data...4057040458</v>
        <stp/>
        <stp>BDP|416056535068485843</stp>
        <tr r="C10" s="2"/>
      </tp>
      <tp t="s">
        <v>#N/A N/A</v>
        <stp/>
        <stp>BDH|740895087384787650</stp>
        <tr r="L3" s="19"/>
      </tp>
      <tp t="e">
        <v>#N/A</v>
        <stp/>
        <stp>BDH|394318915605183544</stp>
        <tr r="DA2" s="24"/>
      </tp>
      <tp t="s">
        <v>#N/A Requesting Data...4158765573</v>
        <stp/>
        <stp>BDP|967432059673127000</stp>
        <tr r="G10" s="14"/>
      </tp>
      <tp t="s">
        <v>#N/A N/A</v>
        <stp/>
        <stp>BDH|636875010969092224</stp>
        <tr r="L3" s="34"/>
      </tp>
      <tp t="s">
        <v>#N/A Requesting Data...4077448812</v>
        <stp/>
        <stp>BDP|906361534719619793</stp>
        <tr r="B10" s="36"/>
      </tp>
      <tp t="e">
        <v>#N/A</v>
        <stp/>
        <stp>BDH|322858307810313041</stp>
        <tr r="L3" s="41"/>
      </tp>
      <tp t="s">
        <v>#N/A Requesting Data...4273818672</v>
        <stp/>
        <stp>BDP|850857998183759901</stp>
        <tr r="D9" s="52"/>
        <tr r="D9" s="50"/>
      </tp>
      <tp t="s">
        <v>#N/A Requesting Data...4040385447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volatileDependencies" Target="volatileDependenci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9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-84033.748147850885</c:v>
                </c:pt>
                <c:pt idx="84">
                  <c:v>-75872.300908221659</c:v>
                </c:pt>
                <c:pt idx="85">
                  <c:v>-94250.531454350654</c:v>
                </c:pt>
                <c:pt idx="86">
                  <c:v>-76696.207349743665</c:v>
                </c:pt>
                <c:pt idx="87">
                  <c:v>-43233.286064706248</c:v>
                </c:pt>
                <c:pt idx="88">
                  <c:v>12380.498742764437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9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-173636.84128463926</c:v>
                </c:pt>
                <c:pt idx="84">
                  <c:v>-150557.43816400308</c:v>
                </c:pt>
                <c:pt idx="85">
                  <c:v>-159437.41517311626</c:v>
                </c:pt>
                <c:pt idx="86">
                  <c:v>-152614.15266353614</c:v>
                </c:pt>
                <c:pt idx="87">
                  <c:v>-161935.44335306191</c:v>
                </c:pt>
                <c:pt idx="88">
                  <c:v>-165812.73261165357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9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-13934.129999999917</c:v>
                </c:pt>
                <c:pt idx="84">
                  <c:v>-20397.323333333334</c:v>
                </c:pt>
                <c:pt idx="85">
                  <c:v>-81042.453333333164</c:v>
                </c:pt>
                <c:pt idx="86">
                  <c:v>-78918.116666666436</c:v>
                </c:pt>
                <c:pt idx="87">
                  <c:v>-64346.240000000078</c:v>
                </c:pt>
                <c:pt idx="88">
                  <c:v>-64346.240000000078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9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-144749.99999999825</c:v>
                </c:pt>
                <c:pt idx="84">
                  <c:v>-129418.74999999948</c:v>
                </c:pt>
                <c:pt idx="85">
                  <c:v>-130606.24999999907</c:v>
                </c:pt>
                <c:pt idx="86">
                  <c:v>-133231.25000000023</c:v>
                </c:pt>
                <c:pt idx="87">
                  <c:v>-131349.99999999849</c:v>
                </c:pt>
                <c:pt idx="88">
                  <c:v>-148488.37499999779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7"/>
                <c:pt idx="0">
                  <c:v>12/09/2025 15:00</c:v>
                </c:pt>
                <c:pt idx="1">
                  <c:v>12/10/2025 15:00</c:v>
                </c:pt>
                <c:pt idx="2">
                  <c:v>12/11/2025 15:00</c:v>
                </c:pt>
                <c:pt idx="3">
                  <c:v>12/15/2025 15:00</c:v>
                </c:pt>
                <c:pt idx="4">
                  <c:v>12/16/2025 15:00</c:v>
                </c:pt>
                <c:pt idx="5">
                  <c:v>12/17/2025 15:00</c:v>
                </c:pt>
                <c:pt idx="6">
                  <c:v>12/18/2025 10:22</c:v>
                </c:pt>
              </c:strCache>
            </c:strRef>
          </c:cat>
          <c:val>
            <c:numRef>
              <c:f>'EM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23840.814734022646</c:v>
                </c:pt>
                <c:pt idx="2">
                  <c:v>17099.746679886648</c:v>
                </c:pt>
                <c:pt idx="3">
                  <c:v>29817.6979835936</c:v>
                </c:pt>
                <c:pt idx="4">
                  <c:v>-17108.669914777704</c:v>
                </c:pt>
                <c:pt idx="5">
                  <c:v>-7803.8462243648646</c:v>
                </c:pt>
                <c:pt idx="6">
                  <c:v>-64416.218016822015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7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74"/>
                <c:pt idx="0">
                  <c:v>9/3/2025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12/10/2025 15:00</c:v>
                </c:pt>
                <c:pt idx="67">
                  <c:v>12/11/2025 15:00</c:v>
                </c:pt>
                <c:pt idx="68">
                  <c:v>12/12/2025 15:00</c:v>
                </c:pt>
                <c:pt idx="69">
                  <c:v>12/15/2025 15:00</c:v>
                </c:pt>
                <c:pt idx="70">
                  <c:v>12/16/2025 15:00</c:v>
                </c:pt>
                <c:pt idx="71">
                  <c:v>12/17/2025 15:00</c:v>
                </c:pt>
                <c:pt idx="72">
                  <c:v>12/18/2025 15:00</c:v>
                </c:pt>
                <c:pt idx="73">
                  <c:v>12/18/2025 10:23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155986.65741666639</c:v>
                </c:pt>
                <c:pt idx="67">
                  <c:v>170173.74337499979</c:v>
                </c:pt>
                <c:pt idx="68">
                  <c:v>178707.62783333281</c:v>
                </c:pt>
                <c:pt idx="69">
                  <c:v>190168.32070833378</c:v>
                </c:pt>
                <c:pt idx="70">
                  <c:v>177406.05416666638</c:v>
                </c:pt>
                <c:pt idx="71">
                  <c:v>193150.56612499943</c:v>
                </c:pt>
                <c:pt idx="72">
                  <c:v>186130.01158333357</c:v>
                </c:pt>
                <c:pt idx="73">
                  <c:v>186054.88112833325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74"/>
                      <c:pt idx="0">
                        <c:v>9/3/2025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12/12/2025 15:00</c:v>
                      </c:pt>
                      <c:pt idx="69">
                        <c:v>12/15/2025 15:00</c:v>
                      </c:pt>
                      <c:pt idx="70">
                        <c:v>12/16/2025 15:00</c:v>
                      </c:pt>
                      <c:pt idx="71">
                        <c:v>12/17/2025 15:00</c:v>
                      </c:pt>
                      <c:pt idx="72">
                        <c:v>12/18/2025 15:00</c:v>
                      </c:pt>
                      <c:pt idx="73">
                        <c:v>12/18/2025 10:23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62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12/12/2025 15:00</c:v>
                </c:pt>
                <c:pt idx="57">
                  <c:v>12/15/2025 15:00</c:v>
                </c:pt>
                <c:pt idx="58">
                  <c:v>12/16/2025 15:00</c:v>
                </c:pt>
                <c:pt idx="59">
                  <c:v>12/17/2025 15:00</c:v>
                </c:pt>
                <c:pt idx="60">
                  <c:v>12/18/2025 15:00</c:v>
                </c:pt>
                <c:pt idx="61">
                  <c:v>12/18/2025 10:22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94622.851111111144</c:v>
                </c:pt>
                <c:pt idx="57">
                  <c:v>92956.968444444443</c:v>
                </c:pt>
                <c:pt idx="58">
                  <c:v>85705.860888888885</c:v>
                </c:pt>
                <c:pt idx="59">
                  <c:v>90913.701333333316</c:v>
                </c:pt>
                <c:pt idx="60">
                  <c:v>79860.613777777791</c:v>
                </c:pt>
                <c:pt idx="61">
                  <c:v>79858.022857777803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44.923000000000002</c:v>
                      </c:pt>
                      <c:pt idx="57">
                        <c:v>45.06</c:v>
                      </c:pt>
                      <c:pt idx="58">
                        <c:v>45.28</c:v>
                      </c:pt>
                      <c:pt idx="59">
                        <c:v>45.28</c:v>
                      </c:pt>
                      <c:pt idx="60">
                        <c:v>46.484999999999999</c:v>
                      </c:pt>
                      <c:pt idx="61">
                        <c:v>46.485289999999999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-3470.2920000000149</c:v>
                      </c:pt>
                      <c:pt idx="57">
                        <c:v>-4594.2400000000198</c:v>
                      </c:pt>
                      <c:pt idx="58">
                        <c:v>-6399.1200000000099</c:v>
                      </c:pt>
                      <c:pt idx="59">
                        <c:v>-6399.1200000000099</c:v>
                      </c:pt>
                      <c:pt idx="60">
                        <c:v>-16284.939999999997</c:v>
                      </c:pt>
                      <c:pt idx="61">
                        <c:v>-16287.319159999992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153611.11111111112</c:v>
                      </c:pt>
                      <c:pt idx="57">
                        <c:v>159444.44444444447</c:v>
                      </c:pt>
                      <c:pt idx="58">
                        <c:v>161388.88888888891</c:v>
                      </c:pt>
                      <c:pt idx="59">
                        <c:v>163333.33333333334</c:v>
                      </c:pt>
                      <c:pt idx="60">
                        <c:v>165277.77777777778</c:v>
                      </c:pt>
                      <c:pt idx="61">
                        <c:v>165277.77777777778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31.957999999999998</c:v>
                      </c:pt>
                      <c:pt idx="57">
                        <c:v>32.466000000000001</c:v>
                      </c:pt>
                      <c:pt idx="58">
                        <c:v>33.347999999999999</c:v>
                      </c:pt>
                      <c:pt idx="59">
                        <c:v>33.421999999999997</c:v>
                      </c:pt>
                      <c:pt idx="60">
                        <c:v>33.793999999999997</c:v>
                      </c:pt>
                      <c:pt idx="61">
                        <c:v>33.793810000000001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16532.032000000014</c:v>
                      </c:pt>
                      <c:pt idx="57">
                        <c:v>12419.263999999992</c:v>
                      </c:pt>
                      <c:pt idx="58">
                        <c:v>5278.5920000000078</c:v>
                      </c:pt>
                      <c:pt idx="59">
                        <c:v>4679.4880000000239</c:v>
                      </c:pt>
                      <c:pt idx="60">
                        <c:v>1667.7760000000249</c:v>
                      </c:pt>
                      <c:pt idx="61">
                        <c:v>1669.3142399999952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35111.111111111117</c:v>
                      </c:pt>
                      <c:pt idx="57">
                        <c:v>36444.444444444445</c:v>
                      </c:pt>
                      <c:pt idx="58">
                        <c:v>36888.888888888898</c:v>
                      </c:pt>
                      <c:pt idx="59">
                        <c:v>37333.333333333328</c:v>
                      </c:pt>
                      <c:pt idx="60">
                        <c:v>37777.777777777781</c:v>
                      </c:pt>
                      <c:pt idx="61">
                        <c:v>37777.777777777781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46.816000000000003</c:v>
                      </c:pt>
                      <c:pt idx="57">
                        <c:v>46.695</c:v>
                      </c:pt>
                      <c:pt idx="58">
                        <c:v>46.695</c:v>
                      </c:pt>
                      <c:pt idx="59">
                        <c:v>47.024000000000001</c:v>
                      </c:pt>
                      <c:pt idx="60">
                        <c:v>47.036000000000001</c:v>
                      </c:pt>
                      <c:pt idx="61">
                        <c:v>47.03586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52299.999999999971</c:v>
                      </c:pt>
                      <c:pt idx="57">
                        <c:v>53812.5</c:v>
                      </c:pt>
                      <c:pt idx="58">
                        <c:v>53812.5</c:v>
                      </c:pt>
                      <c:pt idx="59">
                        <c:v>49699.999999999985</c:v>
                      </c:pt>
                      <c:pt idx="60">
                        <c:v>49549.999999999985</c:v>
                      </c:pt>
                      <c:pt idx="61">
                        <c:v>49551.750000000007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6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54861.111111111117</c:v>
                      </c:pt>
                      <c:pt idx="57">
                        <c:v>56944.444444444445</c:v>
                      </c:pt>
                      <c:pt idx="58">
                        <c:v>57638.888888888898</c:v>
                      </c:pt>
                      <c:pt idx="59">
                        <c:v>58333.333333333328</c:v>
                      </c:pt>
                      <c:pt idx="60">
                        <c:v>59027.777777777781</c:v>
                      </c:pt>
                      <c:pt idx="61">
                        <c:v>59027.777777777781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12/18/2025 10:22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12012.994666666658</c:v>
                </c:pt>
                <c:pt idx="54">
                  <c:v>10050.932000000023</c:v>
                </c:pt>
                <c:pt idx="55">
                  <c:v>10925.421777777723</c:v>
                </c:pt>
                <c:pt idx="56">
                  <c:v>9898.5795555555596</c:v>
                </c:pt>
                <c:pt idx="57">
                  <c:v>10449.385333333368</c:v>
                </c:pt>
                <c:pt idx="58">
                  <c:v>10454.282893333278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14"/>
                <c:pt idx="0">
                  <c:v>09/30/2025 15:00</c:v>
                </c:pt>
                <c:pt idx="1">
                  <c:v>10/03/2025 15:00</c:v>
                </c:pt>
                <c:pt idx="2">
                  <c:v>10/06/2025 15:00</c:v>
                </c:pt>
                <c:pt idx="3">
                  <c:v>10/15/2025 15:00</c:v>
                </c:pt>
                <c:pt idx="4">
                  <c:v>10/23/2025 15:00</c:v>
                </c:pt>
                <c:pt idx="5">
                  <c:v>10/28/2025 15:00</c:v>
                </c:pt>
                <c:pt idx="6">
                  <c:v>10/30/2025 15:00</c:v>
                </c:pt>
                <c:pt idx="7">
                  <c:v>11/04/2025 15:00</c:v>
                </c:pt>
                <c:pt idx="8">
                  <c:v>11/05/2025 15:00</c:v>
                </c:pt>
                <c:pt idx="9">
                  <c:v>11/07/2025 15:00</c:v>
                </c:pt>
                <c:pt idx="10">
                  <c:v>11/12/2025 15:00</c:v>
                </c:pt>
                <c:pt idx="11">
                  <c:v>11/25/2025 15:00</c:v>
                </c:pt>
                <c:pt idx="12">
                  <c:v>12/11/2025 15:00</c:v>
                </c:pt>
                <c:pt idx="13">
                  <c:v>12/18/2025 10:22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-52443.797916665259</c:v>
                </c:pt>
                <c:pt idx="2">
                  <c:v>-40627.595833333202</c:v>
                </c:pt>
                <c:pt idx="3">
                  <c:v>-40258.989583334274</c:v>
                </c:pt>
                <c:pt idx="4">
                  <c:v>35064.215972221224</c:v>
                </c:pt>
                <c:pt idx="5">
                  <c:v>57251.219444444614</c:v>
                </c:pt>
                <c:pt idx="6">
                  <c:v>79342.020833334216</c:v>
                </c:pt>
                <c:pt idx="7">
                  <c:v>106709.02430555533</c:v>
                </c:pt>
                <c:pt idx="8">
                  <c:v>92794.424999999144</c:v>
                </c:pt>
                <c:pt idx="9">
                  <c:v>80385.226388887997</c:v>
                </c:pt>
                <c:pt idx="10">
                  <c:v>165872.22986111179</c:v>
                </c:pt>
                <c:pt idx="11">
                  <c:v>165602.43888888991</c:v>
                </c:pt>
                <c:pt idx="12">
                  <c:v>180988.85000000166</c:v>
                </c:pt>
                <c:pt idx="13">
                  <c:v>200546.65486111189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14"/>
                      <c:pt idx="0">
                        <c:v>09/30/2025 15:00</c:v>
                      </c:pt>
                      <c:pt idx="1">
                        <c:v>10/03/2025 15:00</c:v>
                      </c:pt>
                      <c:pt idx="2">
                        <c:v>10/06/2025 15:00</c:v>
                      </c:pt>
                      <c:pt idx="3">
                        <c:v>10/15/2025 15:00</c:v>
                      </c:pt>
                      <c:pt idx="4">
                        <c:v>10/23/2025 15:00</c:v>
                      </c:pt>
                      <c:pt idx="5">
                        <c:v>10/28/2025 15:00</c:v>
                      </c:pt>
                      <c:pt idx="6">
                        <c:v>10/30/2025 15:00</c:v>
                      </c:pt>
                      <c:pt idx="7">
                        <c:v>11/04/2025 15:00</c:v>
                      </c:pt>
                      <c:pt idx="8">
                        <c:v>11/05/2025 15:00</c:v>
                      </c:pt>
                      <c:pt idx="9">
                        <c:v>11/07/2025 15:00</c:v>
                      </c:pt>
                      <c:pt idx="10">
                        <c:v>11/12/2025 15:00</c:v>
                      </c:pt>
                      <c:pt idx="11">
                        <c:v>11/25/2025 15:00</c:v>
                      </c:pt>
                      <c:pt idx="12">
                        <c:v>12/11/2025 15:00</c:v>
                      </c:pt>
                      <c:pt idx="1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53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15:00</c:v>
                </c:pt>
                <c:pt idx="48">
                  <c:v>12/12/2025 15:00</c:v>
                </c:pt>
                <c:pt idx="49">
                  <c:v>12/15/2025 15:00</c:v>
                </c:pt>
                <c:pt idx="50">
                  <c:v>12/16/2025 15:00</c:v>
                </c:pt>
                <c:pt idx="51">
                  <c:v>12/17/2025 15:00</c:v>
                </c:pt>
                <c:pt idx="52">
                  <c:v>12/18/2025 10:22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-3275.7470700003541</c:v>
                </c:pt>
                <c:pt idx="46">
                  <c:v>4274.5645666642522</c:v>
                </c:pt>
                <c:pt idx="47">
                  <c:v>1764.8762033316234</c:v>
                </c:pt>
                <c:pt idx="48">
                  <c:v>-11653.562160000372</c:v>
                </c:pt>
                <c:pt idx="49">
                  <c:v>-24326.377250000289</c:v>
                </c:pt>
                <c:pt idx="50">
                  <c:v>-18239.815613334998</c:v>
                </c:pt>
                <c:pt idx="51">
                  <c:v>-19848.25397666706</c:v>
                </c:pt>
                <c:pt idx="52">
                  <c:v>-24234.192340001224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5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12/12/2025 15:00</c:v>
                      </c:pt>
                      <c:pt idx="49">
                        <c:v>12/15/2025 15:00</c:v>
                      </c:pt>
                      <c:pt idx="50">
                        <c:v>12/16/2025 15:00</c:v>
                      </c:pt>
                      <c:pt idx="51">
                        <c:v>12/17/2025 15:00</c:v>
                      </c:pt>
                      <c:pt idx="5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12/18/2025 10:22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-85389.40139111114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50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12/12/2025 15:00</c:v>
                </c:pt>
                <c:pt idx="45">
                  <c:v>12/15/2025 15:00</c:v>
                </c:pt>
                <c:pt idx="46">
                  <c:v>12/16/2025 15:00</c:v>
                </c:pt>
                <c:pt idx="47">
                  <c:v>12/17/2025 15:00</c:v>
                </c:pt>
                <c:pt idx="48">
                  <c:v>12/18/2025 15:00</c:v>
                </c:pt>
                <c:pt idx="49">
                  <c:v>12/18/2025 10:22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-12761.896998572076</c:v>
                </c:pt>
                <c:pt idx="45">
                  <c:v>-34841.471055005037</c:v>
                </c:pt>
                <c:pt idx="46">
                  <c:v>-13821.95194817931</c:v>
                </c:pt>
                <c:pt idx="47">
                  <c:v>26578.706967237697</c:v>
                </c:pt>
                <c:pt idx="48">
                  <c:v>93436.303371887887</c:v>
                </c:pt>
                <c:pt idx="49">
                  <c:v>93436.303371887887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7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12/12/2025 15:00</c:v>
                </c:pt>
                <c:pt idx="63">
                  <c:v>12/15/2025 15:00</c:v>
                </c:pt>
                <c:pt idx="64">
                  <c:v>12/16/2025 15:00</c:v>
                </c:pt>
                <c:pt idx="65">
                  <c:v>12/17/2025 15:00</c:v>
                </c:pt>
                <c:pt idx="66">
                  <c:v>12/18/2025 10:22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38477.556387971767</c:v>
                </c:pt>
                <c:pt idx="60">
                  <c:v>43308.689902894286</c:v>
                </c:pt>
                <c:pt idx="61">
                  <c:v>79889.925506553001</c:v>
                </c:pt>
                <c:pt idx="62">
                  <c:v>104228.39900826618</c:v>
                </c:pt>
                <c:pt idx="63">
                  <c:v>92716.184609915625</c:v>
                </c:pt>
                <c:pt idx="64">
                  <c:v>106371.43758671028</c:v>
                </c:pt>
                <c:pt idx="65">
                  <c:v>90669.100442613577</c:v>
                </c:pt>
                <c:pt idx="66">
                  <c:v>90019.377691669462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12/12/2025 15:00</c:v>
                </c:pt>
                <c:pt idx="55">
                  <c:v>12/15/2025 15:00</c:v>
                </c:pt>
                <c:pt idx="56">
                  <c:v>12/16/2025 15:00</c:v>
                </c:pt>
                <c:pt idx="57">
                  <c:v>12/17/2025 15:00</c:v>
                </c:pt>
                <c:pt idx="58">
                  <c:v>12/18/2025 10:22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-92977.478362211186</c:v>
                </c:pt>
                <c:pt idx="52">
                  <c:v>-65650.693123520046</c:v>
                </c:pt>
                <c:pt idx="53">
                  <c:v>-109014.70888945674</c:v>
                </c:pt>
                <c:pt idx="54">
                  <c:v>-79418.762695778612</c:v>
                </c:pt>
                <c:pt idx="55">
                  <c:v>-86645.796658590771</c:v>
                </c:pt>
                <c:pt idx="56">
                  <c:v>-68047.626643654119</c:v>
                </c:pt>
                <c:pt idx="57">
                  <c:v>-84298.851722774198</c:v>
                </c:pt>
                <c:pt idx="58">
                  <c:v>140822.67984847468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50"/>
                <c:pt idx="0">
                  <c:v>10/8/2025</c:v>
                </c:pt>
                <c:pt idx="1">
                  <c:v>10/9/2025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11/3/2025</c:v>
                </c:pt>
                <c:pt idx="18">
                  <c:v>11/4/2025</c:v>
                </c:pt>
                <c:pt idx="19">
                  <c:v>11/5/2025</c:v>
                </c:pt>
                <c:pt idx="20">
                  <c:v>11/6/2025</c:v>
                </c:pt>
                <c:pt idx="21">
                  <c:v>11/7/2025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12/1/2025</c:v>
                </c:pt>
                <c:pt idx="36">
                  <c:v>12/2/2025</c:v>
                </c:pt>
                <c:pt idx="37">
                  <c:v>12/3/2025</c:v>
                </c:pt>
                <c:pt idx="38">
                  <c:v>12/4/2025</c:v>
                </c:pt>
                <c:pt idx="39">
                  <c:v>12/5/2025</c:v>
                </c:pt>
                <c:pt idx="40">
                  <c:v>12/8/2025</c:v>
                </c:pt>
                <c:pt idx="41">
                  <c:v>12/9/2025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12/12/2025</c:v>
                </c:pt>
                <c:pt idx="45">
                  <c:v>12/15/2025</c:v>
                </c:pt>
                <c:pt idx="46">
                  <c:v>12/16/2025</c:v>
                </c:pt>
                <c:pt idx="47">
                  <c:v>12/17/2025</c:v>
                </c:pt>
                <c:pt idx="48">
                  <c:v>12/18/2025</c:v>
                </c:pt>
                <c:pt idx="49">
                  <c:v>12/18/2025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50"/>
                      <c:pt idx="0">
                        <c:v>10/8/2025</c:v>
                      </c:pt>
                      <c:pt idx="1">
                        <c:v>10/9/2025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11/3/2025</c:v>
                      </c:pt>
                      <c:pt idx="18">
                        <c:v>11/4/2025</c:v>
                      </c:pt>
                      <c:pt idx="19">
                        <c:v>11/5/2025</c:v>
                      </c:pt>
                      <c:pt idx="20">
                        <c:v>11/6/2025</c:v>
                      </c:pt>
                      <c:pt idx="21">
                        <c:v>11/7/2025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12/1/2025</c:v>
                      </c:pt>
                      <c:pt idx="36">
                        <c:v>12/2/2025</c:v>
                      </c:pt>
                      <c:pt idx="37">
                        <c:v>12/3/2025</c:v>
                      </c:pt>
                      <c:pt idx="38">
                        <c:v>12/4/2025</c:v>
                      </c:pt>
                      <c:pt idx="39">
                        <c:v>12/5/2025</c:v>
                      </c:pt>
                      <c:pt idx="40">
                        <c:v>12/8/2025</c:v>
                      </c:pt>
                      <c:pt idx="41">
                        <c:v>12/9/2025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8"/>
                <c:pt idx="0">
                  <c:v>10/9/2025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11/3/2025</c:v>
                </c:pt>
                <c:pt idx="17">
                  <c:v>11/4/2025</c:v>
                </c:pt>
                <c:pt idx="18">
                  <c:v>11/5/2025</c:v>
                </c:pt>
                <c:pt idx="19">
                  <c:v>11/6/2025</c:v>
                </c:pt>
                <c:pt idx="20">
                  <c:v>11/7/2025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12/1/2025</c:v>
                </c:pt>
                <c:pt idx="35">
                  <c:v>12/2/2025</c:v>
                </c:pt>
                <c:pt idx="36">
                  <c:v>12/3/2025</c:v>
                </c:pt>
                <c:pt idx="37">
                  <c:v>12/4/2025</c:v>
                </c:pt>
                <c:pt idx="38">
                  <c:v>12/5/2025</c:v>
                </c:pt>
                <c:pt idx="39">
                  <c:v>12/8/2025</c:v>
                </c:pt>
                <c:pt idx="40">
                  <c:v>12/9/2025</c:v>
                </c:pt>
                <c:pt idx="41">
                  <c:v>12/10/2025</c:v>
                </c:pt>
                <c:pt idx="42">
                  <c:v>12/11/2025</c:v>
                </c:pt>
                <c:pt idx="43">
                  <c:v>12/12/2025</c:v>
                </c:pt>
                <c:pt idx="44">
                  <c:v>12/15/2025</c:v>
                </c:pt>
                <c:pt idx="45">
                  <c:v>12/16/2025</c:v>
                </c:pt>
                <c:pt idx="46">
                  <c:v>12/17/2025</c:v>
                </c:pt>
                <c:pt idx="47">
                  <c:v>12/18/2025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82264.999999999942</c:v>
                </c:pt>
                <c:pt idx="43">
                  <c:v>47127.222222222248</c:v>
                </c:pt>
                <c:pt idx="44">
                  <c:v>39843.888888889051</c:v>
                </c:pt>
                <c:pt idx="45">
                  <c:v>46016.111111111357</c:v>
                </c:pt>
                <c:pt idx="46">
                  <c:v>41877.333333333227</c:v>
                </c:pt>
                <c:pt idx="47">
                  <c:v>48813.355555555725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8"/>
                      <c:pt idx="0">
                        <c:v>10/9/2025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11/3/2025</c:v>
                      </c:pt>
                      <c:pt idx="17">
                        <c:v>11/4/2025</c:v>
                      </c:pt>
                      <c:pt idx="18">
                        <c:v>11/5/2025</c:v>
                      </c:pt>
                      <c:pt idx="19">
                        <c:v>11/6/2025</c:v>
                      </c:pt>
                      <c:pt idx="20">
                        <c:v>11/7/2025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12/1/2025</c:v>
                      </c:pt>
                      <c:pt idx="35">
                        <c:v>12/2/2025</c:v>
                      </c:pt>
                      <c:pt idx="36">
                        <c:v>12/3/2025</c:v>
                      </c:pt>
                      <c:pt idx="37">
                        <c:v>12/4/2025</c:v>
                      </c:pt>
                      <c:pt idx="38">
                        <c:v>12/5/2025</c:v>
                      </c:pt>
                      <c:pt idx="39">
                        <c:v>12/8/2025</c:v>
                      </c:pt>
                      <c:pt idx="40">
                        <c:v>12/9/2025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34"/>
                <c:pt idx="0">
                  <c:v>10/30/2025</c:v>
                </c:pt>
                <c:pt idx="1">
                  <c:v>10/31/2025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12/1/2025</c:v>
                </c:pt>
                <c:pt idx="21">
                  <c:v>12/2/2025</c:v>
                </c:pt>
                <c:pt idx="22">
                  <c:v>12/3/2025</c:v>
                </c:pt>
                <c:pt idx="23">
                  <c:v>12/4/2025</c:v>
                </c:pt>
                <c:pt idx="24">
                  <c:v>12/5/2025</c:v>
                </c:pt>
                <c:pt idx="25">
                  <c:v>12/8/2025</c:v>
                </c:pt>
                <c:pt idx="26">
                  <c:v>12/9/2025</c:v>
                </c:pt>
                <c:pt idx="27">
                  <c:v>12/10/2025</c:v>
                </c:pt>
                <c:pt idx="28">
                  <c:v>12/11/2025</c:v>
                </c:pt>
                <c:pt idx="29">
                  <c:v>12/12/2025</c:v>
                </c:pt>
                <c:pt idx="30">
                  <c:v>12/15/2025</c:v>
                </c:pt>
                <c:pt idx="31">
                  <c:v>12/16/2025</c:v>
                </c:pt>
                <c:pt idx="32">
                  <c:v>12/17/2025</c:v>
                </c:pt>
                <c:pt idx="33">
                  <c:v>12/18/2025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94633.33333333311</c:v>
                </c:pt>
                <c:pt idx="29">
                  <c:v>83505.555555555315</c:v>
                </c:pt>
                <c:pt idx="30">
                  <c:v>91482.222222222132</c:v>
                </c:pt>
                <c:pt idx="31">
                  <c:v>114534.4444444445</c:v>
                </c:pt>
                <c:pt idx="32">
                  <c:v>152466.66666666631</c:v>
                </c:pt>
                <c:pt idx="33">
                  <c:v>142261.68888888875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34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11/3/2025</c:v>
                      </c:pt>
                      <c:pt idx="3">
                        <c:v>11/4/2025</c:v>
                      </c:pt>
                      <c:pt idx="4">
                        <c:v>11/5/2025</c:v>
                      </c:pt>
                      <c:pt idx="5">
                        <c:v>11/6/2025</c:v>
                      </c:pt>
                      <c:pt idx="6">
                        <c:v>11/7/2025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12/1/2025</c:v>
                      </c:pt>
                      <c:pt idx="21">
                        <c:v>12/2/2025</c:v>
                      </c:pt>
                      <c:pt idx="22">
                        <c:v>12/3/2025</c:v>
                      </c:pt>
                      <c:pt idx="23">
                        <c:v>12/4/2025</c:v>
                      </c:pt>
                      <c:pt idx="24">
                        <c:v>12/5/2025</c:v>
                      </c:pt>
                      <c:pt idx="25">
                        <c:v>12/8/2025</c:v>
                      </c:pt>
                      <c:pt idx="26">
                        <c:v>12/9/2025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43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12/12/2025 15:00</c:v>
                </c:pt>
                <c:pt idx="38">
                  <c:v>12/15/2025 15:00</c:v>
                </c:pt>
                <c:pt idx="39">
                  <c:v>12/16/2025 15:00</c:v>
                </c:pt>
                <c:pt idx="40">
                  <c:v>12/17/2025 15:00</c:v>
                </c:pt>
                <c:pt idx="41">
                  <c:v>12/18/2025 15:00</c:v>
                </c:pt>
                <c:pt idx="42">
                  <c:v>12/18/2025 10:22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-85624.153930896282</c:v>
                </c:pt>
                <c:pt idx="38">
                  <c:v>-109823.49025393982</c:v>
                </c:pt>
                <c:pt idx="39">
                  <c:v>-125925.89050628201</c:v>
                </c:pt>
                <c:pt idx="40">
                  <c:v>-69620.076204457757</c:v>
                </c:pt>
                <c:pt idx="41">
                  <c:v>-85531.783986094757</c:v>
                </c:pt>
                <c:pt idx="42">
                  <c:v>-85531.783986094757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41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12:00</c:v>
                </c:pt>
                <c:pt idx="36">
                  <c:v>12/12/2025 12:00</c:v>
                </c:pt>
                <c:pt idx="37">
                  <c:v>12/15/2025 12:00</c:v>
                </c:pt>
                <c:pt idx="38">
                  <c:v>12/16/2025 12:00</c:v>
                </c:pt>
                <c:pt idx="39">
                  <c:v>12/17/2025 12:00</c:v>
                </c:pt>
                <c:pt idx="40">
                  <c:v>12/18/2025 10:22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-41609.17689736074</c:v>
                </c:pt>
                <c:pt idx="2">
                  <c:v>-36154.329794722828</c:v>
                </c:pt>
                <c:pt idx="3">
                  <c:v>-27889.402692082655</c:v>
                </c:pt>
                <c:pt idx="4">
                  <c:v>-4874.9733841678435</c:v>
                </c:pt>
                <c:pt idx="5">
                  <c:v>9754.2977184721676</c:v>
                </c:pt>
                <c:pt idx="6">
                  <c:v>14629.012821111643</c:v>
                </c:pt>
                <c:pt idx="7">
                  <c:v>-13545.344076250363</c:v>
                </c:pt>
                <c:pt idx="8">
                  <c:v>-10628.080973611173</c:v>
                </c:pt>
                <c:pt idx="9">
                  <c:v>-15682.923665695294</c:v>
                </c:pt>
                <c:pt idx="10">
                  <c:v>-20878.91256305623</c:v>
                </c:pt>
                <c:pt idx="11">
                  <c:v>-7138.473460415672</c:v>
                </c:pt>
                <c:pt idx="12">
                  <c:v>-30286.270357777088</c:v>
                </c:pt>
                <c:pt idx="13">
                  <c:v>-73743.671255139256</c:v>
                </c:pt>
                <c:pt idx="14">
                  <c:v>-32186.745947221425</c:v>
                </c:pt>
                <c:pt idx="15">
                  <c:v>-3609.9197419441361</c:v>
                </c:pt>
                <c:pt idx="16">
                  <c:v>-30566.892639304504</c:v>
                </c:pt>
                <c:pt idx="17">
                  <c:v>-55264.349536665613</c:v>
                </c:pt>
                <c:pt idx="18">
                  <c:v>-50790.148228749575</c:v>
                </c:pt>
                <c:pt idx="19">
                  <c:v>-78040.50512611134</c:v>
                </c:pt>
                <c:pt idx="20">
                  <c:v>-60934.466023471396</c:v>
                </c:pt>
                <c:pt idx="21">
                  <c:v>-39801.382920833668</c:v>
                </c:pt>
                <c:pt idx="22">
                  <c:v>-51306.275818194626</c:v>
                </c:pt>
                <c:pt idx="23">
                  <c:v>-48125.170510278433</c:v>
                </c:pt>
                <c:pt idx="24">
                  <c:v>-41167.003407638709</c:v>
                </c:pt>
                <c:pt idx="25">
                  <c:v>-18864.332305000513</c:v>
                </c:pt>
                <c:pt idx="26">
                  <c:v>-13712.558099722168</c:v>
                </c:pt>
                <c:pt idx="27">
                  <c:v>-26447.408791805228</c:v>
                </c:pt>
                <c:pt idx="28">
                  <c:v>-12698.065689166586</c:v>
                </c:pt>
                <c:pt idx="29">
                  <c:v>-8600.6585865281668</c:v>
                </c:pt>
                <c:pt idx="30">
                  <c:v>-2696.6354838882653</c:v>
                </c:pt>
                <c:pt idx="31">
                  <c:v>-6685.9923812497145</c:v>
                </c:pt>
                <c:pt idx="32">
                  <c:v>-30721.95107333297</c:v>
                </c:pt>
                <c:pt idx="33">
                  <c:v>-38240.14797069558</c:v>
                </c:pt>
                <c:pt idx="34">
                  <c:v>-45501.584868054444</c:v>
                </c:pt>
                <c:pt idx="35">
                  <c:v>-40737.973765416144</c:v>
                </c:pt>
                <c:pt idx="36">
                  <c:v>-32427.742662777135</c:v>
                </c:pt>
                <c:pt idx="37">
                  <c:v>-28174.713354860913</c:v>
                </c:pt>
                <c:pt idx="38">
                  <c:v>-31286.214252222548</c:v>
                </c:pt>
                <c:pt idx="39">
                  <c:v>-19818.535149582822</c:v>
                </c:pt>
                <c:pt idx="40">
                  <c:v>-16877.472046943847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12/12/2025 12:00</c:v>
                      </c:pt>
                      <c:pt idx="37">
                        <c:v>12/15/2025 12:00</c:v>
                      </c:pt>
                      <c:pt idx="38">
                        <c:v>12/16/2025 12:00</c:v>
                      </c:pt>
                      <c:pt idx="39">
                        <c:v>12/17/2025 12:00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41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12/12/2025 11:00</c:v>
                </c:pt>
                <c:pt idx="37">
                  <c:v>12/15/2025 11:00</c:v>
                </c:pt>
                <c:pt idx="38">
                  <c:v>12/16/2025 11:00</c:v>
                </c:pt>
                <c:pt idx="39">
                  <c:v>12/17/2025 11:00</c:v>
                </c:pt>
                <c:pt idx="40">
                  <c:v>12/18/2025 10:22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-17844.532646121821</c:v>
                </c:pt>
                <c:pt idx="2">
                  <c:v>-7987.1452922382859</c:v>
                </c:pt>
                <c:pt idx="3">
                  <c:v>16416.952061640521</c:v>
                </c:pt>
                <c:pt idx="4">
                  <c:v>-4449.1758767180099</c:v>
                </c:pt>
                <c:pt idx="5">
                  <c:v>10746.481477162528</c:v>
                </c:pt>
                <c:pt idx="6">
                  <c:v>578.05883104072382</c:v>
                </c:pt>
                <c:pt idx="7">
                  <c:v>-59972.693815075909</c:v>
                </c:pt>
                <c:pt idx="8">
                  <c:v>-75835.556461196116</c:v>
                </c:pt>
                <c:pt idx="9">
                  <c:v>-68861.014399553445</c:v>
                </c:pt>
                <c:pt idx="10">
                  <c:v>-27257.637045673862</c:v>
                </c:pt>
                <c:pt idx="11">
                  <c:v>-68169.819691794328</c:v>
                </c:pt>
                <c:pt idx="12">
                  <c:v>-16448.982337910755</c:v>
                </c:pt>
                <c:pt idx="13">
                  <c:v>23429.505015968654</c:v>
                </c:pt>
                <c:pt idx="14">
                  <c:v>-8541.8129223894612</c:v>
                </c:pt>
                <c:pt idx="15">
                  <c:v>12334.601785370705</c:v>
                </c:pt>
                <c:pt idx="16">
                  <c:v>16957.259139249476</c:v>
                </c:pt>
                <c:pt idx="17">
                  <c:v>40102.376493131567</c:v>
                </c:pt>
                <c:pt idx="18">
                  <c:v>44140.638554772442</c:v>
                </c:pt>
                <c:pt idx="19">
                  <c:v>61146.105908653488</c:v>
                </c:pt>
                <c:pt idx="20">
                  <c:v>71345.143262535494</c:v>
                </c:pt>
                <c:pt idx="21">
                  <c:v>56138.690616415413</c:v>
                </c:pt>
                <c:pt idx="22">
                  <c:v>83597.077970295068</c:v>
                </c:pt>
                <c:pt idx="23">
                  <c:v>99953.960031938332</c:v>
                </c:pt>
                <c:pt idx="24">
                  <c:v>125751.62738581654</c:v>
                </c:pt>
                <c:pt idx="25">
                  <c:v>148304.50473969968</c:v>
                </c:pt>
                <c:pt idx="26">
                  <c:v>164256.79944745955</c:v>
                </c:pt>
                <c:pt idx="27">
                  <c:v>102978.78150910114</c:v>
                </c:pt>
                <c:pt idx="28">
                  <c:v>89414.388862980471</c:v>
                </c:pt>
                <c:pt idx="29">
                  <c:v>99692.116216861643</c:v>
                </c:pt>
                <c:pt idx="30">
                  <c:v>87322.543570742389</c:v>
                </c:pt>
                <c:pt idx="31">
                  <c:v>83747.260924622649</c:v>
                </c:pt>
                <c:pt idx="32">
                  <c:v>106247.97298626381</c:v>
                </c:pt>
                <c:pt idx="33">
                  <c:v>100885.66034014327</c:v>
                </c:pt>
                <c:pt idx="34">
                  <c:v>118903.69769402532</c:v>
                </c:pt>
                <c:pt idx="35">
                  <c:v>158125.74504790496</c:v>
                </c:pt>
                <c:pt idx="36">
                  <c:v>120269.92240178659</c:v>
                </c:pt>
                <c:pt idx="37">
                  <c:v>135978.68446342862</c:v>
                </c:pt>
                <c:pt idx="38">
                  <c:v>153064.891817311</c:v>
                </c:pt>
                <c:pt idx="39">
                  <c:v>163626.31917119003</c:v>
                </c:pt>
                <c:pt idx="40">
                  <c:v>212976.19652506892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4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12/12/2025 11:00</c:v>
                      </c:pt>
                      <c:pt idx="37">
                        <c:v>12/15/2025 11:00</c:v>
                      </c:pt>
                      <c:pt idx="38">
                        <c:v>12/16/2025 11:00</c:v>
                      </c:pt>
                      <c:pt idx="39">
                        <c:v>12/17/2025 11:00</c:v>
                      </c:pt>
                      <c:pt idx="40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24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15:00</c:v>
                </c:pt>
                <c:pt idx="18">
                  <c:v>12/12/2025 15:00</c:v>
                </c:pt>
                <c:pt idx="19">
                  <c:v>12/15/2025 15:00</c:v>
                </c:pt>
                <c:pt idx="20">
                  <c:v>12/16/2025 15:00</c:v>
                </c:pt>
                <c:pt idx="21">
                  <c:v>12/17/2025 15:00</c:v>
                </c:pt>
                <c:pt idx="22">
                  <c:v>12/18/2025 15:00</c:v>
                </c:pt>
                <c:pt idx="23">
                  <c:v>12/18/2025 10:22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80613.023733333481</c:v>
                </c:pt>
                <c:pt idx="17">
                  <c:v>69501.489600000219</c:v>
                </c:pt>
                <c:pt idx="18">
                  <c:v>105742.96806666703</c:v>
                </c:pt>
                <c:pt idx="19">
                  <c:v>106038.31166666679</c:v>
                </c:pt>
                <c:pt idx="20">
                  <c:v>112659.53853333303</c:v>
                </c:pt>
                <c:pt idx="21">
                  <c:v>120211.54599999939</c:v>
                </c:pt>
                <c:pt idx="22">
                  <c:v>103595.43206666704</c:v>
                </c:pt>
                <c:pt idx="23">
                  <c:v>103595.26428866698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24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12/12/2025 15:00</c:v>
                      </c:pt>
                      <c:pt idx="19">
                        <c:v>12/15/2025 15:00</c:v>
                      </c:pt>
                      <c:pt idx="20">
                        <c:v>12/16/2025 15:00</c:v>
                      </c:pt>
                      <c:pt idx="21">
                        <c:v>12/17/2025 15:00</c:v>
                      </c:pt>
                      <c:pt idx="22">
                        <c:v>12/18/2025 15:00</c:v>
                      </c:pt>
                      <c:pt idx="23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12/18/2025 10:22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-2941.5237200000993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12/18/2025 10:22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8892.8203199999407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1"/>
                <c:pt idx="0">
                  <c:v>10/31/2025 15:00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1"/>
                <c:pt idx="0">
                  <c:v>11/05/2025 15:00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12/18/2025 10:22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-29894.301823999936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30"/>
                <c:pt idx="0">
                  <c:v>11/7/2025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12/1/2025</c:v>
                </c:pt>
                <c:pt idx="17">
                  <c:v>12/2/2025</c:v>
                </c:pt>
                <c:pt idx="18">
                  <c:v>12/3/2025</c:v>
                </c:pt>
                <c:pt idx="19">
                  <c:v>12/4/2025</c:v>
                </c:pt>
                <c:pt idx="20">
                  <c:v>12/5/2025</c:v>
                </c:pt>
                <c:pt idx="21">
                  <c:v>12/8/2025</c:v>
                </c:pt>
                <c:pt idx="22">
                  <c:v>12/9/2025</c:v>
                </c:pt>
                <c:pt idx="23">
                  <c:v>12/10/2025</c:v>
                </c:pt>
                <c:pt idx="24">
                  <c:v>12/11/2025</c:v>
                </c:pt>
                <c:pt idx="25">
                  <c:v>12/12/2025</c:v>
                </c:pt>
                <c:pt idx="26">
                  <c:v>12/15/2025</c:v>
                </c:pt>
                <c:pt idx="27">
                  <c:v>12/16/2025</c:v>
                </c:pt>
                <c:pt idx="28">
                  <c:v>12/17/2025</c:v>
                </c:pt>
                <c:pt idx="29">
                  <c:v>12/18/2025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76824.930555555387</c:v>
                </c:pt>
                <c:pt idx="25">
                  <c:v>53592.52777777781</c:v>
                </c:pt>
                <c:pt idx="26">
                  <c:v>77393.819444444438</c:v>
                </c:pt>
                <c:pt idx="27">
                  <c:v>58829.291666666511</c:v>
                </c:pt>
                <c:pt idx="28">
                  <c:v>23438.638888888992</c:v>
                </c:pt>
                <c:pt idx="29">
                  <c:v>81012.29986111098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0"/>
                      <c:pt idx="0">
                        <c:v>11/7/2025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12/1/2025</c:v>
                      </c:pt>
                      <c:pt idx="17">
                        <c:v>12/2/2025</c:v>
                      </c:pt>
                      <c:pt idx="18">
                        <c:v>12/3/2025</c:v>
                      </c:pt>
                      <c:pt idx="19">
                        <c:v>12/4/2025</c:v>
                      </c:pt>
                      <c:pt idx="20">
                        <c:v>12/5/2025</c:v>
                      </c:pt>
                      <c:pt idx="21">
                        <c:v>12/8/2025</c:v>
                      </c:pt>
                      <c:pt idx="22">
                        <c:v>12/9/2025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26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12/1/2025</c:v>
                </c:pt>
                <c:pt idx="13">
                  <c:v>12/2/2025</c:v>
                </c:pt>
                <c:pt idx="14">
                  <c:v>12/3/2025</c:v>
                </c:pt>
                <c:pt idx="15">
                  <c:v>12/4/2025</c:v>
                </c:pt>
                <c:pt idx="16">
                  <c:v>12/5/2025</c:v>
                </c:pt>
                <c:pt idx="17">
                  <c:v>12/8/2025</c:v>
                </c:pt>
                <c:pt idx="18">
                  <c:v>12/9/2025</c:v>
                </c:pt>
                <c:pt idx="19">
                  <c:v>12/10/2025</c:v>
                </c:pt>
                <c:pt idx="20">
                  <c:v>12/11/2025</c:v>
                </c:pt>
                <c:pt idx="21">
                  <c:v>12/12/2025</c:v>
                </c:pt>
                <c:pt idx="22">
                  <c:v>12/15/2025</c:v>
                </c:pt>
                <c:pt idx="23">
                  <c:v>12/16/2025</c:v>
                </c:pt>
                <c:pt idx="24">
                  <c:v>12/17/2025</c:v>
                </c:pt>
                <c:pt idx="25">
                  <c:v>12/18/2025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73002.534722222015</c:v>
                </c:pt>
                <c:pt idx="21">
                  <c:v>85729.56944444438</c:v>
                </c:pt>
                <c:pt idx="22">
                  <c:v>60901.423611110949</c:v>
                </c:pt>
                <c:pt idx="23">
                  <c:v>42359.520833333081</c:v>
                </c:pt>
                <c:pt idx="24">
                  <c:v>-5670.5694444444089</c:v>
                </c:pt>
                <c:pt idx="25">
                  <c:v>41285.045902777521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6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12/1/2025</c:v>
                      </c:pt>
                      <c:pt idx="13">
                        <c:v>12/2/2025</c:v>
                      </c:pt>
                      <c:pt idx="14">
                        <c:v>12/3/2025</c:v>
                      </c:pt>
                      <c:pt idx="15">
                        <c:v>12/4/2025</c:v>
                      </c:pt>
                      <c:pt idx="16">
                        <c:v>12/5/2025</c:v>
                      </c:pt>
                      <c:pt idx="17">
                        <c:v>12/8/2025</c:v>
                      </c:pt>
                      <c:pt idx="18">
                        <c:v>12/9/2025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'23a'!$A$14:$A$250</c:f>
              <c:strCache>
                <c:ptCount val="3"/>
                <c:pt idx="0">
                  <c:v>12/16/2025</c:v>
                </c:pt>
                <c:pt idx="1">
                  <c:v>12/17/2025</c:v>
                </c:pt>
                <c:pt idx="2">
                  <c:v>12/18/2025</c:v>
                </c:pt>
              </c:strCache>
            </c:strRef>
          </c:cat>
          <c:val>
            <c:numRef>
              <c:f>'23a'!$G$14:$G$250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-39564.277777777563</c:v>
                </c:pt>
                <c:pt idx="2">
                  <c:v>10916.789444444319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A-42E1-8CD0-247E3C4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6A-42E1-8CD0-247E3C4548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6A-42E1-8CD0-247E3C4548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6A-42E1-8CD0-247E3C45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6A-42E1-8CD0-247E3C4548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6A-42E1-8CD0-247E3C45485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6A-42E1-8CD0-247E3C45485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3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6A-42E1-8CD0-247E3C45485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22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12/1/2025</c:v>
                </c:pt>
                <c:pt idx="9">
                  <c:v>12/2/2025</c:v>
                </c:pt>
                <c:pt idx="10">
                  <c:v>12/3/2025</c:v>
                </c:pt>
                <c:pt idx="11">
                  <c:v>12/4/2025</c:v>
                </c:pt>
                <c:pt idx="12">
                  <c:v>12/5/2025</c:v>
                </c:pt>
                <c:pt idx="13">
                  <c:v>12/8/2025</c:v>
                </c:pt>
                <c:pt idx="14">
                  <c:v>12/9/2025</c:v>
                </c:pt>
                <c:pt idx="15">
                  <c:v>12/10/2025</c:v>
                </c:pt>
                <c:pt idx="16">
                  <c:v>12/11/2025</c:v>
                </c:pt>
                <c:pt idx="17">
                  <c:v>12/12/2025</c:v>
                </c:pt>
                <c:pt idx="18">
                  <c:v>12/15/2025</c:v>
                </c:pt>
                <c:pt idx="19">
                  <c:v>12/16/2025</c:v>
                </c:pt>
                <c:pt idx="20">
                  <c:v>12/17/2025</c:v>
                </c:pt>
                <c:pt idx="21">
                  <c:v>12/18/2025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5925.2797121384574</c:v>
                </c:pt>
                <c:pt idx="17">
                  <c:v>-19602.775186348677</c:v>
                </c:pt>
                <c:pt idx="18">
                  <c:v>-33329.943983231802</c:v>
                </c:pt>
                <c:pt idx="19">
                  <c:v>-34998.974875299755</c:v>
                </c:pt>
                <c:pt idx="20">
                  <c:v>-49388.010562919604</c:v>
                </c:pt>
                <c:pt idx="21">
                  <c:v>-57344.509563762782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22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12/1/2025</c:v>
                      </c:pt>
                      <c:pt idx="9">
                        <c:v>12/2/2025</c:v>
                      </c:pt>
                      <c:pt idx="10">
                        <c:v>12/3/2025</c:v>
                      </c:pt>
                      <c:pt idx="11">
                        <c:v>12/4/2025</c:v>
                      </c:pt>
                      <c:pt idx="12">
                        <c:v>12/5/2025</c:v>
                      </c:pt>
                      <c:pt idx="13">
                        <c:v>12/8/2025</c:v>
                      </c:pt>
                      <c:pt idx="14">
                        <c:v>12/9/2025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10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12/12/2025 15:00</c:v>
                </c:pt>
                <c:pt idx="5">
                  <c:v>12/15/2025 15:00</c:v>
                </c:pt>
                <c:pt idx="6">
                  <c:v>12/16/2025 15:00</c:v>
                </c:pt>
                <c:pt idx="7">
                  <c:v>12/17/2025 15:00</c:v>
                </c:pt>
                <c:pt idx="8">
                  <c:v>12/18/2025 15:00</c:v>
                </c:pt>
                <c:pt idx="9">
                  <c:v>12/18/2025 10:22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16152.123874978211</c:v>
                </c:pt>
                <c:pt idx="2">
                  <c:v>18259.799299957162</c:v>
                </c:pt>
                <c:pt idx="3">
                  <c:v>20013.8628874358</c:v>
                </c:pt>
                <c:pt idx="4">
                  <c:v>57926.781399912732</c:v>
                </c:pt>
                <c:pt idx="5">
                  <c:v>52295.571687347969</c:v>
                </c:pt>
                <c:pt idx="6">
                  <c:v>60643.335624827232</c:v>
                </c:pt>
                <c:pt idx="7">
                  <c:v>51243.861837304801</c:v>
                </c:pt>
                <c:pt idx="8">
                  <c:v>36255.836699783904</c:v>
                </c:pt>
                <c:pt idx="9">
                  <c:v>36254.181408783901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0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8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12/12/2025 12:00</c:v>
                </c:pt>
                <c:pt idx="4">
                  <c:v>12/15/2025 12:00</c:v>
                </c:pt>
                <c:pt idx="5">
                  <c:v>12/16/2025 12:00</c:v>
                </c:pt>
                <c:pt idx="6">
                  <c:v>12/17/2025 12:00</c:v>
                </c:pt>
                <c:pt idx="7">
                  <c:v>12/18/2025 10:22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-23234.497183334257</c:v>
                </c:pt>
                <c:pt idx="2">
                  <c:v>-47595.098366666272</c:v>
                </c:pt>
                <c:pt idx="3">
                  <c:v>-52597.435550001115</c:v>
                </c:pt>
                <c:pt idx="4">
                  <c:v>-55485.423099999593</c:v>
                </c:pt>
                <c:pt idx="5">
                  <c:v>-50781.816283332286</c:v>
                </c:pt>
                <c:pt idx="6">
                  <c:v>-54658.049466666307</c:v>
                </c:pt>
                <c:pt idx="7">
                  <c:v>-62824.202649998733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6"/>
                <c:pt idx="0">
                  <c:v>11/25/2025 15:00</c:v>
                </c:pt>
                <c:pt idx="1">
                  <c:v>11/26/2025 15:00</c:v>
                </c:pt>
                <c:pt idx="2">
                  <c:v>12/01/2025 15:00</c:v>
                </c:pt>
                <c:pt idx="3">
                  <c:v>12/02/2025 15:00</c:v>
                </c:pt>
                <c:pt idx="4">
                  <c:v>12/03/2025 15:00</c:v>
                </c:pt>
                <c:pt idx="5">
                  <c:v>12/04/2025 15:00</c:v>
                </c:pt>
                <c:pt idx="6">
                  <c:v>12/05/2025 15:00</c:v>
                </c:pt>
                <c:pt idx="7">
                  <c:v>12/08/2025 15:00</c:v>
                </c:pt>
                <c:pt idx="8">
                  <c:v>12/09/2025 15:00</c:v>
                </c:pt>
                <c:pt idx="9">
                  <c:v>12/10/2025 15:00</c:v>
                </c:pt>
                <c:pt idx="10">
                  <c:v>12/11/2025 15:00</c:v>
                </c:pt>
                <c:pt idx="11">
                  <c:v>12/12/2025 15:00</c:v>
                </c:pt>
                <c:pt idx="12">
                  <c:v>12/15/2025 15:00</c:v>
                </c:pt>
                <c:pt idx="13">
                  <c:v>12/16/2025 15:00</c:v>
                </c:pt>
                <c:pt idx="14">
                  <c:v>12/17/2025 15:00</c:v>
                </c:pt>
                <c:pt idx="15">
                  <c:v>12/18/2025 10:22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-8367.2716633335203</c:v>
                </c:pt>
                <c:pt idx="2">
                  <c:v>84140.730019998868</c:v>
                </c:pt>
                <c:pt idx="3">
                  <c:v>56953.673356666273</c:v>
                </c:pt>
                <c:pt idx="4">
                  <c:v>44003.46669333351</c:v>
                </c:pt>
                <c:pt idx="5">
                  <c:v>58005.57502999901</c:v>
                </c:pt>
                <c:pt idx="6">
                  <c:v>77685.038366667461</c:v>
                </c:pt>
                <c:pt idx="7">
                  <c:v>101361.13337666618</c:v>
                </c:pt>
                <c:pt idx="8">
                  <c:v>107904.81171333278</c:v>
                </c:pt>
                <c:pt idx="9">
                  <c:v>85917.145049999206</c:v>
                </c:pt>
                <c:pt idx="10">
                  <c:v>60196.278386667138</c:v>
                </c:pt>
                <c:pt idx="11">
                  <c:v>71439.181723333197</c:v>
                </c:pt>
                <c:pt idx="12">
                  <c:v>54235.726733332544</c:v>
                </c:pt>
                <c:pt idx="13">
                  <c:v>32374.13506999888</c:v>
                </c:pt>
                <c:pt idx="14">
                  <c:v>28559.003406666146</c:v>
                </c:pt>
                <c:pt idx="15">
                  <c:v>21685.794393334039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90.936999999999998</c:v>
                      </c:pt>
                      <c:pt idx="69">
                        <c:v>90.474999999999994</c:v>
                      </c:pt>
                      <c:pt idx="70">
                        <c:v>90.266000000000005</c:v>
                      </c:pt>
                      <c:pt idx="71">
                        <c:v>89.93</c:v>
                      </c:pt>
                      <c:pt idx="72">
                        <c:v>90.057000000000002</c:v>
                      </c:pt>
                      <c:pt idx="73">
                        <c:v>90.057010000000005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79.396000000000001</c:v>
                      </c:pt>
                      <c:pt idx="69">
                        <c:v>78.933999999999997</c:v>
                      </c:pt>
                      <c:pt idx="70">
                        <c:v>78.725000000000009</c:v>
                      </c:pt>
                      <c:pt idx="71">
                        <c:v>78.38900000000001</c:v>
                      </c:pt>
                      <c:pt idx="72">
                        <c:v>78.516000000000005</c:v>
                      </c:pt>
                      <c:pt idx="73">
                        <c:v>78.516010000000009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302209.59999999998</c:v>
                      </c:pt>
                      <c:pt idx="69">
                        <c:v>307360.90000000008</c:v>
                      </c:pt>
                      <c:pt idx="70">
                        <c:v>309691.24999999994</c:v>
                      </c:pt>
                      <c:pt idx="71">
                        <c:v>313437.64999999991</c:v>
                      </c:pt>
                      <c:pt idx="72">
                        <c:v>312021.59999999992</c:v>
                      </c:pt>
                      <c:pt idx="73">
                        <c:v>312021.48849999992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69444.444444444453</c:v>
                      </c:pt>
                      <c:pt idx="69">
                        <c:v>71527.777777777781</c:v>
                      </c:pt>
                      <c:pt idx="70">
                        <c:v>72222.222222222234</c:v>
                      </c:pt>
                      <c:pt idx="71">
                        <c:v>72916.666666666672</c:v>
                      </c:pt>
                      <c:pt idx="72">
                        <c:v>73611.111111111109</c:v>
                      </c:pt>
                      <c:pt idx="73">
                        <c:v>73611.111111111109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101.55500000000001</c:v>
                      </c:pt>
                      <c:pt idx="69">
                        <c:v>101.49299999999999</c:v>
                      </c:pt>
                      <c:pt idx="70">
                        <c:v>101.703</c:v>
                      </c:pt>
                      <c:pt idx="71">
                        <c:v>101.55500000000001</c:v>
                      </c:pt>
                      <c:pt idx="72">
                        <c:v>101.63</c:v>
                      </c:pt>
                      <c:pt idx="73">
                        <c:v>101.631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201000.00000000049</c:v>
                      </c:pt>
                      <c:pt idx="69">
                        <c:v>196349.99999999962</c:v>
                      </c:pt>
                      <c:pt idx="70">
                        <c:v>212100.00000000023</c:v>
                      </c:pt>
                      <c:pt idx="71">
                        <c:v>201000.00000000049</c:v>
                      </c:pt>
                      <c:pt idx="72">
                        <c:v>206624.99999999965</c:v>
                      </c:pt>
                      <c:pt idx="73">
                        <c:v>206700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6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12/12/2025 15:00</c:v>
                      </c:pt>
                      <c:pt idx="12">
                        <c:v>12/15/2025 15:00</c:v>
                      </c:pt>
                      <c:pt idx="13">
                        <c:v>12/16/2025 15:00</c:v>
                      </c:pt>
                      <c:pt idx="14">
                        <c:v>12/17/2025 15:00</c:v>
                      </c:pt>
                      <c:pt idx="15">
                        <c:v>12/18/2025 10:22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55127.604166666657</c:v>
                      </c:pt>
                      <c:pt idx="69">
                        <c:v>56781.432291666686</c:v>
                      </c:pt>
                      <c:pt idx="70">
                        <c:v>57332.708333333343</c:v>
                      </c:pt>
                      <c:pt idx="71">
                        <c:v>57883.984374999985</c:v>
                      </c:pt>
                      <c:pt idx="72">
                        <c:v>58435.260416666657</c:v>
                      </c:pt>
                      <c:pt idx="73">
                        <c:v>58435.260416666657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7F151-05A5-493F-8941-E5298740E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B18B9472-7A33-4C24-8CFF-553A6F28AA18}">
    <text>SNRFIN entry px missing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mailto:ZK885444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30"/>
  <sheetViews>
    <sheetView workbookViewId="0"/>
  </sheetViews>
  <sheetFormatPr defaultColWidth="8.85546875" defaultRowHeight="15"/>
  <cols>
    <col min="1" max="1" width="8.85546875" style="3"/>
    <col min="2" max="2" width="18.28515625" style="135" bestFit="1" customWidth="1"/>
    <col min="3" max="3" width="11.7109375" style="137" bestFit="1" customWidth="1"/>
    <col min="4" max="4" width="11.7109375" style="137" customWidth="1"/>
    <col min="5" max="5" width="11.140625" style="139" bestFit="1" customWidth="1"/>
    <col min="6" max="16384" width="8.85546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0</v>
      </c>
      <c r="B2" s="135" t="s">
        <v>245</v>
      </c>
      <c r="C2" s="137">
        <v>46000</v>
      </c>
      <c r="D2" s="137" t="s">
        <v>166</v>
      </c>
      <c r="E2" s="139" cm="1">
        <f t="array" aca="1" ref="E2" ca="1">_xlfn.LET(_xlpm.r,INDIRECT("'" &amp; "EM Basis" &amp; "'!" &amp; D2 &amp; ":" &amp; D2),LOOKUP(2,1/(ISNUMBER(_xlpm.r)),_xlpm.r))</f>
        <v>-64416.218016822015</v>
      </c>
    </row>
    <row r="3" spans="1:5">
      <c r="A3" s="3">
        <v>1</v>
      </c>
      <c r="B3" s="135" t="s">
        <v>150</v>
      </c>
      <c r="C3" s="137" cm="1">
        <f t="array" aca="1" ref="C3" ca="1">INDIRECT("'" &amp; A3 &amp; "'!A14")</f>
        <v>45903.625</v>
      </c>
      <c r="D3" s="137" t="s">
        <v>165</v>
      </c>
      <c r="E3" s="139" cm="1">
        <f t="array" aca="1" ref="E3" ca="1">_xlfn.LET(_xlpm.r,INDIRECT("'" &amp; A3 &amp; "'!" &amp; D3 &amp; ":" &amp; D3),LOOKUP(2,1/(ISNUMBER(_xlpm.r)),_xlpm.r))</f>
        <v>186054.88112833325</v>
      </c>
    </row>
    <row r="4" spans="1:5">
      <c r="A4" s="3">
        <v>2</v>
      </c>
      <c r="B4" s="135" t="s">
        <v>163</v>
      </c>
      <c r="C4" s="137" cm="1">
        <f t="array" aca="1" ref="C4" ca="1">INDIRECT("'" &amp; A4 &amp; "'!A14")</f>
        <v>45924.625</v>
      </c>
      <c r="D4" s="137" t="s">
        <v>166</v>
      </c>
      <c r="E4" s="139" cm="1">
        <f t="array" aca="1" ref="E4" ca="1">_xlfn.LET(_xlpm.r,INDIRECT("'" &amp; A4 &amp; "'!" &amp; D4 &amp; ":" &amp; D4),LOOKUP(2,1/(ISNUMBER(_xlpm.r)),_xlpm.r))</f>
        <v>79858.022857777803</v>
      </c>
    </row>
    <row r="5" spans="1:5">
      <c r="A5" s="3">
        <v>3</v>
      </c>
      <c r="B5" s="135" t="s">
        <v>151</v>
      </c>
      <c r="C5" s="137" cm="1">
        <f t="array" aca="1" ref="C5" ca="1">INDIRECT("'" &amp; A5 &amp; "'!A14")</f>
        <v>45925.625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10454.282893333278</v>
      </c>
    </row>
    <row r="6" spans="1:5">
      <c r="A6" s="3">
        <v>4</v>
      </c>
      <c r="B6" s="135" t="s">
        <v>152</v>
      </c>
      <c r="C6" s="137" cm="1">
        <f t="array" aca="1" ref="C6" ca="1">INDIRECT("'" &amp; A6 &amp; "'!A14")</f>
        <v>45930.625</v>
      </c>
      <c r="D6" s="137" t="s">
        <v>167</v>
      </c>
      <c r="E6" s="139" cm="1">
        <f t="array" aca="1" ref="E6" ca="1">_xlfn.LET(_xlpm.r,INDIRECT("'" &amp; A6 &amp; "'!" &amp; D6 &amp; ":" &amp; D6),LOOKUP(2,1/(ISNUMBER(_xlpm.r)),_xlpm.r))</f>
        <v>200546.65486111189</v>
      </c>
    </row>
    <row r="7" spans="1:5">
      <c r="A7" s="3">
        <v>5</v>
      </c>
      <c r="B7" s="135" t="s">
        <v>153</v>
      </c>
      <c r="C7" s="137" cm="1">
        <f t="array" aca="1" ref="C7" ca="1">INDIRECT("'" &amp; A7 &amp; "'!A14")</f>
        <v>45931.625</v>
      </c>
      <c r="D7" s="137" t="s">
        <v>168</v>
      </c>
      <c r="E7" s="139" cm="1">
        <f t="array" aca="1" ref="E7" ca="1">_xlfn.LET(_xlpm.r,INDIRECT("'" &amp; A7 &amp; "'!" &amp; D7 &amp; ":" &amp; D7),LOOKUP(2,1/(ISNUMBER(_xlpm.r)),_xlpm.r))</f>
        <v>-24234.192340001224</v>
      </c>
    </row>
    <row r="8" spans="1:5">
      <c r="A8" s="3">
        <v>6</v>
      </c>
      <c r="B8" s="135" t="s">
        <v>154</v>
      </c>
      <c r="C8" s="137" cm="1">
        <f t="array" aca="1" ref="C8" ca="1">INDIRECT("'" &amp; A8 &amp; "'!A14")</f>
        <v>45933.625</v>
      </c>
      <c r="D8" s="137" t="s">
        <v>167</v>
      </c>
      <c r="E8" s="139" cm="1">
        <f t="array" aca="1" ref="E8" ca="1">_xlfn.LET(_xlpm.r,INDIRECT("'" &amp; A8 &amp; "'!" &amp; D8 &amp; ":" &amp; D8),LOOKUP(2,1/(ISNUMBER(_xlpm.r)),_xlpm.r))</f>
        <v>-85389.40139111114</v>
      </c>
    </row>
    <row r="9" spans="1:5">
      <c r="A9" s="3">
        <v>7</v>
      </c>
      <c r="B9" s="135" t="s">
        <v>155</v>
      </c>
      <c r="C9" s="137" cm="1">
        <f t="array" aca="1" ref="C9" ca="1">INDIRECT("'" &amp; A9 &amp; "'!A14")</f>
        <v>45937.625</v>
      </c>
      <c r="D9" s="137" t="s">
        <v>168</v>
      </c>
      <c r="E9" s="139" cm="1">
        <f t="array" aca="1" ref="E9" ca="1">_xlfn.LET(_xlpm.r,INDIRECT("'" &amp; A9 &amp; "'!" &amp; D9 &amp; ":" &amp; D9),LOOKUP(2,1/(ISNUMBER(_xlpm.r)),_xlpm.r))</f>
        <v>93436.303371887887</v>
      </c>
    </row>
    <row r="10" spans="1:5">
      <c r="A10" s="3">
        <v>8</v>
      </c>
      <c r="B10" s="135" t="s">
        <v>156</v>
      </c>
      <c r="C10" s="137" cm="1">
        <f t="array" aca="1" ref="C10" ca="1">INDIRECT("'" &amp; A10 &amp; "'!A14")</f>
        <v>45915.625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90019.377691669462</v>
      </c>
    </row>
    <row r="11" spans="1:5">
      <c r="A11" s="3">
        <v>9</v>
      </c>
      <c r="B11" s="135" t="s">
        <v>157</v>
      </c>
      <c r="C11" s="137" cm="1">
        <f t="array" aca="1" ref="C11" ca="1">INDIRECT("'" &amp; A11 &amp; "'!A14")</f>
        <v>45925.625</v>
      </c>
      <c r="D11" s="137" t="s">
        <v>169</v>
      </c>
      <c r="E11" s="139" cm="1">
        <f t="array" aca="1" ref="E11" ca="1">_xlfn.LET(_xlpm.r,INDIRECT("'" &amp; A11 &amp; "'!" &amp; D11 &amp; ":" &amp; D11),LOOKUP(2,1/(ISNUMBER(_xlpm.r)),_xlpm.r))</f>
        <v>140822.67984847468</v>
      </c>
    </row>
    <row r="12" spans="1:5">
      <c r="A12" s="3">
        <v>10</v>
      </c>
      <c r="B12" s="135" t="s">
        <v>158</v>
      </c>
      <c r="C12" s="137" cm="1">
        <f t="array" aca="1" ref="C12" ca="1">INDIRECT("'" &amp; A12 &amp; "'!A14")</f>
        <v>45938</v>
      </c>
      <c r="D12" s="137" t="s">
        <v>166</v>
      </c>
      <c r="E12" s="139" cm="1">
        <f t="array" aca="1" ref="E12" ca="1">_xlfn.LET(_xlpm.r,INDIRECT("'" &amp; A12 &amp; "'!" &amp; D12 &amp; ":" &amp; D12),LOOKUP(2,1/(ISNUMBER(_xlpm.r)),_xlpm.r))</f>
        <v>8070.8057187507911</v>
      </c>
    </row>
    <row r="13" spans="1:5">
      <c r="A13" s="3">
        <v>11</v>
      </c>
      <c r="B13" s="135" t="s">
        <v>159</v>
      </c>
      <c r="C13" s="137" cm="1">
        <f t="array" aca="1" ref="C13" ca="1">INDIRECT("'" &amp; A13 &amp; "'!A14")</f>
        <v>45939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48813.355555555725</v>
      </c>
    </row>
    <row r="14" spans="1:5">
      <c r="A14" s="3">
        <v>12</v>
      </c>
      <c r="B14" s="135" t="s">
        <v>175</v>
      </c>
      <c r="C14" s="137" cm="1">
        <f t="array" aca="1" ref="C14" ca="1">INDIRECT("'" &amp; A14 &amp; "'!A14")</f>
        <v>45960</v>
      </c>
      <c r="D14" s="137" t="s">
        <v>170</v>
      </c>
      <c r="E14" s="139" cm="1">
        <f t="array" aca="1" ref="E14" ca="1">_xlfn.LET(_xlpm.r,INDIRECT("'" &amp; A14 &amp; "'!" &amp; D14 &amp; ":" &amp; D14),LOOKUP(2,1/(ISNUMBER(_xlpm.r)),_xlpm.r))</f>
        <v>142261.68888888875</v>
      </c>
    </row>
    <row r="15" spans="1:5">
      <c r="A15" s="3">
        <v>13</v>
      </c>
      <c r="B15" s="135" t="s">
        <v>160</v>
      </c>
      <c r="C15" s="137" cm="1">
        <f t="array" aca="1" ref="C15" ca="1">INDIRECT("'" &amp; A15 &amp; "'!A14")</f>
        <v>45950.625</v>
      </c>
      <c r="D15" s="137" t="s">
        <v>166</v>
      </c>
      <c r="E15" s="139" cm="1">
        <f t="array" aca="1" ref="E15" ca="1">_xlfn.LET(_xlpm.r,INDIRECT("'" &amp; A15 &amp; "'!" &amp; D15 &amp; ":" &amp; D15),LOOKUP(2,1/(ISNUMBER(_xlpm.r)),_xlpm.r))</f>
        <v>-85531.783986094757</v>
      </c>
    </row>
    <row r="16" spans="1:5">
      <c r="A16" s="3">
        <v>14</v>
      </c>
      <c r="B16" s="135" t="s">
        <v>161</v>
      </c>
      <c r="C16" s="137" cm="1">
        <f t="array" aca="1" ref="C16" ca="1">INDIRECT("'" &amp; A16 &amp; "'!A14")</f>
        <v>45951.5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-16877.472046943847</v>
      </c>
    </row>
    <row r="17" spans="1:5">
      <c r="A17" s="3">
        <v>15</v>
      </c>
      <c r="B17" s="135" t="s">
        <v>162</v>
      </c>
      <c r="C17" s="137" cm="1">
        <f t="array" aca="1" ref="C17" ca="1">INDIRECT("'" &amp; A17 &amp; "'!A14")</f>
        <v>45951.458333333336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212976.19652506892</v>
      </c>
    </row>
    <row r="18" spans="1:5">
      <c r="A18" s="3">
        <v>16</v>
      </c>
      <c r="B18" s="135" t="s">
        <v>173</v>
      </c>
      <c r="C18" s="137" cm="1">
        <f t="array" aca="1" ref="C18" ca="1">INDIRECT("'" &amp; A18 &amp; "'!A14")</f>
        <v>45957.625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103595.26428866698</v>
      </c>
    </row>
    <row r="19" spans="1:5">
      <c r="A19" s="3">
        <v>17</v>
      </c>
      <c r="B19" s="135" t="s">
        <v>183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-2941.5237200000993</v>
      </c>
    </row>
    <row r="20" spans="1:5">
      <c r="A20" s="3">
        <v>18</v>
      </c>
      <c r="B20" s="135" t="s">
        <v>184</v>
      </c>
      <c r="C20" s="137" cm="1">
        <f t="array" aca="1" ref="C20" ca="1">INDIRECT("'" &amp; A20 &amp; "'!A14")</f>
        <v>45964.625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8892.8203199999407</v>
      </c>
    </row>
    <row r="21" spans="1:5">
      <c r="A21" s="3">
        <v>19</v>
      </c>
      <c r="B21" s="135" t="s">
        <v>188</v>
      </c>
      <c r="C21" s="137" cm="1">
        <f t="array" aca="1" ref="C21" ca="1">INDIRECT("'" &amp; A21 &amp; "'!A14")</f>
        <v>45961.625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0</v>
      </c>
    </row>
    <row r="22" spans="1:5">
      <c r="A22" s="3">
        <v>20</v>
      </c>
      <c r="B22" s="135" t="s">
        <v>192</v>
      </c>
      <c r="C22" s="137" cm="1">
        <f t="array" aca="1" ref="C22" ca="1">INDIRECT("'" &amp; A22 &amp; "'!A14")</f>
        <v>45966.625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0</v>
      </c>
    </row>
    <row r="23" spans="1:5">
      <c r="A23" s="3">
        <v>21</v>
      </c>
      <c r="B23" s="135" t="s">
        <v>197</v>
      </c>
      <c r="C23" s="137" cm="1">
        <f t="array" aca="1" ref="C23" ca="1">INDIRECT("'" &amp; A23 &amp; "'!A14")</f>
        <v>45967.625</v>
      </c>
      <c r="D23" s="137" t="s">
        <v>167</v>
      </c>
      <c r="E23" s="139" cm="1">
        <f t="array" aca="1" ref="E23" ca="1">_xlfn.LET(_xlpm.r,INDIRECT("'" &amp; A23 &amp; "'!" &amp; D23 &amp; ":" &amp; D23),LOOKUP(2,1/(ISNUMBER(_xlpm.r)),_xlpm.r))</f>
        <v>-29894.301823999936</v>
      </c>
    </row>
    <row r="24" spans="1:5">
      <c r="A24" s="3">
        <v>22</v>
      </c>
      <c r="B24" s="135" t="s">
        <v>198</v>
      </c>
      <c r="C24" s="137" cm="1">
        <f t="array" aca="1" ref="C24" ca="1">INDIRECT("'" &amp; A24 &amp; "'!A14")</f>
        <v>45968.625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81012.29986111098</v>
      </c>
    </row>
    <row r="25" spans="1:5">
      <c r="A25" s="3">
        <v>23</v>
      </c>
      <c r="B25" s="135" t="s">
        <v>204</v>
      </c>
      <c r="C25" s="137" cm="1">
        <f t="array" aca="1" ref="C25" ca="1">INDIRECT("'" &amp; A25 &amp; "'!A14")</f>
        <v>45974.625</v>
      </c>
      <c r="D25" s="137" t="s">
        <v>170</v>
      </c>
      <c r="E25" s="139" cm="1">
        <f t="array" aca="1" ref="E25" ca="1">_xlfn.LET(_xlpm.r,INDIRECT("'" &amp; A25 &amp; "'!" &amp; D25 &amp; ":" &amp; D25),LOOKUP(2,1/(ISNUMBER(_xlpm.r)),_xlpm.r))</f>
        <v>41285.045902777521</v>
      </c>
    </row>
    <row r="26" spans="1:5">
      <c r="A26" s="3" t="s">
        <v>247</v>
      </c>
      <c r="B26" s="135" t="s">
        <v>198</v>
      </c>
      <c r="C26" s="137" cm="1">
        <f t="array" aca="1" ref="C26" ca="1">INDIRECT("'" &amp; A26 &amp; "'!A14")</f>
        <v>46007</v>
      </c>
      <c r="D26" s="137" t="s">
        <v>170</v>
      </c>
      <c r="E26" s="139" cm="1">
        <f t="array" aca="1" ref="E26" ca="1">_xlfn.LET(_xlpm.r,INDIRECT("'" &amp; A26 &amp; "'!" &amp; D26 &amp; ":" &amp; D26),LOOKUP(2,1/(ISNUMBER(_xlpm.r)),_xlpm.r))</f>
        <v>10916.789444444319</v>
      </c>
    </row>
    <row r="27" spans="1:5">
      <c r="A27" s="3">
        <v>24</v>
      </c>
      <c r="B27" s="135" t="s">
        <v>206</v>
      </c>
      <c r="C27" s="137" cm="1">
        <f t="array" aca="1" ref="C27" ca="1">INDIRECT("'" &amp; A27 &amp; "'!A14")</f>
        <v>45973</v>
      </c>
      <c r="D27" s="137" t="s">
        <v>213</v>
      </c>
      <c r="E27" s="139" cm="1">
        <f t="array" aca="1" ref="E27" ca="1">_xlfn.LET(_xlpm.r,INDIRECT("'" &amp; A27 &amp; "'!" &amp; D27 &amp; ":" &amp; D27),LOOKUP(2,1/(ISNUMBER(_xlpm.r)),_xlpm.r))</f>
        <v>-57344.509563762782</v>
      </c>
    </row>
    <row r="28" spans="1:5">
      <c r="A28" s="3">
        <v>25</v>
      </c>
      <c r="B28" s="135" t="s">
        <v>214</v>
      </c>
      <c r="C28" s="137" cm="1">
        <f t="array" aca="1" ref="C28" ca="1">INDIRECT("'" &amp; A28 &amp; "'!A14")</f>
        <v>45999.625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36254.181408783901</v>
      </c>
    </row>
    <row r="29" spans="1:5">
      <c r="A29" s="3">
        <v>26</v>
      </c>
      <c r="B29" s="135" t="s">
        <v>227</v>
      </c>
      <c r="C29" s="137" cm="1">
        <f t="array" aca="1" ref="C29" ca="1">INDIRECT("'" &amp; A29 &amp; "'!A14")</f>
        <v>46000.5</v>
      </c>
      <c r="D29" s="137" t="s">
        <v>167</v>
      </c>
      <c r="E29" s="139" cm="1">
        <f t="array" aca="1" ref="E29" ca="1">_xlfn.LET(_xlpm.r,INDIRECT("'" &amp; A29 &amp; "'!" &amp; D29 &amp; ":" &amp; D29),LOOKUP(2,1/(ISNUMBER(_xlpm.r)),_xlpm.r))</f>
        <v>-62824.202649998733</v>
      </c>
    </row>
    <row r="30" spans="1:5">
      <c r="A30" s="3">
        <v>27</v>
      </c>
      <c r="B30" s="135" t="s">
        <v>233</v>
      </c>
      <c r="C30" s="137" cm="1">
        <f t="array" aca="1" ref="C30" ca="1">INDIRECT("'" &amp; A30 &amp; "'!A14")</f>
        <v>45986.625</v>
      </c>
      <c r="D30" s="137" t="s">
        <v>166</v>
      </c>
      <c r="E30" s="139" cm="1">
        <f t="array" aca="1" ref="E30" ca="1">_xlfn.LET(_xlpm.r,INDIRECT("'" &amp; A30 &amp; "'!" &amp; D30 &amp; ":" &amp; D30),LOOKUP(2,1/(ISNUMBER(_xlpm.r)),_xlpm.r))</f>
        <v>21685.794393334039</v>
      </c>
    </row>
  </sheetData>
  <conditionalFormatting sqref="E1:E1048576">
    <cfRule type="cellIs" dxfId="3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Q1" zoomScale="70" zoomScaleNormal="70" workbookViewId="0">
      <selection activeCell="AK15" sqref="AK15"/>
    </sheetView>
  </sheetViews>
  <sheetFormatPr defaultColWidth="8.85546875" defaultRowHeight="15"/>
  <cols>
    <col min="1" max="1" width="17.140625" style="150" bestFit="1" customWidth="1"/>
    <col min="2" max="5" width="16.85546875" style="44" customWidth="1"/>
    <col min="6" max="6" width="10.5703125" style="44" customWidth="1"/>
    <col min="7" max="10" width="13.28515625" style="44" customWidth="1"/>
    <col min="11" max="12" width="11.5703125" style="44" customWidth="1"/>
    <col min="13" max="13" width="13.28515625" style="44" customWidth="1"/>
    <col min="14" max="14" width="17.140625" style="44" bestFit="1" customWidth="1"/>
    <col min="15" max="17" width="13" style="44" customWidth="1"/>
    <col min="18" max="18" width="11.28515625" bestFit="1" customWidth="1"/>
    <col min="19" max="19" width="11.28515625" hidden="1" customWidth="1"/>
    <col min="20" max="20" width="11.5703125" style="59" hidden="1" customWidth="1"/>
    <col min="21" max="21" width="6.7109375" style="44" hidden="1" customWidth="1"/>
    <col min="22" max="22" width="11.5703125" style="59" hidden="1" customWidth="1"/>
    <col min="23" max="23" width="8.85546875" style="44" hidden="1" customWidth="1"/>
    <col min="24" max="24" width="17.140625" style="105" hidden="1" customWidth="1"/>
    <col min="25" max="25" width="7.7109375" style="44" hidden="1" customWidth="1"/>
    <col min="26" max="26" width="11.5703125" style="59" hidden="1" customWidth="1"/>
    <col min="27" max="27" width="8.85546875" style="44" hidden="1" customWidth="1"/>
    <col min="28" max="30" width="17.140625" style="150" hidden="1" customWidth="1"/>
    <col min="31" max="31" width="8.85546875" style="150" hidden="1" customWidth="1"/>
    <col min="32" max="32" width="8.85546875" style="44" hidden="1" customWidth="1"/>
    <col min="33" max="33" width="8.85546875" style="44"/>
    <col min="34" max="34" width="17.140625" style="150" bestFit="1" customWidth="1"/>
    <col min="35" max="35" width="13.28515625" style="44" bestFit="1" customWidth="1"/>
    <col min="36" max="38" width="13.28515625" style="44" customWidth="1"/>
    <col min="39" max="39" width="12.42578125" style="44" customWidth="1"/>
    <col min="40" max="40" width="13.28515625" style="44" customWidth="1"/>
    <col min="41" max="41" width="10.7109375" style="44" customWidth="1"/>
    <col min="42" max="45" width="13.28515625" style="44" customWidth="1"/>
    <col min="46" max="46" width="12.28515625" style="44" customWidth="1"/>
    <col min="47" max="47" width="13.28515625" style="44" customWidth="1"/>
    <col min="48" max="49" width="10.7109375" style="44" customWidth="1"/>
    <col min="50" max="50" width="13.85546875" style="44" customWidth="1"/>
    <col min="51" max="51" width="11.5703125" style="44" customWidth="1"/>
    <col min="52" max="52" width="13.28515625" style="44" customWidth="1"/>
    <col min="53" max="53" width="13.28515625" style="44" bestFit="1" customWidth="1"/>
    <col min="54" max="55" width="13.28515625" style="159" customWidth="1"/>
    <col min="56" max="57" width="13.28515625" style="44" customWidth="1"/>
    <col min="58" max="58" width="0" hidden="1" customWidth="1"/>
    <col min="59" max="59" width="17.140625" style="59" hidden="1" customWidth="1"/>
    <col min="60" max="60" width="7.7109375" style="44" hidden="1" customWidth="1"/>
    <col min="61" max="61" width="11.5703125" style="59" hidden="1" customWidth="1"/>
    <col min="62" max="62" width="13.28515625" style="44" hidden="1" customWidth="1"/>
    <col min="63" max="63" width="11.5703125" style="59" hidden="1" customWidth="1"/>
    <col min="64" max="64" width="8.85546875" style="44" hidden="1" customWidth="1"/>
    <col min="65" max="65" width="11.5703125" style="59" hidden="1" customWidth="1"/>
    <col min="66" max="66" width="13.28515625" style="44" hidden="1" customWidth="1"/>
    <col min="67" max="67" width="11.5703125" style="59" hidden="1" customWidth="1"/>
    <col min="68" max="68" width="12.28515625" style="44" hidden="1" customWidth="1"/>
    <col min="69" max="69" width="11.5703125" style="59" hidden="1" customWidth="1"/>
    <col min="70" max="70" width="12.28515625" style="44" hidden="1" customWidth="1"/>
    <col min="71" max="73" width="18.28515625" style="150" hidden="1" customWidth="1"/>
    <col min="74" max="75" width="12.28515625" style="44" hidden="1" customWidth="1"/>
    <col min="76" max="76" width="8.85546875" style="44"/>
    <col min="77" max="77" width="20" style="150" customWidth="1"/>
    <col min="78" max="78" width="13.28515625" style="44" bestFit="1" customWidth="1"/>
    <col min="79" max="79" width="14.5703125" style="44" bestFit="1" customWidth="1"/>
    <col min="80" max="81" width="13.28515625" style="44" customWidth="1"/>
    <col min="82" max="82" width="12.42578125" style="44" customWidth="1"/>
    <col min="83" max="83" width="13.28515625" style="44" customWidth="1"/>
    <col min="84" max="84" width="11.140625" style="44" bestFit="1" customWidth="1"/>
    <col min="85" max="85" width="0" style="44" hidden="1" customWidth="1"/>
    <col min="86" max="86" width="17.140625" style="44" hidden="1" customWidth="1"/>
    <col min="87" max="87" width="8.85546875" style="44" hidden="1" customWidth="1"/>
    <col min="88" max="88" width="17.140625" style="44" hidden="1" customWidth="1"/>
    <col min="89" max="89" width="8.85546875" style="44" hidden="1" customWidth="1"/>
    <col min="90" max="92" width="18.28515625" style="150" hidden="1" customWidth="1"/>
    <col min="93" max="94" width="8.85546875" style="44" hidden="1" customWidth="1"/>
    <col min="95" max="95" width="8.85546875" style="44"/>
    <col min="96" max="96" width="17.140625" style="150" bestFit="1" customWidth="1"/>
    <col min="97" max="97" width="15.5703125" style="44" bestFit="1" customWidth="1"/>
    <col min="98" max="98" width="14.5703125" style="44" bestFit="1" customWidth="1"/>
    <col min="99" max="99" width="10.42578125" style="44" bestFit="1" customWidth="1"/>
    <col min="100" max="100" width="8.7109375" style="44" customWidth="1"/>
    <col min="101" max="101" width="11.140625" style="44" bestFit="1" customWidth="1"/>
    <col min="102" max="102" width="10.42578125" style="44" bestFit="1" customWidth="1"/>
    <col min="103" max="103" width="11.5703125" style="44" bestFit="1" customWidth="1"/>
    <col min="104" max="104" width="8.85546875" style="44" customWidth="1"/>
    <col min="105" max="105" width="17.140625" style="44" hidden="1" customWidth="1"/>
    <col min="106" max="106" width="10" style="44" hidden="1" customWidth="1"/>
    <col min="107" max="107" width="17.140625" style="44" hidden="1" customWidth="1"/>
    <col min="108" max="108" width="7.7109375" style="44" hidden="1" customWidth="1"/>
    <col min="109" max="111" width="17.140625" style="150" hidden="1" customWidth="1"/>
    <col min="112" max="112" width="15.7109375" style="45" hidden="1" customWidth="1"/>
    <col min="113" max="113" width="14.7109375" style="45" hidden="1" customWidth="1"/>
    <col min="114" max="114" width="16.28515625" style="45" hidden="1" customWidth="1"/>
    <col min="115" max="115" width="15.5703125" style="45" hidden="1" customWidth="1"/>
    <col min="116" max="116" width="9.28515625" style="44" hidden="1" customWidth="1"/>
    <col min="117" max="117" width="16.5703125" style="44" hidden="1" customWidth="1"/>
    <col min="118" max="118" width="15.7109375" style="44" hidden="1" customWidth="1"/>
    <col min="119" max="120" width="0" style="44" hidden="1" customWidth="1"/>
    <col min="121" max="121" width="8.85546875" style="44"/>
    <col min="122" max="123" width="17.140625" style="150" bestFit="1" customWidth="1"/>
    <col min="124" max="124" width="11.7109375" style="44" hidden="1" customWidth="1"/>
    <col min="125" max="126" width="11.140625" style="44" hidden="1" customWidth="1"/>
    <col min="127" max="127" width="13.140625" style="44" hidden="1" customWidth="1"/>
    <col min="128" max="128" width="15.28515625" style="44" hidden="1" customWidth="1"/>
    <col min="129" max="130" width="14.7109375" style="44" hidden="1" customWidth="1"/>
    <col min="131" max="131" width="16.7109375" style="44" hidden="1" customWidth="1"/>
    <col min="132" max="132" width="16.28515625" style="44" hidden="1" customWidth="1"/>
    <col min="133" max="133" width="15.28515625" style="44" hidden="1" customWidth="1"/>
    <col min="134" max="134" width="12.28515625" style="44" hidden="1" customWidth="1"/>
    <col min="135" max="135" width="17.85546875" style="44" hidden="1" customWidth="1"/>
    <col min="136" max="136" width="16.28515625" style="44" customWidth="1"/>
    <col min="137" max="137" width="15.28515625" style="44" customWidth="1"/>
    <col min="138" max="138" width="12.28515625" style="44" bestFit="1" customWidth="1"/>
    <col min="139" max="139" width="17.85546875" style="44" bestFit="1" customWidth="1"/>
    <col min="140" max="140" width="12.28515625" style="44" customWidth="1"/>
    <col min="141" max="142" width="8.85546875" style="44"/>
    <col min="143" max="143" width="11" style="111" bestFit="1" customWidth="1"/>
    <col min="144" max="147" width="13.7109375" style="124" customWidth="1"/>
    <col min="148" max="16384" width="8.85546875" style="44"/>
  </cols>
  <sheetData>
    <row r="1" spans="1:147" ht="15.7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46009.625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46008.625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46008.625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46009.625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10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102">_xlfn.UNIQUE(BT:BT)</f>
        <v>0</v>
      </c>
      <c r="BY2" s="29"/>
      <c r="BZ2" s="112" t="s">
        <v>0</v>
      </c>
      <c r="CA2" s="122" t="s">
        <v>1</v>
      </c>
      <c r="CH2" s="109" cm="1">
        <f t="array" ref="CH2:CI133">_xll.BDH(BZ4, "LAST_PRICE", "01/01/2025 15:00:00", "01/01/2035 16:00:00", "BarSize=60", "BarType=T", "RecurDaily=True", "TZ=New_York")</f>
        <v>45813.625</v>
      </c>
      <c r="CI2" s="44">
        <v>106.2727</v>
      </c>
      <c r="CJ2" s="109" cm="1">
        <f t="array" ref="CJ2:CK133">_xll.BDH(CA4, "LAST_PRICE", "01/01/2025 15:00:00", "01/01/2035 16:00:00", "BarSize=60", "BarType=T", "RecurDaily=True", "TZ=New_York")</f>
        <v>45813.625</v>
      </c>
      <c r="CK2" s="44">
        <v>55.59</v>
      </c>
      <c r="CL2" s="150">
        <f>IF(COUNTIF(CJ:CJ,CH2),CH2,"")</f>
        <v>45813.625</v>
      </c>
      <c r="CM2" s="150" t="str">
        <f>IF(CL2&gt;$BY$14,CL2,"")</f>
        <v/>
      </c>
      <c r="CN2" s="150" cm="1">
        <f t="array" ref="CN2:CN100">_xlfn.UNIQUE(CM:CM)</f>
        <v>0</v>
      </c>
      <c r="CR2" s="29"/>
      <c r="CS2" s="112" t="s">
        <v>0</v>
      </c>
      <c r="CT2" s="122" t="s">
        <v>1</v>
      </c>
      <c r="DA2" s="109" cm="1">
        <f t="array" ref="DA2:DB141">_xll.BDH(CS4, "LAST_PRICE", "01/01/2025 15:00:00", "01/01/2035 16:00:00", "BarSize=60", "BarType=T", "RecurDaily=True", "TZ=London")</f>
        <v>45813.625</v>
      </c>
      <c r="DB2" s="44">
        <v>293.76400000000001</v>
      </c>
      <c r="DC2" s="109" cm="1">
        <f t="array" ref="DC2:DD141">_xll.BDH(CT4, "LAST_PRICE", "01/01/2025 15:00:00", "01/01/2035 16:00:00", "BarSize=60", "BarType=T", "RecurDaily=True", "TZ=London")</f>
        <v>45813.625</v>
      </c>
      <c r="DD2" s="44">
        <v>56.481999999999999</v>
      </c>
      <c r="DE2" s="150">
        <f>IF(COUNTIF(DC:DC,DA2),DA2,"")</f>
        <v>45813.625</v>
      </c>
      <c r="DF2" s="150" t="str">
        <f>IF(DE2&gt;$CR$14,DE2,"")</f>
        <v/>
      </c>
      <c r="DG2" s="150" cm="1">
        <f t="array" ref="DG2:DG105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.7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40">_xll.BDH(B4, "LAST_PRICE", "01/01/2025 15:00:00", "01/01/2035 16:00:00", "BarSize=60", "BarType=T", "RecurDaily=True", "TZ=London")</f>
        <v>45813.625</v>
      </c>
      <c r="U3" s="1">
        <v>93.55</v>
      </c>
      <c r="V3" s="42" cm="1">
        <f t="array" ref="V3:W143">_xll.BDH(C4, "LAST_PRICE", "01/01/2025 15:00:00", "01/01/2035 16:00:00", "BarSize=60", "BarType=T", "RecurDaily=True", "TZ=London")</f>
        <v>45813.625</v>
      </c>
      <c r="W3" s="39">
        <v>101.26</v>
      </c>
      <c r="X3" s="104" cm="1">
        <f t="array" ref="X3:Y133">_xll.BDH(D4, "LAST_PRICE", "01/01/2025 15:00:00", "01/01/2035 16:00:00", "BarSize=60", "BarType=T", "RecurDaily=True", "TZ=London")</f>
        <v>45813.625</v>
      </c>
      <c r="Y3" s="1">
        <v>121.02</v>
      </c>
      <c r="Z3" s="42" cm="1">
        <f t="array" ref="Z3:AA120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45813.625</v>
      </c>
      <c r="BH3" s="1">
        <v>79.31</v>
      </c>
      <c r="BI3" s="42" cm="1">
        <f t="array" ref="BI3:BJ104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45813.625</v>
      </c>
      <c r="BL3" s="1">
        <v>107.57</v>
      </c>
      <c r="BM3" s="42" cm="1">
        <f t="array" ref="BM3:BN104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0">_xll.BDH(AM4, "LAST_PRICE", "01/01/2025 15:00:00", "01/01/2035 16:00:00", "BarSize=60", "BarType=T", "RecurDaily=True", "TZ=New_York")</f>
        <v>45813.625</v>
      </c>
      <c r="BP3" s="44">
        <v>101.890625</v>
      </c>
      <c r="BQ3" s="42" cm="1">
        <f t="array" ref="BQ3:BR140">_xll.BDH(AN4, "LAST_PRICE", "01/01/2025 15:00:00", "01/01/2035 16:00:00", "BarSize=60", "BarType=T", "RecurDaily=True", "TZ=New_York")</f>
        <v>45813.625</v>
      </c>
      <c r="BR3" s="44">
        <v>95.90625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45814.625</v>
      </c>
      <c r="CI3" s="44">
        <v>106.61709999999999</v>
      </c>
      <c r="CJ3" s="109">
        <v>45814.625</v>
      </c>
      <c r="CK3" s="44">
        <v>54.094999999999999</v>
      </c>
      <c r="CL3" s="150">
        <f t="shared" ref="CL3:CL66" si="0">IF(COUNTIF(CJ:CJ,CH3),CH3,"")</f>
        <v>45814.625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45814.625</v>
      </c>
      <c r="DB3" s="44">
        <v>289.697</v>
      </c>
      <c r="DC3" s="109">
        <v>45814.625</v>
      </c>
      <c r="DD3" s="44">
        <v>55.588999999999999</v>
      </c>
      <c r="DE3" s="150">
        <f t="shared" ref="DE3:DE66" si="2">IF(COUNTIF(DC:DC,DA3),DA3,"")</f>
        <v>45814.625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45814.625</v>
      </c>
      <c r="U4" s="44">
        <v>93.7</v>
      </c>
      <c r="V4" s="59">
        <v>45814.625</v>
      </c>
      <c r="W4" s="44">
        <v>101.29900000000001</v>
      </c>
      <c r="X4" s="105">
        <v>45814.625</v>
      </c>
      <c r="Y4" s="44">
        <v>121.27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45814.625</v>
      </c>
      <c r="BH4" s="44">
        <v>79.3</v>
      </c>
      <c r="BI4" s="59">
        <v>45867.625</v>
      </c>
      <c r="BJ4" s="44">
        <v>99.890625</v>
      </c>
      <c r="BK4" s="59">
        <v>45814.625</v>
      </c>
      <c r="BL4" s="44">
        <v>106.92</v>
      </c>
      <c r="BM4" s="59">
        <v>45867.625</v>
      </c>
      <c r="BN4" s="44">
        <v>99.890625</v>
      </c>
      <c r="BO4" s="59">
        <v>45814.625</v>
      </c>
      <c r="BP4" s="44">
        <v>101</v>
      </c>
      <c r="BQ4" s="59">
        <v>45814.625</v>
      </c>
      <c r="BR4" s="44">
        <v>94.703125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45817.625</v>
      </c>
      <c r="CI4" s="44">
        <v>106.6589</v>
      </c>
      <c r="CJ4" s="109">
        <v>45817.625</v>
      </c>
      <c r="CK4" s="44">
        <v>53.728999999999999</v>
      </c>
      <c r="CL4" s="150">
        <f t="shared" si="0"/>
        <v>45817.625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45817.625</v>
      </c>
      <c r="DB4" s="44">
        <v>288.13</v>
      </c>
      <c r="DC4" s="109">
        <v>45817.625</v>
      </c>
      <c r="DD4" s="44">
        <v>55.499000000000002</v>
      </c>
      <c r="DE4" s="150">
        <f t="shared" si="2"/>
        <v>45817.625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.7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45817.625</v>
      </c>
      <c r="U5" s="44">
        <v>93.62</v>
      </c>
      <c r="V5" s="59">
        <v>45817.625</v>
      </c>
      <c r="W5" s="44">
        <v>101.297</v>
      </c>
      <c r="X5" s="105">
        <v>45817.625</v>
      </c>
      <c r="Y5" s="44">
        <v>121.32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45817.625</v>
      </c>
      <c r="BH5" s="44">
        <v>79.34</v>
      </c>
      <c r="BI5" s="59">
        <v>45868.625</v>
      </c>
      <c r="BJ5" s="44">
        <v>99.625</v>
      </c>
      <c r="BK5" s="59">
        <v>45817.625</v>
      </c>
      <c r="BL5" s="44">
        <v>107.24</v>
      </c>
      <c r="BM5" s="59">
        <v>45868.625</v>
      </c>
      <c r="BN5" s="44">
        <v>99.625</v>
      </c>
      <c r="BO5" s="59">
        <v>45817.625</v>
      </c>
      <c r="BP5" s="44">
        <v>101.140625</v>
      </c>
      <c r="BQ5" s="59">
        <v>45817.625</v>
      </c>
      <c r="BR5" s="44">
        <v>94.796875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45818.625</v>
      </c>
      <c r="CI5" s="44">
        <v>106.8021</v>
      </c>
      <c r="CJ5" s="109">
        <v>45818.625</v>
      </c>
      <c r="CK5" s="44">
        <v>53.005000000000003</v>
      </c>
      <c r="CL5" s="150">
        <f t="shared" si="0"/>
        <v>45818.625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45818.625</v>
      </c>
      <c r="DB5" s="44">
        <v>288.601</v>
      </c>
      <c r="DC5" s="109">
        <v>45818.625</v>
      </c>
      <c r="DD5" s="44">
        <v>55.426000000000002</v>
      </c>
      <c r="DE5" s="150">
        <f t="shared" si="2"/>
        <v>45818.625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45818.625</v>
      </c>
      <c r="U6" s="44">
        <v>93.67</v>
      </c>
      <c r="V6" s="59">
        <v>45818.625</v>
      </c>
      <c r="W6" s="44">
        <v>101.38500000000001</v>
      </c>
      <c r="X6" s="105">
        <v>45818.625</v>
      </c>
      <c r="Y6" s="44">
        <v>121.52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45818.625</v>
      </c>
      <c r="BH6" s="44">
        <v>79.53</v>
      </c>
      <c r="BI6" s="59">
        <v>45869.625</v>
      </c>
      <c r="BJ6" s="44">
        <v>99.640625</v>
      </c>
      <c r="BK6" s="59">
        <v>45818.625</v>
      </c>
      <c r="BL6" s="44">
        <v>107.5</v>
      </c>
      <c r="BM6" s="59">
        <v>45869.625</v>
      </c>
      <c r="BN6" s="44">
        <v>99.640625</v>
      </c>
      <c r="BO6" s="59">
        <v>45818.625</v>
      </c>
      <c r="BP6" s="44">
        <v>101.3125</v>
      </c>
      <c r="BQ6" s="59">
        <v>45818.625</v>
      </c>
      <c r="BR6" s="44">
        <v>95.234375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45819.625</v>
      </c>
      <c r="CI6" s="44">
        <v>106.7745</v>
      </c>
      <c r="CJ6" s="109">
        <v>45819.625</v>
      </c>
      <c r="CK6" s="44">
        <v>53.15</v>
      </c>
      <c r="CL6" s="150">
        <f t="shared" si="0"/>
        <v>45819.625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45819.625</v>
      </c>
      <c r="DB6" s="44">
        <v>284.75799999999998</v>
      </c>
      <c r="DC6" s="109">
        <v>45819.625</v>
      </c>
      <c r="DD6" s="44">
        <v>54.582999999999998</v>
      </c>
      <c r="DE6" s="150">
        <f t="shared" si="2"/>
        <v>45819.625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45819.625</v>
      </c>
      <c r="U7" s="44">
        <v>93.76</v>
      </c>
      <c r="V7" s="59">
        <v>45819.625</v>
      </c>
      <c r="W7" s="44">
        <v>101.398</v>
      </c>
      <c r="X7" s="105">
        <v>45819.625</v>
      </c>
      <c r="Y7" s="44">
        <v>121.56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45819.625</v>
      </c>
      <c r="BH7" s="44">
        <v>79.510000000000005</v>
      </c>
      <c r="BI7" s="59">
        <v>45870.625</v>
      </c>
      <c r="BJ7" s="44">
        <v>100.5390625</v>
      </c>
      <c r="BK7" s="59">
        <v>45819.625</v>
      </c>
      <c r="BL7" s="44">
        <v>107.84</v>
      </c>
      <c r="BM7" s="59">
        <v>45870.625</v>
      </c>
      <c r="BN7" s="44">
        <v>100.5390625</v>
      </c>
      <c r="BO7" s="59">
        <v>45819.625</v>
      </c>
      <c r="BP7" s="44">
        <v>101.71875</v>
      </c>
      <c r="BQ7" s="59">
        <v>45819.625</v>
      </c>
      <c r="BR7" s="44">
        <v>95.46875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45820.625</v>
      </c>
      <c r="CI7" s="44">
        <v>106.71720000000001</v>
      </c>
      <c r="CJ7" s="109">
        <v>45820.625</v>
      </c>
      <c r="CK7" s="44">
        <v>53.576999999999998</v>
      </c>
      <c r="CL7" s="150">
        <f t="shared" si="0"/>
        <v>45820.625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45820.625</v>
      </c>
      <c r="DB7" s="44">
        <v>289.94499999999999</v>
      </c>
      <c r="DC7" s="109">
        <v>45820.625</v>
      </c>
      <c r="DD7" s="44">
        <v>55.628</v>
      </c>
      <c r="DE7" s="150">
        <f t="shared" si="2"/>
        <v>45820.625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45820.625</v>
      </c>
      <c r="U8" s="44">
        <v>93.76</v>
      </c>
      <c r="V8" s="59">
        <v>45820.625</v>
      </c>
      <c r="W8" s="44">
        <v>101.509</v>
      </c>
      <c r="X8" s="105">
        <v>45820.625</v>
      </c>
      <c r="Y8" s="44">
        <v>121.7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45820.625</v>
      </c>
      <c r="BH8" s="44">
        <v>79.599999999999994</v>
      </c>
      <c r="BI8" s="59">
        <v>45873.625</v>
      </c>
      <c r="BJ8" s="44">
        <v>100.5859375</v>
      </c>
      <c r="BK8" s="59">
        <v>45820.625</v>
      </c>
      <c r="BL8" s="44">
        <v>108.44</v>
      </c>
      <c r="BM8" s="59">
        <v>45873.625</v>
      </c>
      <c r="BN8" s="44">
        <v>100.5859375</v>
      </c>
      <c r="BO8" s="59">
        <v>45820.625</v>
      </c>
      <c r="BP8" s="44">
        <v>102.203125</v>
      </c>
      <c r="BQ8" s="59">
        <v>45820.625</v>
      </c>
      <c r="BR8" s="44">
        <v>96.578125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45821.625</v>
      </c>
      <c r="CI8" s="44">
        <v>106.2491</v>
      </c>
      <c r="CJ8" s="109">
        <v>45821.625</v>
      </c>
      <c r="CK8" s="44">
        <v>56.162999999999997</v>
      </c>
      <c r="CL8" s="150">
        <f t="shared" si="0"/>
        <v>45821.625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45821.625</v>
      </c>
      <c r="DB8" s="44">
        <v>299.64600000000002</v>
      </c>
      <c r="DC8" s="109">
        <v>45821.625</v>
      </c>
      <c r="DD8" s="44">
        <v>57.968000000000004</v>
      </c>
      <c r="DE8" s="150">
        <f t="shared" si="2"/>
        <v>45821.625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45821.625</v>
      </c>
      <c r="U9" s="44">
        <v>93.42</v>
      </c>
      <c r="V9" s="59">
        <v>45821.625</v>
      </c>
      <c r="W9" s="44">
        <v>101.375</v>
      </c>
      <c r="X9" s="105">
        <v>45821.625</v>
      </c>
      <c r="Y9" s="44">
        <v>121.38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45821.625</v>
      </c>
      <c r="BH9" s="44">
        <v>79.36</v>
      </c>
      <c r="BI9" s="59">
        <v>45874.625</v>
      </c>
      <c r="BJ9" s="44">
        <v>100.4921875</v>
      </c>
      <c r="BK9" s="59">
        <v>45821.625</v>
      </c>
      <c r="BL9" s="44">
        <v>107.79</v>
      </c>
      <c r="BM9" s="59">
        <v>45874.625</v>
      </c>
      <c r="BN9" s="44">
        <v>100.4921875</v>
      </c>
      <c r="BO9" s="59">
        <v>45821.625</v>
      </c>
      <c r="BP9" s="44">
        <v>101.75</v>
      </c>
      <c r="BQ9" s="59">
        <v>45821.625</v>
      </c>
      <c r="BR9" s="44">
        <v>95.5625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45824.625</v>
      </c>
      <c r="CI9" s="44">
        <v>106.6006</v>
      </c>
      <c r="CJ9" s="109">
        <v>45824.625</v>
      </c>
      <c r="CK9" s="44">
        <v>54.46</v>
      </c>
      <c r="CL9" s="150">
        <f t="shared" si="0"/>
        <v>45824.625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45824.625</v>
      </c>
      <c r="DB9" s="44">
        <v>290.31200000000001</v>
      </c>
      <c r="DC9" s="109">
        <v>45824.625</v>
      </c>
      <c r="DD9" s="44">
        <v>55.962000000000003</v>
      </c>
      <c r="DE9" s="150">
        <f t="shared" si="2"/>
        <v>45824.625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.75" thickBot="1">
      <c r="A10" s="15" t="s">
        <v>28</v>
      </c>
      <c r="B10" s="11" cm="1">
        <f t="array" ref="B10">_xll.BDP(B4,"px_last")</f>
        <v>93</v>
      </c>
      <c r="C10" s="20" cm="1">
        <f t="array" ref="C10">_xll.BDP(C4,"px_last")</f>
        <v>100.521</v>
      </c>
      <c r="D10" s="101" cm="1">
        <f t="array" ref="D10">_xll.BDP(D4,"px_last")</f>
        <v>120.81</v>
      </c>
      <c r="E10" s="21" cm="1">
        <f t="array" ref="E10">_xll.BDP(E4,"px_last")</f>
        <v>98.876999999999995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45824.625</v>
      </c>
      <c r="U10" s="44">
        <v>93.76</v>
      </c>
      <c r="V10" s="59">
        <v>45824.625</v>
      </c>
      <c r="W10" s="44">
        <v>101.402</v>
      </c>
      <c r="X10" s="105">
        <v>45825.625</v>
      </c>
      <c r="Y10" s="44">
        <v>121.5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80.724999999999994</v>
      </c>
      <c r="AJ10" s="20" cm="1">
        <f t="array" ref="AJ10">_xll.BDP(AJ4,"px_last")</f>
        <v>101.046875</v>
      </c>
      <c r="AK10" s="20" cm="1">
        <f t="array" ref="AK10">_xll.BDP(AK4,"px_last")</f>
        <v>110.83499999999999</v>
      </c>
      <c r="AL10" s="20" cm="1">
        <f t="array" ref="AL10">_xll.BDP(AL4,"px_last")</f>
        <v>101.046875</v>
      </c>
      <c r="AM10" s="20" cm="1">
        <f t="array" ref="AM10">_xll.BDP(AM4,"px_last")</f>
        <v>104.359375</v>
      </c>
      <c r="AN10" s="21" cm="1">
        <f t="array" ref="AN10">_xll.BDP(AN4,"px_last")</f>
        <v>97.203125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45824.625</v>
      </c>
      <c r="BH10" s="44">
        <v>79.52</v>
      </c>
      <c r="BI10" s="59">
        <v>45875.625</v>
      </c>
      <c r="BJ10" s="44">
        <v>100.5</v>
      </c>
      <c r="BK10" s="59">
        <v>45824.625</v>
      </c>
      <c r="BL10" s="44">
        <v>107.6</v>
      </c>
      <c r="BM10" s="59">
        <v>45875.625</v>
      </c>
      <c r="BN10" s="44">
        <v>100.5</v>
      </c>
      <c r="BO10" s="59">
        <v>45824.625</v>
      </c>
      <c r="BP10" s="44">
        <v>101.390625</v>
      </c>
      <c r="BQ10" s="59">
        <v>45824.625</v>
      </c>
      <c r="BR10" s="44">
        <v>94.671875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107.7848</v>
      </c>
      <c r="CA10" s="21" cm="1">
        <f t="array" ref="CA10">_xll.BDP(CA4,"PX_LAST")</f>
        <v>46.394539999999999</v>
      </c>
      <c r="CB10" s="34"/>
      <c r="CC10" s="34"/>
      <c r="CF10" s="1"/>
      <c r="CH10" s="109">
        <v>45825.625</v>
      </c>
      <c r="CI10" s="44">
        <v>106.1914</v>
      </c>
      <c r="CJ10" s="109">
        <v>45825.625</v>
      </c>
      <c r="CK10" s="44">
        <v>56.384</v>
      </c>
      <c r="CL10" s="150">
        <f t="shared" si="0"/>
        <v>45825.625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219.89080000000001</v>
      </c>
      <c r="CT10" s="21" cm="1">
        <f t="array" ref="CT10">_xll.BDP(CT4,"PX_LAST")</f>
        <v>45.284030000000001</v>
      </c>
      <c r="CU10" s="34"/>
      <c r="CV10" s="34"/>
      <c r="CY10" s="1"/>
      <c r="DA10" s="109">
        <v>45825.625</v>
      </c>
      <c r="DB10" s="44">
        <v>296.12900000000002</v>
      </c>
      <c r="DC10" s="109">
        <v>45825.625</v>
      </c>
      <c r="DD10" s="44">
        <v>57.487000000000002</v>
      </c>
      <c r="DE10" s="150">
        <f t="shared" si="2"/>
        <v>45825.625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45825.625</v>
      </c>
      <c r="U11" s="44">
        <v>93.56</v>
      </c>
      <c r="V11" s="59">
        <v>45825.625</v>
      </c>
      <c r="W11" s="44">
        <v>101.369</v>
      </c>
      <c r="X11" s="105">
        <v>45826.625</v>
      </c>
      <c r="Y11" s="44">
        <v>121.52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45825.625</v>
      </c>
      <c r="BH11" s="44">
        <v>79.430000000000007</v>
      </c>
      <c r="BI11" s="59">
        <v>45876.625</v>
      </c>
      <c r="BJ11" s="44">
        <v>100.4140625</v>
      </c>
      <c r="BK11" s="59">
        <v>45825.625</v>
      </c>
      <c r="BL11" s="44">
        <v>107.97</v>
      </c>
      <c r="BM11" s="59">
        <v>45876.625</v>
      </c>
      <c r="BN11" s="44">
        <v>100.4140625</v>
      </c>
      <c r="BO11" s="59">
        <v>45825.625</v>
      </c>
      <c r="BP11" s="44">
        <v>101.953125</v>
      </c>
      <c r="BQ11" s="59">
        <v>45825.625</v>
      </c>
      <c r="BR11" s="44">
        <v>95.78125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45826.625</v>
      </c>
      <c r="CI11" s="44">
        <v>106.2077</v>
      </c>
      <c r="CJ11" s="109">
        <v>45826.625</v>
      </c>
      <c r="CK11" s="44">
        <v>56.225000000000001</v>
      </c>
      <c r="CL11" s="150">
        <f t="shared" si="0"/>
        <v>45826.625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45826.625</v>
      </c>
      <c r="DB11" s="44">
        <v>299.76400000000001</v>
      </c>
      <c r="DC11" s="109">
        <v>45826.625</v>
      </c>
      <c r="DD11" s="44">
        <v>58.424999999999997</v>
      </c>
      <c r="DE11" s="150">
        <f t="shared" si="2"/>
        <v>45826.625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101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45826.625</v>
      </c>
      <c r="U12" s="44">
        <v>93.37</v>
      </c>
      <c r="V12" s="59">
        <v>45826.625</v>
      </c>
      <c r="W12" s="44">
        <v>101.449</v>
      </c>
      <c r="X12" s="105">
        <v>45827.625</v>
      </c>
      <c r="Y12" s="44">
        <v>121.37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1" t="s">
        <v>0</v>
      </c>
      <c r="AJ12" s="182"/>
      <c r="AK12" s="182"/>
      <c r="AL12" s="183" t="s">
        <v>1</v>
      </c>
      <c r="AM12" s="184"/>
      <c r="AN12" s="185"/>
      <c r="AO12" s="186" t="s">
        <v>1</v>
      </c>
      <c r="AP12" s="187"/>
      <c r="AQ12" s="188"/>
      <c r="AR12" s="189" t="s">
        <v>0</v>
      </c>
      <c r="AS12" s="190"/>
      <c r="AT12" s="191"/>
      <c r="AU12" s="186" t="s">
        <v>0</v>
      </c>
      <c r="AV12" s="187"/>
      <c r="AW12" s="188"/>
      <c r="AX12" s="192" t="s">
        <v>0</v>
      </c>
      <c r="AY12" s="193"/>
      <c r="AZ12" s="194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45826.625</v>
      </c>
      <c r="BH12" s="44">
        <v>79.55</v>
      </c>
      <c r="BI12" s="59">
        <v>45877.625</v>
      </c>
      <c r="BJ12" s="44">
        <v>100.203125</v>
      </c>
      <c r="BK12" s="59">
        <v>45826.625</v>
      </c>
      <c r="BL12" s="44">
        <v>108.05</v>
      </c>
      <c r="BM12" s="59">
        <v>45877.625</v>
      </c>
      <c r="BN12" s="44">
        <v>100.203125</v>
      </c>
      <c r="BO12" s="59">
        <v>45826.625</v>
      </c>
      <c r="BP12" s="44">
        <v>102</v>
      </c>
      <c r="BQ12" s="59">
        <v>45826.625</v>
      </c>
      <c r="BR12" s="44">
        <v>95.921875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1" t="s">
        <v>0</v>
      </c>
      <c r="CA12" s="182"/>
      <c r="CB12" s="182"/>
      <c r="CC12" s="183" t="s">
        <v>1</v>
      </c>
      <c r="CD12" s="184"/>
      <c r="CE12" s="185"/>
      <c r="CF12" s="32" t="s">
        <v>16</v>
      </c>
      <c r="CH12" s="109">
        <v>45828.625</v>
      </c>
      <c r="CI12" s="44">
        <v>106.2469</v>
      </c>
      <c r="CJ12" s="109">
        <v>45828.625</v>
      </c>
      <c r="CK12" s="44">
        <v>56.116999999999997</v>
      </c>
      <c r="CL12" s="150">
        <f t="shared" si="0"/>
        <v>45828.625</v>
      </c>
      <c r="CM12" s="150" t="str">
        <f t="shared" si="1"/>
        <v/>
      </c>
      <c r="CN12" s="150">
        <v>45877.625</v>
      </c>
      <c r="CR12" s="32" t="s">
        <v>22</v>
      </c>
      <c r="CS12" s="181" t="s">
        <v>0</v>
      </c>
      <c r="CT12" s="182"/>
      <c r="CU12" s="182"/>
      <c r="CV12" s="183" t="s">
        <v>1</v>
      </c>
      <c r="CW12" s="184"/>
      <c r="CX12" s="185"/>
      <c r="CY12" s="32" t="s">
        <v>16</v>
      </c>
      <c r="DA12" s="109">
        <v>45827.625</v>
      </c>
      <c r="DB12" s="44">
        <v>309.26900000000001</v>
      </c>
      <c r="DC12" s="109">
        <v>45827.625</v>
      </c>
      <c r="DD12" s="44">
        <v>60.579000000000001</v>
      </c>
      <c r="DE12" s="150">
        <f t="shared" si="2"/>
        <v>45827.625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45827.625</v>
      </c>
      <c r="U13" s="44">
        <v>93.19</v>
      </c>
      <c r="V13" s="59">
        <v>45827.625</v>
      </c>
      <c r="W13" s="44">
        <v>101.432</v>
      </c>
      <c r="X13" s="105">
        <v>45828.625</v>
      </c>
      <c r="Y13" s="44">
        <v>121.48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45828.625</v>
      </c>
      <c r="BH13" s="44">
        <v>79.790000000000006</v>
      </c>
      <c r="BI13" s="59">
        <v>45880.625</v>
      </c>
      <c r="BJ13" s="44">
        <v>100.2109375</v>
      </c>
      <c r="BK13" s="59">
        <v>45828.625</v>
      </c>
      <c r="BL13" s="44">
        <v>108.15</v>
      </c>
      <c r="BM13" s="59">
        <v>45880.625</v>
      </c>
      <c r="BN13" s="44">
        <v>100.2109375</v>
      </c>
      <c r="BO13" s="59">
        <v>45827.625</v>
      </c>
      <c r="BP13" s="44">
        <v>101.921875</v>
      </c>
      <c r="BQ13" s="59">
        <v>45827.625</v>
      </c>
      <c r="BR13" s="44">
        <v>95.765625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45831.625</v>
      </c>
      <c r="CI13" s="44">
        <v>106.4867</v>
      </c>
      <c r="CJ13" s="109">
        <v>45831.625</v>
      </c>
      <c r="CK13" s="44">
        <v>54.783000000000001</v>
      </c>
      <c r="CL13" s="150">
        <f t="shared" si="0"/>
        <v>45831.625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45828.625</v>
      </c>
      <c r="DB13" s="44">
        <v>304.85700000000003</v>
      </c>
      <c r="DC13" s="109">
        <v>45828.625</v>
      </c>
      <c r="DD13" s="44">
        <v>59.311</v>
      </c>
      <c r="DE13" s="150">
        <f t="shared" si="2"/>
        <v>45828.625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45828.625</v>
      </c>
      <c r="U14" s="44">
        <v>93.4</v>
      </c>
      <c r="V14" s="59">
        <v>45828.625</v>
      </c>
      <c r="W14" s="44">
        <v>101.38200000000001</v>
      </c>
      <c r="X14" s="105">
        <v>45831.625</v>
      </c>
      <c r="Y14" s="44">
        <v>121.56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45831.625</v>
      </c>
      <c r="BH14" s="44">
        <v>79.95</v>
      </c>
      <c r="BI14" s="59">
        <v>45881.625</v>
      </c>
      <c r="BJ14" s="44">
        <v>100.2421875</v>
      </c>
      <c r="BK14" s="59">
        <v>45831.625</v>
      </c>
      <c r="BL14" s="44">
        <v>108.41</v>
      </c>
      <c r="BM14" s="59">
        <v>45881.625</v>
      </c>
      <c r="BN14" s="44">
        <v>100.2421875</v>
      </c>
      <c r="BO14" s="59">
        <v>45828.625</v>
      </c>
      <c r="BP14" s="44">
        <v>102.015625</v>
      </c>
      <c r="BQ14" s="59">
        <v>45828.625</v>
      </c>
      <c r="BR14" s="44">
        <v>95.703125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45832.625</v>
      </c>
      <c r="CI14" s="44">
        <v>106.926</v>
      </c>
      <c r="CJ14" s="109">
        <v>45832.625</v>
      </c>
      <c r="CK14" s="44">
        <v>52.908999999999999</v>
      </c>
      <c r="CL14" s="150">
        <f t="shared" si="0"/>
        <v>45832.625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45831.625</v>
      </c>
      <c r="DB14" s="44">
        <v>305.47399999999999</v>
      </c>
      <c r="DC14" s="109">
        <v>45831.625</v>
      </c>
      <c r="DD14" s="44">
        <v>59.47</v>
      </c>
      <c r="DE14" s="150">
        <f t="shared" si="2"/>
        <v>45831.625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45831.625</v>
      </c>
      <c r="U15" s="44">
        <v>93.3</v>
      </c>
      <c r="V15" s="59">
        <v>45831.625</v>
      </c>
      <c r="W15" s="44">
        <v>101.441</v>
      </c>
      <c r="X15" s="105">
        <v>45832.625</v>
      </c>
      <c r="Y15" s="44">
        <v>121.66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45832.625</v>
      </c>
      <c r="BH15" s="44">
        <v>80.17</v>
      </c>
      <c r="BI15" s="59">
        <v>45882.625</v>
      </c>
      <c r="BJ15" s="44">
        <v>100.4921875</v>
      </c>
      <c r="BK15" s="59">
        <v>45832.625</v>
      </c>
      <c r="BL15" s="44">
        <v>108.92</v>
      </c>
      <c r="BM15" s="59">
        <v>45882.625</v>
      </c>
      <c r="BN15" s="44">
        <v>100.4921875</v>
      </c>
      <c r="BO15" s="59">
        <v>45831.625</v>
      </c>
      <c r="BP15" s="44">
        <v>102.34375</v>
      </c>
      <c r="BQ15" s="59">
        <v>45831.625</v>
      </c>
      <c r="BR15" s="44">
        <v>95.984375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45833.625</v>
      </c>
      <c r="CI15" s="44">
        <v>106.8379</v>
      </c>
      <c r="CJ15" s="109">
        <v>45833.625</v>
      </c>
      <c r="CK15" s="44">
        <v>53.393000000000001</v>
      </c>
      <c r="CL15" s="150">
        <f t="shared" si="0"/>
        <v>45833.625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45832.625</v>
      </c>
      <c r="DB15" s="44">
        <v>292.42599999999999</v>
      </c>
      <c r="DC15" s="109">
        <v>45832.625</v>
      </c>
      <c r="DD15" s="44">
        <v>56.341999999999999</v>
      </c>
      <c r="DE15" s="150">
        <f t="shared" si="2"/>
        <v>45832.625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45832.625</v>
      </c>
      <c r="U16" s="44">
        <v>93.63</v>
      </c>
      <c r="V16" s="59">
        <v>45832.625</v>
      </c>
      <c r="W16" s="44">
        <v>101.40600000000001</v>
      </c>
      <c r="X16" s="105">
        <v>45833.625</v>
      </c>
      <c r="Y16" s="44">
        <v>121.62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IF(ISERROR(AI16-2),"",BA16-BD16)</f>
        <v>-19929.419949705985</v>
      </c>
      <c r="BG16" s="59">
        <v>45833.625</v>
      </c>
      <c r="BH16" s="44">
        <v>80.150000000000006</v>
      </c>
      <c r="BI16" s="59">
        <v>45883.625</v>
      </c>
      <c r="BJ16" s="44">
        <v>100.2734375</v>
      </c>
      <c r="BK16" s="59">
        <v>45833.625</v>
      </c>
      <c r="BL16" s="44">
        <v>108.79</v>
      </c>
      <c r="BM16" s="59">
        <v>45883.625</v>
      </c>
      <c r="BN16" s="44">
        <v>100.2734375</v>
      </c>
      <c r="BO16" s="59">
        <v>45832.625</v>
      </c>
      <c r="BP16" s="44">
        <v>102.703125</v>
      </c>
      <c r="BQ16" s="59">
        <v>45832.625</v>
      </c>
      <c r="BR16" s="44">
        <v>96.625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45834.625</v>
      </c>
      <c r="CI16" s="44">
        <v>107.0552</v>
      </c>
      <c r="CJ16" s="109">
        <v>45834.625</v>
      </c>
      <c r="CK16" s="44">
        <v>52.463000000000001</v>
      </c>
      <c r="CL16" s="150">
        <f t="shared" si="0"/>
        <v>45834.625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45833.625</v>
      </c>
      <c r="DB16" s="44">
        <v>292.70999999999998</v>
      </c>
      <c r="DC16" s="109">
        <v>45833.625</v>
      </c>
      <c r="DD16" s="44">
        <v>56.53</v>
      </c>
      <c r="DE16" s="150">
        <f t="shared" si="2"/>
        <v>45833.625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45833.625</v>
      </c>
      <c r="U17" s="44">
        <v>93.47</v>
      </c>
      <c r="V17" s="59">
        <v>45833.625</v>
      </c>
      <c r="W17" s="44">
        <v>101.367</v>
      </c>
      <c r="X17" s="105">
        <v>45834.625</v>
      </c>
      <c r="Y17" s="44">
        <v>121.66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45834.625</v>
      </c>
      <c r="BH17" s="44">
        <v>80.38</v>
      </c>
      <c r="BI17" s="59">
        <v>45884.625</v>
      </c>
      <c r="BJ17" s="44">
        <v>100.15625</v>
      </c>
      <c r="BK17" s="59">
        <v>45834.625</v>
      </c>
      <c r="BL17" s="44">
        <v>109.19</v>
      </c>
      <c r="BM17" s="59">
        <v>45884.625</v>
      </c>
      <c r="BN17" s="44">
        <v>100.15625</v>
      </c>
      <c r="BO17" s="59">
        <v>45833.625</v>
      </c>
      <c r="BP17" s="44">
        <v>102.78125</v>
      </c>
      <c r="BQ17" s="59">
        <v>45833.625</v>
      </c>
      <c r="BR17" s="44">
        <v>96.6875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45835.625</v>
      </c>
      <c r="CI17" s="44">
        <v>107.2032</v>
      </c>
      <c r="CJ17" s="109">
        <v>45835.625</v>
      </c>
      <c r="CK17" s="44">
        <v>52.195</v>
      </c>
      <c r="CL17" s="150">
        <f t="shared" si="0"/>
        <v>45835.625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45834.625</v>
      </c>
      <c r="DB17" s="44">
        <v>290.971</v>
      </c>
      <c r="DC17" s="109">
        <v>45834.625</v>
      </c>
      <c r="DD17" s="44">
        <v>56.253999999999998</v>
      </c>
      <c r="DE17" s="150">
        <f t="shared" si="2"/>
        <v>45834.625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-130680.10424103939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-130680.10424103939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-125349.53762423726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45834.625</v>
      </c>
      <c r="U18" s="44">
        <v>93.5</v>
      </c>
      <c r="V18" s="59">
        <v>45834.625</v>
      </c>
      <c r="W18" s="44">
        <v>101.43</v>
      </c>
      <c r="X18" s="105">
        <v>45835.625</v>
      </c>
      <c r="Y18" s="44">
        <v>121.55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-132959.15804505366</v>
      </c>
      <c r="BG18" s="59">
        <v>45835.625</v>
      </c>
      <c r="BH18" s="44">
        <v>80.34</v>
      </c>
      <c r="BI18" s="59">
        <v>45887.625</v>
      </c>
      <c r="BJ18" s="44">
        <v>100.1015625</v>
      </c>
      <c r="BK18" s="59">
        <v>45835.625</v>
      </c>
      <c r="BL18" s="44">
        <v>109.01</v>
      </c>
      <c r="BM18" s="59">
        <v>45887.625</v>
      </c>
      <c r="BN18" s="44">
        <v>100.1015625</v>
      </c>
      <c r="BO18" s="59">
        <v>45834.625</v>
      </c>
      <c r="BP18" s="44">
        <v>103.109375</v>
      </c>
      <c r="BQ18" s="59">
        <v>45834.625</v>
      </c>
      <c r="BR18" s="44">
        <v>97.140625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45838.625</v>
      </c>
      <c r="CI18" s="44">
        <v>107.5166</v>
      </c>
      <c r="CJ18" s="109">
        <v>45838.625</v>
      </c>
      <c r="CK18" s="44">
        <v>50.99</v>
      </c>
      <c r="CL18" s="150">
        <f t="shared" si="0"/>
        <v>45838.625</v>
      </c>
      <c r="CM18" s="150" t="str">
        <f t="shared" si="1"/>
        <v/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45835.625</v>
      </c>
      <c r="DB18" s="44">
        <v>285.11700000000002</v>
      </c>
      <c r="DC18" s="109">
        <v>45835.625</v>
      </c>
      <c r="DD18" s="44">
        <v>54.988</v>
      </c>
      <c r="DE18" s="150">
        <f t="shared" si="2"/>
        <v>45835.625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63586.975534525787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63586.975534525787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-61762.562089711471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45835.625</v>
      </c>
      <c r="U19" s="44">
        <v>93.63</v>
      </c>
      <c r="V19" s="59">
        <v>45835.625</v>
      </c>
      <c r="W19" s="44">
        <v>101.3</v>
      </c>
      <c r="X19" s="105">
        <v>45838.625</v>
      </c>
      <c r="Y19" s="44">
        <v>121.69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-69372.182510527869</v>
      </c>
      <c r="BG19" s="59">
        <v>45838.625</v>
      </c>
      <c r="BH19" s="44">
        <v>80.650000000000006</v>
      </c>
      <c r="BI19" s="59">
        <v>45888.625</v>
      </c>
      <c r="BJ19" s="44">
        <v>100.2421875</v>
      </c>
      <c r="BK19" s="59">
        <v>45838.625</v>
      </c>
      <c r="BL19" s="44">
        <v>109.61</v>
      </c>
      <c r="BM19" s="59">
        <v>45888.625</v>
      </c>
      <c r="BN19" s="44">
        <v>100.2421875</v>
      </c>
      <c r="BO19" s="59">
        <v>45835.625</v>
      </c>
      <c r="BP19" s="44">
        <v>102.78125</v>
      </c>
      <c r="BQ19" s="59">
        <v>45835.625</v>
      </c>
      <c r="BR19" s="44">
        <v>96.5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45839.625</v>
      </c>
      <c r="CI19" s="44">
        <v>107.5767</v>
      </c>
      <c r="CJ19" s="109">
        <v>45839.625</v>
      </c>
      <c r="CK19" s="44">
        <v>50.72</v>
      </c>
      <c r="CL19" s="150">
        <f t="shared" si="0"/>
        <v>45839.625</v>
      </c>
      <c r="CM19" s="150" t="str">
        <f t="shared" si="1"/>
        <v/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45838.625</v>
      </c>
      <c r="DB19" s="44">
        <v>282.50799999999998</v>
      </c>
      <c r="DC19" s="109">
        <v>45838.625</v>
      </c>
      <c r="DD19" s="44">
        <v>54.523000000000003</v>
      </c>
      <c r="DE19" s="150">
        <f t="shared" si="2"/>
        <v>45838.625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-7628.8732888117665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-7628.8732888117665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-69391.435378523238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45838.625</v>
      </c>
      <c r="U20" s="44">
        <v>93.64</v>
      </c>
      <c r="V20" s="59">
        <v>45838.625</v>
      </c>
      <c r="W20" s="44">
        <v>101.331</v>
      </c>
      <c r="X20" s="105">
        <v>45839.625</v>
      </c>
      <c r="Y20" s="44">
        <v>121.84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-77001.055799339636</v>
      </c>
      <c r="BG20" s="59">
        <v>45839.625</v>
      </c>
      <c r="BH20" s="44">
        <v>80.17</v>
      </c>
      <c r="BI20" s="59">
        <v>45889.625</v>
      </c>
      <c r="BJ20" s="44">
        <v>100.3125</v>
      </c>
      <c r="BK20" s="59">
        <v>45839.625</v>
      </c>
      <c r="BL20" s="44">
        <v>109.34</v>
      </c>
      <c r="BM20" s="59">
        <v>45889.625</v>
      </c>
      <c r="BN20" s="44">
        <v>100.3125</v>
      </c>
      <c r="BO20" s="59">
        <v>45838.625</v>
      </c>
      <c r="BP20" s="44">
        <v>103.234375</v>
      </c>
      <c r="BQ20" s="59">
        <v>45838.625</v>
      </c>
      <c r="BR20" s="44">
        <v>97.40625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45840.625</v>
      </c>
      <c r="CI20" s="44">
        <v>107.69840000000001</v>
      </c>
      <c r="CJ20" s="109">
        <v>45840.625</v>
      </c>
      <c r="CK20" s="44">
        <v>50.170999999999999</v>
      </c>
      <c r="CL20" s="150">
        <f t="shared" si="0"/>
        <v>45840.625</v>
      </c>
      <c r="CM20" s="150" t="str">
        <f t="shared" si="1"/>
        <v/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45839.625</v>
      </c>
      <c r="DB20" s="44">
        <v>283.149</v>
      </c>
      <c r="DC20" s="109">
        <v>45839.625</v>
      </c>
      <c r="DD20" s="44">
        <v>54.335999999999999</v>
      </c>
      <c r="DE20" s="150">
        <f t="shared" si="2"/>
        <v>45839.625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-19975.302298454728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-19975.302298454728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-89366.737676977966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45839.625</v>
      </c>
      <c r="U21" s="44">
        <v>93.68</v>
      </c>
      <c r="V21" s="59">
        <v>45839.625</v>
      </c>
      <c r="W21" s="44">
        <v>101.357</v>
      </c>
      <c r="X21" s="105">
        <v>45840.625</v>
      </c>
      <c r="Y21" s="44">
        <v>121.82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-96976.358097794364</v>
      </c>
      <c r="BG21" s="59">
        <v>45840.625</v>
      </c>
      <c r="BH21" s="44">
        <v>80.319999999999993</v>
      </c>
      <c r="BI21" s="59">
        <v>45890.625</v>
      </c>
      <c r="BJ21" s="44">
        <v>100.09375</v>
      </c>
      <c r="BK21" s="59">
        <v>45840.625</v>
      </c>
      <c r="BL21" s="44">
        <v>109.32</v>
      </c>
      <c r="BM21" s="59">
        <v>45890.625</v>
      </c>
      <c r="BN21" s="44">
        <v>100.09375</v>
      </c>
      <c r="BO21" s="59">
        <v>45839.625</v>
      </c>
      <c r="BP21" s="44">
        <v>103.046875</v>
      </c>
      <c r="BQ21" s="59">
        <v>45839.625</v>
      </c>
      <c r="BR21" s="44">
        <v>97.609375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45845.625</v>
      </c>
      <c r="CI21" s="44">
        <v>107.60639999999999</v>
      </c>
      <c r="CJ21" s="109">
        <v>45845.625</v>
      </c>
      <c r="CK21" s="44">
        <v>50.64</v>
      </c>
      <c r="CL21" s="150">
        <f t="shared" si="0"/>
        <v>45845.625</v>
      </c>
      <c r="CM21" s="150" t="str">
        <f t="shared" si="1"/>
        <v/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45840.625</v>
      </c>
      <c r="DB21" s="44">
        <v>283.74200000000002</v>
      </c>
      <c r="DC21" s="109">
        <v>45840.625</v>
      </c>
      <c r="DD21" s="44">
        <v>54.325000000000003</v>
      </c>
      <c r="DE21" s="150">
        <f t="shared" si="2"/>
        <v>45840.625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-102314.7637833706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45840.625</v>
      </c>
      <c r="U22" s="44">
        <v>93.74</v>
      </c>
      <c r="V22" s="59">
        <v>45840.625</v>
      </c>
      <c r="W22" s="44">
        <v>101.286</v>
      </c>
      <c r="X22" s="105">
        <v>45841.625</v>
      </c>
      <c r="Y22" s="44">
        <v>122.16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-109924.38420418699</v>
      </c>
      <c r="BG22" s="59">
        <v>45841.625</v>
      </c>
      <c r="BH22" s="44">
        <v>80.37</v>
      </c>
      <c r="BI22" s="59">
        <v>45891.625</v>
      </c>
      <c r="BJ22" s="44">
        <v>100.515625</v>
      </c>
      <c r="BK22" s="59">
        <v>45841.625</v>
      </c>
      <c r="BL22" s="44">
        <v>109.06</v>
      </c>
      <c r="BM22" s="59">
        <v>45891.625</v>
      </c>
      <c r="BN22" s="44">
        <v>100.515625</v>
      </c>
      <c r="BO22" s="59">
        <v>45840.625</v>
      </c>
      <c r="BP22" s="44">
        <v>102.78125</v>
      </c>
      <c r="BQ22" s="59">
        <v>45840.625</v>
      </c>
      <c r="BR22" s="44">
        <v>96.984375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45846.625</v>
      </c>
      <c r="CI22" s="44">
        <v>107.4332</v>
      </c>
      <c r="CJ22" s="109">
        <v>45846.625</v>
      </c>
      <c r="CK22" s="44">
        <v>51.264000000000003</v>
      </c>
      <c r="CL22" s="150">
        <f t="shared" si="0"/>
        <v>45846.625</v>
      </c>
      <c r="CM22" s="150" t="str">
        <f t="shared" si="1"/>
        <v/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45841.625</v>
      </c>
      <c r="DB22" s="44">
        <v>278.61099999999999</v>
      </c>
      <c r="DC22" s="109">
        <v>45841.625</v>
      </c>
      <c r="DD22" s="44">
        <v>53.073</v>
      </c>
      <c r="DE22" s="150">
        <f t="shared" si="2"/>
        <v>45841.625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37996.828806054691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37996.828806054691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-64317.934977315905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45841.625</v>
      </c>
      <c r="U23" s="44">
        <v>93.9</v>
      </c>
      <c r="V23" s="59">
        <v>45841.625</v>
      </c>
      <c r="W23" s="44">
        <v>101.379</v>
      </c>
      <c r="X23" s="105">
        <v>45842.625</v>
      </c>
      <c r="Y23" s="44">
        <v>122.27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-71927.555398132303</v>
      </c>
      <c r="BG23" s="59">
        <v>45845.625</v>
      </c>
      <c r="BH23" s="44">
        <v>80.099999999999994</v>
      </c>
      <c r="BI23" s="59">
        <v>45894.625</v>
      </c>
      <c r="BJ23" s="44">
        <v>100.3828125</v>
      </c>
      <c r="BK23" s="59">
        <v>45845.625</v>
      </c>
      <c r="BL23" s="44">
        <v>108.41</v>
      </c>
      <c r="BM23" s="59">
        <v>45894.625</v>
      </c>
      <c r="BN23" s="44">
        <v>100.3828125</v>
      </c>
      <c r="BO23" s="59">
        <v>45842.625</v>
      </c>
      <c r="BP23" s="44">
        <v>102.28125</v>
      </c>
      <c r="BQ23" s="59">
        <v>45842.625</v>
      </c>
      <c r="BR23" s="44">
        <v>96.25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45847.625</v>
      </c>
      <c r="CI23" s="44">
        <v>107.717</v>
      </c>
      <c r="CJ23" s="109">
        <v>45847.625</v>
      </c>
      <c r="CK23" s="44">
        <v>50.171999999999997</v>
      </c>
      <c r="CL23" s="150">
        <f t="shared" si="0"/>
        <v>45847.625</v>
      </c>
      <c r="CM23" s="150" t="str">
        <f t="shared" si="1"/>
        <v/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45842.625</v>
      </c>
      <c r="DB23" s="44">
        <v>284.7</v>
      </c>
      <c r="DC23" s="109">
        <v>45842.625</v>
      </c>
      <c r="DD23" s="44">
        <v>54.459000000000003</v>
      </c>
      <c r="DE23" s="150">
        <f t="shared" si="2"/>
        <v>45842.625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-31139.343613326535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-31139.343613326535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-95457.27859064244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45842.625</v>
      </c>
      <c r="U24" s="44">
        <v>93.86</v>
      </c>
      <c r="V24" s="59">
        <v>45842.625</v>
      </c>
      <c r="W24" s="44">
        <v>101.465</v>
      </c>
      <c r="X24" s="105">
        <v>45845.625</v>
      </c>
      <c r="Y24" s="44">
        <v>122.05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-103066.89901145884</v>
      </c>
      <c r="BG24" s="59">
        <v>45846.625</v>
      </c>
      <c r="BH24" s="44">
        <v>79.989999999999995</v>
      </c>
      <c r="BI24" s="59">
        <v>45895.625</v>
      </c>
      <c r="BJ24" s="44">
        <v>100.6015625</v>
      </c>
      <c r="BK24" s="59">
        <v>45846.625</v>
      </c>
      <c r="BL24" s="44">
        <v>108.1</v>
      </c>
      <c r="BM24" s="59">
        <v>45895.625</v>
      </c>
      <c r="BN24" s="44">
        <v>100.6015625</v>
      </c>
      <c r="BO24" s="59">
        <v>45845.625</v>
      </c>
      <c r="BP24" s="44">
        <v>101.984375</v>
      </c>
      <c r="BQ24" s="59">
        <v>45845.625</v>
      </c>
      <c r="BR24" s="44">
        <v>95.375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45848.625</v>
      </c>
      <c r="CI24" s="44">
        <v>107.7636</v>
      </c>
      <c r="CJ24" s="109">
        <v>45848.625</v>
      </c>
      <c r="CK24" s="44">
        <v>49.853999999999999</v>
      </c>
      <c r="CL24" s="150">
        <f t="shared" si="0"/>
        <v>45848.625</v>
      </c>
      <c r="CM24" s="150" t="str">
        <f t="shared" si="1"/>
        <v/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45845.625</v>
      </c>
      <c r="DB24" s="44">
        <v>281.32</v>
      </c>
      <c r="DC24" s="109">
        <v>45845.625</v>
      </c>
      <c r="DD24" s="44">
        <v>53.741999999999997</v>
      </c>
      <c r="DE24" s="150">
        <f t="shared" si="2"/>
        <v>45845.625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-105621.76408314507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45845.625</v>
      </c>
      <c r="U25" s="44">
        <v>93.91</v>
      </c>
      <c r="V25" s="59">
        <v>45845.625</v>
      </c>
      <c r="W25" s="44">
        <v>101.348</v>
      </c>
      <c r="X25" s="105">
        <v>45846.625</v>
      </c>
      <c r="Y25" s="44">
        <v>121.9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-113231.38450396147</v>
      </c>
      <c r="BG25" s="59">
        <v>45847.625</v>
      </c>
      <c r="BH25" s="44">
        <v>80.209999999999994</v>
      </c>
      <c r="BI25" s="59">
        <v>45896.625</v>
      </c>
      <c r="BJ25" s="44">
        <v>100.765625</v>
      </c>
      <c r="BK25" s="59">
        <v>45847.625</v>
      </c>
      <c r="BL25" s="44">
        <v>108.71</v>
      </c>
      <c r="BM25" s="59">
        <v>45896.625</v>
      </c>
      <c r="BN25" s="44">
        <v>100.765625</v>
      </c>
      <c r="BO25" s="59">
        <v>45846.625</v>
      </c>
      <c r="BP25" s="44">
        <v>101.8125</v>
      </c>
      <c r="BQ25" s="59">
        <v>45846.625</v>
      </c>
      <c r="BR25" s="44">
        <v>95.234375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45849.625</v>
      </c>
      <c r="CI25" s="44">
        <v>107.52670000000001</v>
      </c>
      <c r="CJ25" s="109">
        <v>45849.625</v>
      </c>
      <c r="CK25" s="44">
        <v>50.515999999999998</v>
      </c>
      <c r="CL25" s="150">
        <f t="shared" si="0"/>
        <v>45849.625</v>
      </c>
      <c r="CM25" s="150" t="str">
        <f t="shared" si="1"/>
        <v/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45846.625</v>
      </c>
      <c r="DB25" s="44">
        <v>282.44299999999998</v>
      </c>
      <c r="DC25" s="109">
        <v>45846.625</v>
      </c>
      <c r="DD25" s="44">
        <v>54.017000000000003</v>
      </c>
      <c r="DE25" s="150">
        <f t="shared" si="2"/>
        <v>45846.625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-98466.15527420021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45846.625</v>
      </c>
      <c r="U26" s="44">
        <v>93.9</v>
      </c>
      <c r="V26" s="59">
        <v>45846.625</v>
      </c>
      <c r="W26" s="44">
        <v>101.241</v>
      </c>
      <c r="X26" s="105">
        <v>45847.625</v>
      </c>
      <c r="Y26" s="44">
        <v>122</v>
      </c>
      <c r="Z26" s="59">
        <v>45877.625</v>
      </c>
      <c r="AA26" s="44">
        <v>99.611000000000004</v>
      </c>
      <c r="AB26" s="150">
        <f t="shared" si="4"/>
        <v>45846.625</v>
      </c>
      <c r="AC26" s="150" t="str">
        <f t="shared" si="5"/>
        <v/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-106075.77569501661</v>
      </c>
      <c r="BG26" s="59">
        <v>45848.625</v>
      </c>
      <c r="BH26" s="44">
        <v>80.13</v>
      </c>
      <c r="BI26" s="59">
        <v>45897.625</v>
      </c>
      <c r="BJ26" s="44">
        <v>100.8203125</v>
      </c>
      <c r="BK26" s="59">
        <v>45848.625</v>
      </c>
      <c r="BL26" s="44">
        <v>108.74</v>
      </c>
      <c r="BM26" s="59">
        <v>45897.625</v>
      </c>
      <c r="BN26" s="44">
        <v>100.8203125</v>
      </c>
      <c r="BO26" s="59">
        <v>45847.625</v>
      </c>
      <c r="BP26" s="44">
        <v>102.359375</v>
      </c>
      <c r="BQ26" s="59">
        <v>45847.625</v>
      </c>
      <c r="BR26" s="44">
        <v>96.15625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45852.625</v>
      </c>
      <c r="CI26" s="44">
        <v>107.4284</v>
      </c>
      <c r="CJ26" s="109">
        <v>45852.625</v>
      </c>
      <c r="CK26" s="44">
        <v>50.954000000000001</v>
      </c>
      <c r="CL26" s="150">
        <f t="shared" si="0"/>
        <v>45852.625</v>
      </c>
      <c r="CM26" s="150" t="str">
        <f t="shared" si="1"/>
        <v/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45847.625</v>
      </c>
      <c r="DB26" s="44">
        <v>278.82100000000003</v>
      </c>
      <c r="DC26" s="109">
        <v>45847.625</v>
      </c>
      <c r="DD26" s="44">
        <v>53.445999999999998</v>
      </c>
      <c r="DE26" s="150">
        <f t="shared" si="2"/>
        <v>45847.625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-50089.939911162131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-50089.939911162131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-148556.09518536233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45847.625</v>
      </c>
      <c r="U27" s="44">
        <v>94.17</v>
      </c>
      <c r="V27" s="59">
        <v>45847.625</v>
      </c>
      <c r="W27" s="44">
        <v>101.289</v>
      </c>
      <c r="X27" s="105">
        <v>45848.625</v>
      </c>
      <c r="Y27" s="44">
        <v>121.86</v>
      </c>
      <c r="Z27" s="59">
        <v>45880.625</v>
      </c>
      <c r="AA27" s="44">
        <v>99.561999999999998</v>
      </c>
      <c r="AB27" s="150">
        <f t="shared" si="4"/>
        <v>45847.625</v>
      </c>
      <c r="AC27" s="150">
        <f t="shared" si="5"/>
        <v>45847.625</v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-156165.71560617874</v>
      </c>
      <c r="BG27" s="59">
        <v>45849.625</v>
      </c>
      <c r="BH27" s="44">
        <v>80.03</v>
      </c>
      <c r="BI27" s="59">
        <v>45898.625</v>
      </c>
      <c r="BJ27" s="44">
        <v>100.8359375</v>
      </c>
      <c r="BK27" s="59">
        <v>45849.625</v>
      </c>
      <c r="BL27" s="44">
        <v>108.08</v>
      </c>
      <c r="BM27" s="59">
        <v>45898.625</v>
      </c>
      <c r="BN27" s="44">
        <v>100.8359375</v>
      </c>
      <c r="BO27" s="59">
        <v>45848.625</v>
      </c>
      <c r="BP27" s="44">
        <v>102.296875</v>
      </c>
      <c r="BQ27" s="59">
        <v>45848.625</v>
      </c>
      <c r="BR27" s="44">
        <v>96.21875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45853.625</v>
      </c>
      <c r="CI27" s="44">
        <v>107.2017</v>
      </c>
      <c r="CJ27" s="109">
        <v>45853.625</v>
      </c>
      <c r="CK27" s="44">
        <v>51.889000000000003</v>
      </c>
      <c r="CL27" s="150">
        <f t="shared" si="0"/>
        <v>45853.625</v>
      </c>
      <c r="CM27" s="150" t="str">
        <f t="shared" si="1"/>
        <v/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45848.625</v>
      </c>
      <c r="DB27" s="44">
        <v>278.61399999999998</v>
      </c>
      <c r="DC27" s="109">
        <v>45848.625</v>
      </c>
      <c r="DD27" s="44">
        <v>53.453000000000003</v>
      </c>
      <c r="DE27" s="150">
        <f t="shared" si="2"/>
        <v>45848.625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-7019.2162076400127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-7019.2162076400127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-155575.31139300234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45848.625</v>
      </c>
      <c r="U28" s="44">
        <v>94.22</v>
      </c>
      <c r="V28" s="59">
        <v>45848.625</v>
      </c>
      <c r="W28" s="44">
        <v>101.181</v>
      </c>
      <c r="X28" s="105">
        <v>45849.625</v>
      </c>
      <c r="Y28" s="44">
        <v>121.72</v>
      </c>
      <c r="Z28" s="59">
        <v>45881.625</v>
      </c>
      <c r="AA28" s="44">
        <v>99.405000000000001</v>
      </c>
      <c r="AB28" s="150">
        <f t="shared" si="4"/>
        <v>45848.625</v>
      </c>
      <c r="AC28" s="150">
        <f t="shared" si="5"/>
        <v>45848.625</v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-164665.72077005869</v>
      </c>
      <c r="BG28" s="59">
        <v>45852.625</v>
      </c>
      <c r="BH28" s="44">
        <v>80.09</v>
      </c>
      <c r="BI28" s="59">
        <v>45901.625</v>
      </c>
      <c r="BJ28" s="44">
        <v>100.8046875</v>
      </c>
      <c r="BK28" s="59">
        <v>45852.625</v>
      </c>
      <c r="BL28" s="44">
        <v>108.05</v>
      </c>
      <c r="BM28" s="59">
        <v>45901.625</v>
      </c>
      <c r="BN28" s="44">
        <v>100.8046875</v>
      </c>
      <c r="BO28" s="59">
        <v>45849.625</v>
      </c>
      <c r="BP28" s="44">
        <v>101.71875</v>
      </c>
      <c r="BQ28" s="59">
        <v>45849.625</v>
      </c>
      <c r="BR28" s="44">
        <v>94.859375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45854.625</v>
      </c>
      <c r="CI28" s="44">
        <v>107.2169</v>
      </c>
      <c r="CJ28" s="109">
        <v>45854.625</v>
      </c>
      <c r="CK28" s="44">
        <v>51.680999999999997</v>
      </c>
      <c r="CL28" s="150">
        <f t="shared" si="0"/>
        <v>45854.625</v>
      </c>
      <c r="CM28" s="150" t="str">
        <f t="shared" si="1"/>
        <v/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45849.625</v>
      </c>
      <c r="DB28" s="44">
        <v>281.92899999999997</v>
      </c>
      <c r="DC28" s="109">
        <v>45849.625</v>
      </c>
      <c r="DD28" s="44">
        <v>54.234999999999999</v>
      </c>
      <c r="DE28" s="150">
        <f t="shared" si="2"/>
        <v>45849.625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-146960.21590141801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45849.625</v>
      </c>
      <c r="U29" s="44">
        <v>94.12</v>
      </c>
      <c r="V29" s="59">
        <v>45849.625</v>
      </c>
      <c r="W29" s="44">
        <v>101.123</v>
      </c>
      <c r="X29" s="105">
        <v>45852.625</v>
      </c>
      <c r="Y29" s="44">
        <v>121.74</v>
      </c>
      <c r="Z29" s="59">
        <v>45882.625</v>
      </c>
      <c r="AA29" s="44">
        <v>99.745000000000005</v>
      </c>
      <c r="AB29" s="150">
        <f t="shared" si="4"/>
        <v>45849.625</v>
      </c>
      <c r="AC29" s="150">
        <f t="shared" si="5"/>
        <v>45849.625</v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-163184.93181381875</v>
      </c>
      <c r="BG29" s="59">
        <v>45853.625</v>
      </c>
      <c r="BH29" s="44">
        <v>79.849999999999994</v>
      </c>
      <c r="BI29" s="59">
        <v>45902.625</v>
      </c>
      <c r="BJ29" s="44">
        <v>100.65625</v>
      </c>
      <c r="BK29" s="59">
        <v>45853.625</v>
      </c>
      <c r="BL29" s="44">
        <v>107.66</v>
      </c>
      <c r="BM29" s="59">
        <v>45902.625</v>
      </c>
      <c r="BN29" s="44">
        <v>100.65625</v>
      </c>
      <c r="BO29" s="59">
        <v>45852.625</v>
      </c>
      <c r="BP29" s="44">
        <v>101.65625</v>
      </c>
      <c r="BQ29" s="59">
        <v>45852.625</v>
      </c>
      <c r="BR29" s="44">
        <v>94.640625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45855.625</v>
      </c>
      <c r="CI29" s="44">
        <v>107.4862</v>
      </c>
      <c r="CJ29" s="109">
        <v>45855.625</v>
      </c>
      <c r="CK29" s="44">
        <v>50.808</v>
      </c>
      <c r="CL29" s="150">
        <f t="shared" si="0"/>
        <v>45855.625</v>
      </c>
      <c r="CM29" s="150" t="str">
        <f t="shared" si="1"/>
        <v/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45852.625</v>
      </c>
      <c r="DB29" s="44">
        <v>283.81700000000001</v>
      </c>
      <c r="DC29" s="109">
        <v>45852.625</v>
      </c>
      <c r="DD29" s="44">
        <v>54.883000000000003</v>
      </c>
      <c r="DE29" s="150">
        <f t="shared" si="2"/>
        <v>45852.625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-3706.9631460380624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-3706.9631460380624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-150667.17904745607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45852.625</v>
      </c>
      <c r="U30" s="44">
        <v>94.05</v>
      </c>
      <c r="V30" s="59">
        <v>45852.625</v>
      </c>
      <c r="W30" s="44">
        <v>101.181</v>
      </c>
      <c r="X30" s="105">
        <v>45853.625</v>
      </c>
      <c r="Y30" s="44">
        <v>121.85</v>
      </c>
      <c r="Z30" s="59">
        <v>45883.625</v>
      </c>
      <c r="AA30" s="44">
        <v>99.620999999999995</v>
      </c>
      <c r="AB30" s="150">
        <f t="shared" si="4"/>
        <v>45852.625</v>
      </c>
      <c r="AC30" s="150">
        <f t="shared" si="5"/>
        <v>45852.625</v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-154569.83632223442</v>
      </c>
      <c r="BG30" s="59">
        <v>45854.625</v>
      </c>
      <c r="BH30" s="44">
        <v>80.06</v>
      </c>
      <c r="BI30" s="59">
        <v>45903.625</v>
      </c>
      <c r="BJ30" s="44">
        <v>100.8125</v>
      </c>
      <c r="BK30" s="59">
        <v>45854.625</v>
      </c>
      <c r="BL30" s="44">
        <v>107.83</v>
      </c>
      <c r="BM30" s="59">
        <v>45903.625</v>
      </c>
      <c r="BN30" s="44">
        <v>100.8125</v>
      </c>
      <c r="BO30" s="59">
        <v>45853.625</v>
      </c>
      <c r="BP30" s="44">
        <v>101.21875</v>
      </c>
      <c r="BQ30" s="59">
        <v>45853.625</v>
      </c>
      <c r="BR30" s="44">
        <v>94.015625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45856.625</v>
      </c>
      <c r="CI30" s="44">
        <v>107.51779999999999</v>
      </c>
      <c r="CJ30" s="109">
        <v>45856.625</v>
      </c>
      <c r="CK30" s="44">
        <v>50.996000000000002</v>
      </c>
      <c r="CL30" s="150">
        <f t="shared" si="0"/>
        <v>45856.625</v>
      </c>
      <c r="CM30" s="150" t="str">
        <f t="shared" si="1"/>
        <v/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45853.625</v>
      </c>
      <c r="DB30" s="44">
        <v>284.40899999999999</v>
      </c>
      <c r="DC30" s="109">
        <v>45853.625</v>
      </c>
      <c r="DD30" s="44">
        <v>55.322000000000003</v>
      </c>
      <c r="DE30" s="150">
        <f t="shared" si="2"/>
        <v>45853.625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4127.6416834968841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4127.6416834968841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-146539.53736395919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45853.625</v>
      </c>
      <c r="U31" s="44">
        <v>94.05</v>
      </c>
      <c r="V31" s="59">
        <v>45853.625</v>
      </c>
      <c r="W31" s="44">
        <v>101.23699999999999</v>
      </c>
      <c r="X31" s="105">
        <v>45854.625</v>
      </c>
      <c r="Y31" s="44">
        <v>121.87</v>
      </c>
      <c r="Z31" s="59">
        <v>45884.625</v>
      </c>
      <c r="AA31" s="44">
        <v>99.375</v>
      </c>
      <c r="AB31" s="150">
        <f t="shared" si="4"/>
        <v>45853.625</v>
      </c>
      <c r="AC31" s="150">
        <f t="shared" si="5"/>
        <v>45853.625</v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-158276.79946827248</v>
      </c>
      <c r="BG31" s="59">
        <v>45855.625</v>
      </c>
      <c r="BH31" s="44">
        <v>80.14</v>
      </c>
      <c r="BI31" s="59">
        <v>45904.625</v>
      </c>
      <c r="BJ31" s="44">
        <v>101.0390625</v>
      </c>
      <c r="BK31" s="59">
        <v>45855.625</v>
      </c>
      <c r="BL31" s="44">
        <v>108.09</v>
      </c>
      <c r="BM31" s="59">
        <v>45904.625</v>
      </c>
      <c r="BN31" s="44">
        <v>101.0390625</v>
      </c>
      <c r="BO31" s="59">
        <v>45854.625</v>
      </c>
      <c r="BP31" s="44">
        <v>101.484375</v>
      </c>
      <c r="BQ31" s="59">
        <v>45854.625</v>
      </c>
      <c r="BR31" s="44">
        <v>94.140625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45859.625</v>
      </c>
      <c r="CI31" s="44">
        <v>107.4918</v>
      </c>
      <c r="CJ31" s="109">
        <v>45859.625</v>
      </c>
      <c r="CK31" s="44">
        <v>51.058999999999997</v>
      </c>
      <c r="CL31" s="150">
        <f t="shared" si="0"/>
        <v>45859.625</v>
      </c>
      <c r="CM31" s="150" t="str">
        <f t="shared" si="1"/>
        <v/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45854.625</v>
      </c>
      <c r="DB31" s="44">
        <v>285.31700000000001</v>
      </c>
      <c r="DC31" s="109">
        <v>45854.625</v>
      </c>
      <c r="DD31" s="44">
        <v>55.634</v>
      </c>
      <c r="DE31" s="150">
        <f t="shared" si="2"/>
        <v>45854.625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68428.381892972859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68428.381892972859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-78111.155470986327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45854.625</v>
      </c>
      <c r="U32" s="44">
        <v>93.96</v>
      </c>
      <c r="V32" s="59">
        <v>45854.625</v>
      </c>
      <c r="W32" s="44">
        <v>101.31</v>
      </c>
      <c r="X32" s="105">
        <v>45855.625</v>
      </c>
      <c r="Y32" s="44">
        <v>120.13</v>
      </c>
      <c r="Z32" s="59">
        <v>45887.625</v>
      </c>
      <c r="AA32" s="44">
        <v>99.388999999999996</v>
      </c>
      <c r="AB32" s="150">
        <f t="shared" si="4"/>
        <v>45854.625</v>
      </c>
      <c r="AC32" s="150">
        <f t="shared" si="5"/>
        <v>45854.625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-154149.1577847756</v>
      </c>
      <c r="BG32" s="59">
        <v>45856.625</v>
      </c>
      <c r="BH32" s="44">
        <v>80.25</v>
      </c>
      <c r="BI32" s="59">
        <v>45905.625</v>
      </c>
      <c r="BJ32" s="44">
        <v>101.25</v>
      </c>
      <c r="BK32" s="59">
        <v>45856.625</v>
      </c>
      <c r="BL32" s="44">
        <v>108.29</v>
      </c>
      <c r="BM32" s="59">
        <v>45905.625</v>
      </c>
      <c r="BN32" s="44">
        <v>101.25</v>
      </c>
      <c r="BO32" s="59">
        <v>45855.625</v>
      </c>
      <c r="BP32" s="44">
        <v>101.421875</v>
      </c>
      <c r="BQ32" s="59">
        <v>45855.625</v>
      </c>
      <c r="BR32" s="44">
        <v>94.078125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45860.625</v>
      </c>
      <c r="CI32" s="44">
        <v>107.44840000000001</v>
      </c>
      <c r="CJ32" s="109">
        <v>45860.625</v>
      </c>
      <c r="CK32" s="44">
        <v>51.103000000000002</v>
      </c>
      <c r="CL32" s="150">
        <f t="shared" si="0"/>
        <v>45860.625</v>
      </c>
      <c r="CM32" s="150" t="str">
        <f t="shared" si="1"/>
        <v/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45855.625</v>
      </c>
      <c r="DB32" s="44">
        <v>279.93299999999999</v>
      </c>
      <c r="DC32" s="109">
        <v>45855.625</v>
      </c>
      <c r="DD32" s="44">
        <v>54.454000000000001</v>
      </c>
      <c r="DE32" s="150">
        <f t="shared" si="2"/>
        <v>45855.625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-15925.880178895757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45855.625</v>
      </c>
      <c r="U33" s="44">
        <v>94.08</v>
      </c>
      <c r="V33" s="59">
        <v>45855.625</v>
      </c>
      <c r="W33" s="44">
        <v>101.328</v>
      </c>
      <c r="X33" s="105">
        <v>45856.625</v>
      </c>
      <c r="Y33" s="44">
        <v>120.01</v>
      </c>
      <c r="Z33" s="59">
        <v>45888.625</v>
      </c>
      <c r="AA33" s="44">
        <v>99.484999999999999</v>
      </c>
      <c r="AB33" s="150">
        <f t="shared" si="4"/>
        <v>45855.625</v>
      </c>
      <c r="AC33" s="150">
        <f t="shared" si="5"/>
        <v>45855.625</v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-85720.775891802739</v>
      </c>
      <c r="BG33" s="59">
        <v>45859.625</v>
      </c>
      <c r="BH33" s="44">
        <v>80.36</v>
      </c>
      <c r="BI33" s="59">
        <v>45908.625</v>
      </c>
      <c r="BJ33" s="44">
        <v>101.3828125</v>
      </c>
      <c r="BK33" s="59">
        <v>45859.625</v>
      </c>
      <c r="BL33" s="44">
        <v>108.71</v>
      </c>
      <c r="BM33" s="59">
        <v>45908.625</v>
      </c>
      <c r="BN33" s="44">
        <v>101.3828125</v>
      </c>
      <c r="BO33" s="59">
        <v>45856.625</v>
      </c>
      <c r="BP33" s="44">
        <v>101.671875</v>
      </c>
      <c r="BQ33" s="59">
        <v>45856.625</v>
      </c>
      <c r="BR33" s="44">
        <v>94.21875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45861.625</v>
      </c>
      <c r="CI33" s="44">
        <v>107.6756</v>
      </c>
      <c r="CJ33" s="109">
        <v>45861.625</v>
      </c>
      <c r="CK33" s="44">
        <v>50.188000000000002</v>
      </c>
      <c r="CL33" s="150">
        <f t="shared" si="0"/>
        <v>45861.625</v>
      </c>
      <c r="CM33" s="150" t="str">
        <f t="shared" si="1"/>
        <v/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45856.625</v>
      </c>
      <c r="DB33" s="44">
        <v>277.86799999999999</v>
      </c>
      <c r="DC33" s="109">
        <v>45856.625</v>
      </c>
      <c r="DD33" s="44">
        <v>53.975999999999999</v>
      </c>
      <c r="DE33" s="150">
        <f t="shared" si="2"/>
        <v>45856.625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-28153.949354267119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-28153.949354267119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-44079.829533162876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45856.625</v>
      </c>
      <c r="U34" s="44">
        <v>94.09</v>
      </c>
      <c r="V34" s="59">
        <v>45856.625</v>
      </c>
      <c r="W34" s="44">
        <v>101.28</v>
      </c>
      <c r="X34" s="105">
        <v>45859.625</v>
      </c>
      <c r="Y34" s="44">
        <v>120.31</v>
      </c>
      <c r="Z34" s="59">
        <v>45889.625</v>
      </c>
      <c r="AA34" s="44">
        <v>99.653999999999996</v>
      </c>
      <c r="AB34" s="150">
        <f t="shared" si="4"/>
        <v>45856.625</v>
      </c>
      <c r="AC34" s="150">
        <f t="shared" si="5"/>
        <v>45856.625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-90132.063735566393</v>
      </c>
      <c r="BG34" s="59">
        <v>45860.625</v>
      </c>
      <c r="BH34" s="44">
        <v>80.5</v>
      </c>
      <c r="BI34" s="59">
        <v>45909.625</v>
      </c>
      <c r="BJ34" s="44">
        <v>101.203125</v>
      </c>
      <c r="BK34" s="59">
        <v>45860.625</v>
      </c>
      <c r="BL34" s="44">
        <v>108.97</v>
      </c>
      <c r="BM34" s="59">
        <v>45909.625</v>
      </c>
      <c r="BN34" s="44">
        <v>101.203125</v>
      </c>
      <c r="BO34" s="59">
        <v>45859.625</v>
      </c>
      <c r="BP34" s="44">
        <v>102.03125</v>
      </c>
      <c r="BQ34" s="59">
        <v>45859.625</v>
      </c>
      <c r="BR34" s="44">
        <v>94.96875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45862.625</v>
      </c>
      <c r="CI34" s="44">
        <v>107.5968</v>
      </c>
      <c r="CJ34" s="109">
        <v>45862.625</v>
      </c>
      <c r="CK34" s="44">
        <v>50.165999999999997</v>
      </c>
      <c r="CL34" s="150">
        <f t="shared" si="0"/>
        <v>45862.625</v>
      </c>
      <c r="CM34" s="150" t="str">
        <f t="shared" si="1"/>
        <v/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45859.625</v>
      </c>
      <c r="DB34" s="44">
        <v>278.05399999999997</v>
      </c>
      <c r="DC34" s="109">
        <v>45859.625</v>
      </c>
      <c r="DD34" s="44">
        <v>54.119</v>
      </c>
      <c r="DE34" s="150">
        <f t="shared" si="2"/>
        <v>45859.625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-20959.122893734471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-20959.122893734471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-65038.952426897347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45859.625</v>
      </c>
      <c r="U35" s="44">
        <v>94.13</v>
      </c>
      <c r="V35" s="59">
        <v>45859.625</v>
      </c>
      <c r="W35" s="44">
        <v>101.45</v>
      </c>
      <c r="X35" s="105">
        <v>45860.625</v>
      </c>
      <c r="Y35" s="44">
        <v>120.48</v>
      </c>
      <c r="Z35" s="59">
        <v>45890.625</v>
      </c>
      <c r="AA35" s="44">
        <v>99.468999999999994</v>
      </c>
      <c r="AB35" s="150">
        <f t="shared" si="4"/>
        <v>45859.625</v>
      </c>
      <c r="AC35" s="150">
        <f t="shared" si="5"/>
        <v>45859.625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-52386.564077559517</v>
      </c>
      <c r="BG35" s="59">
        <v>45861.625</v>
      </c>
      <c r="BH35" s="44">
        <v>80.540000000000006</v>
      </c>
      <c r="BI35" s="59">
        <v>45910.625</v>
      </c>
      <c r="BJ35" s="44">
        <v>101.2734375</v>
      </c>
      <c r="BK35" s="59">
        <v>45861.625</v>
      </c>
      <c r="BL35" s="44">
        <v>108.8</v>
      </c>
      <c r="BM35" s="59">
        <v>45910.625</v>
      </c>
      <c r="BN35" s="44">
        <v>101.2734375</v>
      </c>
      <c r="BO35" s="59">
        <v>45860.625</v>
      </c>
      <c r="BP35" s="44">
        <v>102.328125</v>
      </c>
      <c r="BQ35" s="59">
        <v>45860.625</v>
      </c>
      <c r="BR35" s="44">
        <v>95.484375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45863.625</v>
      </c>
      <c r="CI35" s="44">
        <v>107.6135</v>
      </c>
      <c r="CJ35" s="109">
        <v>45863.625</v>
      </c>
      <c r="CK35" s="44">
        <v>49.981999999999999</v>
      </c>
      <c r="CL35" s="150">
        <f t="shared" si="0"/>
        <v>45863.625</v>
      </c>
      <c r="CM35" s="150" t="str">
        <f t="shared" si="1"/>
        <v/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45860.625</v>
      </c>
      <c r="DB35" s="44">
        <v>280.26299999999998</v>
      </c>
      <c r="DC35" s="109">
        <v>45860.625</v>
      </c>
      <c r="DD35" s="44">
        <v>54.722000000000001</v>
      </c>
      <c r="DE35" s="150">
        <f t="shared" si="2"/>
        <v>45860.625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-107699.11282378605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45860.625</v>
      </c>
      <c r="U36" s="44">
        <v>94.13</v>
      </c>
      <c r="V36" s="59">
        <v>45860.625</v>
      </c>
      <c r="W36" s="44">
        <v>101.5</v>
      </c>
      <c r="X36" s="105">
        <v>45861.625</v>
      </c>
      <c r="Y36" s="44">
        <v>120.5</v>
      </c>
      <c r="Z36" s="59">
        <v>45891.625</v>
      </c>
      <c r="AA36" s="44">
        <v>99.596000000000004</v>
      </c>
      <c r="AB36" s="150">
        <f t="shared" si="4"/>
        <v>45860.625</v>
      </c>
      <c r="AC36" s="150">
        <f t="shared" si="5"/>
        <v>45860.625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-34760.238823513122</v>
      </c>
      <c r="BG36" s="59">
        <v>45862.625</v>
      </c>
      <c r="BH36" s="44">
        <v>80.44</v>
      </c>
      <c r="BI36" s="59">
        <v>45911.625</v>
      </c>
      <c r="BJ36" s="44">
        <v>101.2734375</v>
      </c>
      <c r="BK36" s="59">
        <v>45862.625</v>
      </c>
      <c r="BL36" s="44">
        <v>108.64</v>
      </c>
      <c r="BM36" s="59">
        <v>45911.625</v>
      </c>
      <c r="BN36" s="44">
        <v>101.2734375</v>
      </c>
      <c r="BO36" s="59">
        <v>45861.625</v>
      </c>
      <c r="BP36" s="44">
        <v>101.953125</v>
      </c>
      <c r="BQ36" s="59">
        <v>45861.625</v>
      </c>
      <c r="BR36" s="44">
        <v>94.96875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45866.625</v>
      </c>
      <c r="CI36" s="44">
        <v>107.57810000000001</v>
      </c>
      <c r="CJ36" s="109">
        <v>45866.625</v>
      </c>
      <c r="CK36" s="44">
        <v>50.213999999999999</v>
      </c>
      <c r="CL36" s="150">
        <f t="shared" si="0"/>
        <v>45866.625</v>
      </c>
      <c r="CM36" s="150" t="str">
        <f t="shared" si="1"/>
        <v/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45861.625</v>
      </c>
      <c r="DB36" s="44">
        <v>276.29399999999998</v>
      </c>
      <c r="DC36" s="109">
        <v>45861.625</v>
      </c>
      <c r="DD36" s="44">
        <v>53.884</v>
      </c>
      <c r="DE36" s="150">
        <f t="shared" si="2"/>
        <v>45861.625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-132607.84038745394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45861.625</v>
      </c>
      <c r="U37" s="44">
        <v>94.21</v>
      </c>
      <c r="V37" s="59">
        <v>45861.625</v>
      </c>
      <c r="W37" s="44">
        <v>101.505</v>
      </c>
      <c r="X37" s="105">
        <v>45862.625</v>
      </c>
      <c r="Y37" s="44">
        <v>120.16</v>
      </c>
      <c r="Z37" s="59">
        <v>45894.625</v>
      </c>
      <c r="AA37" s="44">
        <v>99.394999999999996</v>
      </c>
      <c r="AB37" s="150">
        <f t="shared" si="4"/>
        <v>45861.625</v>
      </c>
      <c r="AC37" s="150">
        <f t="shared" si="5"/>
        <v>45861.625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-5295.7810672111409</v>
      </c>
      <c r="BG37" s="59">
        <v>45863.625</v>
      </c>
      <c r="BH37" s="44">
        <v>80.489999999999995</v>
      </c>
      <c r="BI37" s="59">
        <v>45912.625</v>
      </c>
      <c r="BJ37" s="44">
        <v>101.1015625</v>
      </c>
      <c r="BK37" s="59">
        <v>45863.625</v>
      </c>
      <c r="BL37" s="44">
        <v>108.99</v>
      </c>
      <c r="BM37" s="59">
        <v>45912.625</v>
      </c>
      <c r="BN37" s="44">
        <v>101.1015625</v>
      </c>
      <c r="BO37" s="59">
        <v>45862.625</v>
      </c>
      <c r="BP37" s="44">
        <v>101.796875</v>
      </c>
      <c r="BQ37" s="59">
        <v>45862.625</v>
      </c>
      <c r="BR37" s="44">
        <v>94.84375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45867.625</v>
      </c>
      <c r="CI37" s="44">
        <v>107.3954</v>
      </c>
      <c r="CJ37" s="109">
        <v>45867.625</v>
      </c>
      <c r="CK37" s="44">
        <v>50.765000000000001</v>
      </c>
      <c r="CL37" s="150">
        <f t="shared" si="0"/>
        <v>45867.625</v>
      </c>
      <c r="CM37" s="150">
        <f t="shared" si="1"/>
        <v>45867.625</v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45862.625</v>
      </c>
      <c r="DB37" s="44">
        <v>269.95100000000002</v>
      </c>
      <c r="DC37" s="109">
        <v>45862.625</v>
      </c>
      <c r="DD37" s="44">
        <v>52.994999999999997</v>
      </c>
      <c r="DE37" s="150">
        <f t="shared" si="2"/>
        <v>45862.625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-115021.70330100521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45862.625</v>
      </c>
      <c r="U38" s="44">
        <v>94.34</v>
      </c>
      <c r="V38" s="59">
        <v>45862.625</v>
      </c>
      <c r="W38" s="44">
        <v>101.15300000000001</v>
      </c>
      <c r="X38" s="105">
        <v>45863.625</v>
      </c>
      <c r="Y38" s="44">
        <v>120.06</v>
      </c>
      <c r="Z38" s="59">
        <v>45895.625</v>
      </c>
      <c r="AA38" s="44">
        <v>99.643000000000001</v>
      </c>
      <c r="AB38" s="150">
        <f t="shared" si="4"/>
        <v>45862.625</v>
      </c>
      <c r="AC38" s="150">
        <f t="shared" si="5"/>
        <v>45862.625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-23535.50059971217</v>
      </c>
      <c r="BG38" s="59">
        <v>45866.625</v>
      </c>
      <c r="BH38" s="44">
        <v>80.45</v>
      </c>
      <c r="BI38" s="59">
        <v>45915.625</v>
      </c>
      <c r="BJ38" s="44">
        <v>101.1953125</v>
      </c>
      <c r="BK38" s="59">
        <v>45866.625</v>
      </c>
      <c r="BL38" s="44">
        <v>108.77</v>
      </c>
      <c r="BM38" s="59">
        <v>45915.625</v>
      </c>
      <c r="BN38" s="44">
        <v>101.1953125</v>
      </c>
      <c r="BO38" s="59">
        <v>45863.625</v>
      </c>
      <c r="BP38" s="44">
        <v>102.015625</v>
      </c>
      <c r="BQ38" s="59">
        <v>45863.625</v>
      </c>
      <c r="BR38" s="44">
        <v>95.34375</v>
      </c>
      <c r="BS38" s="150">
        <f t="shared" si="6"/>
        <v>45866.625</v>
      </c>
      <c r="BT38" s="150" t="str">
        <f t="shared" si="7"/>
        <v/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45868.625</v>
      </c>
      <c r="CI38" s="44">
        <v>107.27</v>
      </c>
      <c r="CJ38" s="109">
        <v>45868.625</v>
      </c>
      <c r="CK38" s="44">
        <v>50.996000000000002</v>
      </c>
      <c r="CL38" s="150">
        <f t="shared" si="0"/>
        <v>45868.625</v>
      </c>
      <c r="CM38" s="150">
        <f t="shared" si="1"/>
        <v>45868.625</v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45863.625</v>
      </c>
      <c r="DB38" s="44">
        <v>269.66199999999998</v>
      </c>
      <c r="DC38" s="109">
        <v>45863.625</v>
      </c>
      <c r="DD38" s="44">
        <v>52.911000000000001</v>
      </c>
      <c r="DE38" s="150">
        <f t="shared" si="2"/>
        <v>45863.625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-31274.206830756826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-31274.206830756826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-146295.91013176204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45863.625</v>
      </c>
      <c r="U39" s="44">
        <v>94.27</v>
      </c>
      <c r="V39" s="59">
        <v>45863.625</v>
      </c>
      <c r="W39" s="44">
        <v>101.054</v>
      </c>
      <c r="X39" s="105">
        <v>45866.625</v>
      </c>
      <c r="Y39" s="44">
        <v>120.25</v>
      </c>
      <c r="Z39" s="59">
        <v>45896.625</v>
      </c>
      <c r="AA39" s="44">
        <v>99.801000000000002</v>
      </c>
      <c r="AB39" s="150">
        <f t="shared" si="4"/>
        <v>45863.625</v>
      </c>
      <c r="AC39" s="150">
        <f t="shared" si="5"/>
        <v>45863.625</v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-51689.449953979289</v>
      </c>
      <c r="BG39" s="59">
        <v>45867.625</v>
      </c>
      <c r="BH39" s="44">
        <v>80.5</v>
      </c>
      <c r="BI39" s="59">
        <v>45916.625</v>
      </c>
      <c r="BJ39" s="44">
        <v>101.2578125</v>
      </c>
      <c r="BK39" s="59">
        <v>45867.625</v>
      </c>
      <c r="BL39" s="44">
        <v>109.49</v>
      </c>
      <c r="BM39" s="59">
        <v>45916.625</v>
      </c>
      <c r="BN39" s="44">
        <v>101.2578125</v>
      </c>
      <c r="BO39" s="59">
        <v>45866.625</v>
      </c>
      <c r="BP39" s="44">
        <v>101.78125</v>
      </c>
      <c r="BQ39" s="59">
        <v>45866.625</v>
      </c>
      <c r="BR39" s="44">
        <v>94.78125</v>
      </c>
      <c r="BS39" s="150">
        <f t="shared" si="6"/>
        <v>45867.625</v>
      </c>
      <c r="BT39" s="150">
        <f t="shared" si="7"/>
        <v>45867.625</v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45869.625</v>
      </c>
      <c r="CI39" s="44">
        <v>107.2366</v>
      </c>
      <c r="CJ39" s="109">
        <v>45869.625</v>
      </c>
      <c r="CK39" s="44">
        <v>51.091000000000001</v>
      </c>
      <c r="CL39" s="150">
        <f t="shared" si="0"/>
        <v>45869.625</v>
      </c>
      <c r="CM39" s="150">
        <f t="shared" si="1"/>
        <v>45869.625</v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45866.625</v>
      </c>
      <c r="DB39" s="44">
        <v>267.17500000000001</v>
      </c>
      <c r="DC39" s="109">
        <v>45866.625</v>
      </c>
      <c r="DD39" s="44">
        <v>52.787999999999997</v>
      </c>
      <c r="DE39" s="150">
        <f t="shared" si="2"/>
        <v>45866.625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-6108.1113085593097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-6108.1113085593097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-152404.02144032135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45866.625</v>
      </c>
      <c r="U40" s="44">
        <v>94.37</v>
      </c>
      <c r="V40" s="59">
        <v>45866.625</v>
      </c>
      <c r="W40" s="44">
        <v>101.17</v>
      </c>
      <c r="X40" s="105">
        <v>45867.625</v>
      </c>
      <c r="Y40" s="44">
        <v>120.32</v>
      </c>
      <c r="Z40" s="59">
        <v>45897.625</v>
      </c>
      <c r="AA40" s="44">
        <v>99.775999999999996</v>
      </c>
      <c r="AB40" s="150">
        <f t="shared" si="4"/>
        <v>45866.625</v>
      </c>
      <c r="AC40" s="150">
        <f t="shared" si="5"/>
        <v>45866.625</v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-72648.57284771376</v>
      </c>
      <c r="BG40" s="59">
        <v>45868.625</v>
      </c>
      <c r="BH40" s="44">
        <v>80.33</v>
      </c>
      <c r="BI40" s="59">
        <v>45917.625</v>
      </c>
      <c r="BJ40" s="44">
        <v>101.0546875</v>
      </c>
      <c r="BK40" s="59">
        <v>45868.625</v>
      </c>
      <c r="BL40" s="44">
        <v>109.08</v>
      </c>
      <c r="BM40" s="59">
        <v>45917.625</v>
      </c>
      <c r="BN40" s="44">
        <v>101.0546875</v>
      </c>
      <c r="BO40" s="59">
        <v>45867.625</v>
      </c>
      <c r="BP40" s="44">
        <v>102.484375</v>
      </c>
      <c r="BQ40" s="59">
        <v>45867.625</v>
      </c>
      <c r="BR40" s="44">
        <v>96.3125</v>
      </c>
      <c r="BS40" s="150">
        <f t="shared" si="6"/>
        <v>45868.625</v>
      </c>
      <c r="BT40" s="150">
        <f t="shared" si="7"/>
        <v>45868.625</v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45870.625</v>
      </c>
      <c r="CI40" s="44">
        <v>106.53149999999999</v>
      </c>
      <c r="CJ40" s="109">
        <v>45870.625</v>
      </c>
      <c r="CK40" s="44">
        <v>54.185000000000002</v>
      </c>
      <c r="CL40" s="150">
        <f t="shared" si="0"/>
        <v>45870.625</v>
      </c>
      <c r="CM40" s="150">
        <f t="shared" si="1"/>
        <v>45870.625</v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45867.625</v>
      </c>
      <c r="DB40" s="44">
        <v>264.13499999999999</v>
      </c>
      <c r="DC40" s="109">
        <v>45867.625</v>
      </c>
      <c r="DD40" s="44">
        <v>52.537999999999997</v>
      </c>
      <c r="DE40" s="150">
        <f t="shared" si="2"/>
        <v>45867.625</v>
      </c>
      <c r="DF40" s="150">
        <f t="shared" si="3"/>
        <v>45867.625</v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-154483.84937106221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45867.625</v>
      </c>
      <c r="U41" s="44">
        <v>94.46</v>
      </c>
      <c r="V41" s="59">
        <v>45867.625</v>
      </c>
      <c r="W41" s="44">
        <v>101.105</v>
      </c>
      <c r="X41" s="105">
        <v>45868.625</v>
      </c>
      <c r="Y41" s="44">
        <v>120.21</v>
      </c>
      <c r="Z41" s="59">
        <v>45898.625</v>
      </c>
      <c r="AA41" s="44">
        <v>99.783000000000001</v>
      </c>
      <c r="AB41" s="150">
        <f t="shared" si="4"/>
        <v>45867.625</v>
      </c>
      <c r="AC41" s="150">
        <f t="shared" si="5"/>
        <v>45867.625</v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-115308.73324460247</v>
      </c>
      <c r="BG41" s="59">
        <v>45869.625</v>
      </c>
      <c r="BH41" s="44">
        <v>80.38</v>
      </c>
      <c r="BI41" s="59">
        <v>45918.625</v>
      </c>
      <c r="BJ41" s="44">
        <v>100.90625</v>
      </c>
      <c r="BK41" s="59">
        <v>45869.625</v>
      </c>
      <c r="BL41" s="44">
        <v>109.11</v>
      </c>
      <c r="BM41" s="59">
        <v>45918.625</v>
      </c>
      <c r="BN41" s="44">
        <v>100.90625</v>
      </c>
      <c r="BO41" s="59">
        <v>45868.625</v>
      </c>
      <c r="BP41" s="44">
        <v>102.125</v>
      </c>
      <c r="BQ41" s="59">
        <v>45868.625</v>
      </c>
      <c r="BR41" s="44">
        <v>95.75</v>
      </c>
      <c r="BS41" s="150">
        <f t="shared" si="6"/>
        <v>45869.625</v>
      </c>
      <c r="BT41" s="150">
        <f t="shared" si="7"/>
        <v>45869.625</v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45873.625</v>
      </c>
      <c r="CI41" s="44">
        <v>107.0245</v>
      </c>
      <c r="CJ41" s="109">
        <v>45873.625</v>
      </c>
      <c r="CK41" s="44">
        <v>52.07</v>
      </c>
      <c r="CL41" s="150">
        <f t="shared" si="0"/>
        <v>45873.625</v>
      </c>
      <c r="CM41" s="150">
        <f t="shared" si="1"/>
        <v>45873.625</v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45868.625</v>
      </c>
      <c r="DB41" s="44">
        <v>265.81200000000001</v>
      </c>
      <c r="DC41" s="109">
        <v>45868.625</v>
      </c>
      <c r="DD41" s="44">
        <v>52.783999999999999</v>
      </c>
      <c r="DE41" s="150">
        <f t="shared" si="2"/>
        <v>45868.625</v>
      </c>
      <c r="DF41" s="150">
        <f t="shared" si="3"/>
        <v>45868.625</v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-179107.00921722405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45868.625</v>
      </c>
      <c r="U42" s="44">
        <v>94.48</v>
      </c>
      <c r="V42" s="59">
        <v>45868.625</v>
      </c>
      <c r="W42" s="44">
        <v>101.048</v>
      </c>
      <c r="X42" s="105">
        <v>45869.625</v>
      </c>
      <c r="Y42" s="44">
        <v>120.26</v>
      </c>
      <c r="Z42" s="59">
        <v>45901.625</v>
      </c>
      <c r="AA42" s="44">
        <v>99.632000000000005</v>
      </c>
      <c r="AB42" s="150">
        <f t="shared" si="4"/>
        <v>45868.625</v>
      </c>
      <c r="AC42" s="150">
        <f t="shared" si="5"/>
        <v>45868.625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-140217.46080827035</v>
      </c>
      <c r="BG42" s="59">
        <v>45870.625</v>
      </c>
      <c r="BH42" s="44">
        <v>79.98</v>
      </c>
      <c r="BI42" s="59">
        <v>45919.625</v>
      </c>
      <c r="BJ42" s="44">
        <v>100.890625</v>
      </c>
      <c r="BK42" s="59">
        <v>45870.625</v>
      </c>
      <c r="BL42" s="44">
        <v>109.63</v>
      </c>
      <c r="BM42" s="59">
        <v>45919.625</v>
      </c>
      <c r="BN42" s="44">
        <v>100.890625</v>
      </c>
      <c r="BO42" s="59">
        <v>45869.625</v>
      </c>
      <c r="BP42" s="44">
        <v>102.1875</v>
      </c>
      <c r="BQ42" s="59">
        <v>45869.625</v>
      </c>
      <c r="BR42" s="44">
        <v>95.828125</v>
      </c>
      <c r="BS42" s="150">
        <f t="shared" si="6"/>
        <v>45870.625</v>
      </c>
      <c r="BT42" s="150">
        <f t="shared" si="7"/>
        <v>45870.625</v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45874.625</v>
      </c>
      <c r="CI42" s="44">
        <v>106.9378</v>
      </c>
      <c r="CJ42" s="109">
        <v>45874.625</v>
      </c>
      <c r="CK42" s="44">
        <v>52.485999999999997</v>
      </c>
      <c r="CL42" s="150">
        <f t="shared" si="0"/>
        <v>45874.625</v>
      </c>
      <c r="CM42" s="150">
        <f t="shared" si="1"/>
        <v>45874.625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45869.625</v>
      </c>
      <c r="DB42" s="44">
        <v>268.60899999999998</v>
      </c>
      <c r="DC42" s="109">
        <v>45869.625</v>
      </c>
      <c r="DD42" s="44">
        <v>53.713999999999999</v>
      </c>
      <c r="DE42" s="150">
        <f t="shared" si="2"/>
        <v>45869.625</v>
      </c>
      <c r="DF42" s="150">
        <f t="shared" si="3"/>
        <v>45869.625</v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15842.499562083482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15842.499562083482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-163264.50965514057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45869.625</v>
      </c>
      <c r="U43" s="44">
        <v>94.45</v>
      </c>
      <c r="V43" s="59">
        <v>45869.625</v>
      </c>
      <c r="W43" s="44">
        <v>101.02200000000001</v>
      </c>
      <c r="X43" s="105">
        <v>45870.625</v>
      </c>
      <c r="Y43" s="44">
        <v>120.22</v>
      </c>
      <c r="Z43" s="59">
        <v>45902.625</v>
      </c>
      <c r="AA43" s="44">
        <v>99.481999999999999</v>
      </c>
      <c r="AB43" s="150">
        <f t="shared" si="4"/>
        <v>45869.625</v>
      </c>
      <c r="AC43" s="150">
        <f t="shared" si="5"/>
        <v>45869.625</v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-122631.32372182162</v>
      </c>
      <c r="BG43" s="59">
        <v>45873.625</v>
      </c>
      <c r="BH43" s="44">
        <v>80.25</v>
      </c>
      <c r="BI43" s="59">
        <v>45922.625</v>
      </c>
      <c r="BJ43" s="44">
        <v>100.7734375</v>
      </c>
      <c r="BK43" s="59">
        <v>45873.625</v>
      </c>
      <c r="BL43" s="44">
        <v>109.82</v>
      </c>
      <c r="BM43" s="59">
        <v>45922.625</v>
      </c>
      <c r="BN43" s="44">
        <v>100.7734375</v>
      </c>
      <c r="BO43" s="59">
        <v>45870.625</v>
      </c>
      <c r="BP43" s="44">
        <v>103.359375</v>
      </c>
      <c r="BQ43" s="59">
        <v>45870.625</v>
      </c>
      <c r="BR43" s="44">
        <v>97.03125</v>
      </c>
      <c r="BS43" s="150">
        <f t="shared" si="6"/>
        <v>45873.625</v>
      </c>
      <c r="BT43" s="150">
        <f t="shared" si="7"/>
        <v>45873.625</v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45875.625</v>
      </c>
      <c r="CI43" s="44">
        <v>107.005</v>
      </c>
      <c r="CJ43" s="109">
        <v>45875.625</v>
      </c>
      <c r="CK43" s="44">
        <v>52.058999999999997</v>
      </c>
      <c r="CL43" s="150">
        <f t="shared" si="0"/>
        <v>45875.625</v>
      </c>
      <c r="CM43" s="150">
        <f t="shared" si="1"/>
        <v>45875.625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45870.625</v>
      </c>
      <c r="DB43" s="44">
        <v>281.363</v>
      </c>
      <c r="DC43" s="109">
        <v>45870.625</v>
      </c>
      <c r="DD43" s="44">
        <v>56.575000000000003</v>
      </c>
      <c r="DE43" s="150">
        <f t="shared" si="2"/>
        <v>45870.625</v>
      </c>
      <c r="DF43" s="150">
        <f t="shared" si="3"/>
        <v>45870.625</v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17214.300976745959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17214.300976745959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-146050.20867839461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45870.625</v>
      </c>
      <c r="U44" s="44">
        <v>94.32</v>
      </c>
      <c r="V44" s="59">
        <v>45870.625</v>
      </c>
      <c r="W44" s="44">
        <v>101.155</v>
      </c>
      <c r="X44" s="105">
        <v>45873.625</v>
      </c>
      <c r="Y44" s="44">
        <v>120.41</v>
      </c>
      <c r="Z44" s="59">
        <v>45903.625</v>
      </c>
      <c r="AA44" s="44">
        <v>99.596000000000004</v>
      </c>
      <c r="AB44" s="150">
        <f t="shared" si="4"/>
        <v>45870.625</v>
      </c>
      <c r="AC44" s="150">
        <f t="shared" si="5"/>
        <v>45870.625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-153905.53055257845</v>
      </c>
      <c r="BG44" s="59">
        <v>45874.625</v>
      </c>
      <c r="BH44" s="44">
        <v>80.209999999999994</v>
      </c>
      <c r="BI44" s="59">
        <v>45923.625</v>
      </c>
      <c r="BJ44" s="44">
        <v>100.9140625</v>
      </c>
      <c r="BK44" s="59">
        <v>45874.625</v>
      </c>
      <c r="BL44" s="44">
        <v>109.9</v>
      </c>
      <c r="BM44" s="59">
        <v>45923.625</v>
      </c>
      <c r="BN44" s="44">
        <v>100.9140625</v>
      </c>
      <c r="BO44" s="59">
        <v>45873.625</v>
      </c>
      <c r="BP44" s="44">
        <v>103.46875</v>
      </c>
      <c r="BQ44" s="59">
        <v>45873.625</v>
      </c>
      <c r="BR44" s="44">
        <v>97.28125</v>
      </c>
      <c r="BS44" s="150">
        <f t="shared" si="6"/>
        <v>45874.625</v>
      </c>
      <c r="BT44" s="150">
        <f t="shared" si="7"/>
        <v>45874.625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45876.625</v>
      </c>
      <c r="CI44" s="44">
        <v>106.95959999999999</v>
      </c>
      <c r="CJ44" s="109">
        <v>45876.625</v>
      </c>
      <c r="CK44" s="44">
        <v>52.031999999999996</v>
      </c>
      <c r="CL44" s="150">
        <f t="shared" si="0"/>
        <v>45876.625</v>
      </c>
      <c r="CM44" s="150">
        <f t="shared" si="1"/>
        <v>45876.625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45873.625</v>
      </c>
      <c r="DB44" s="44">
        <v>276.33199999999999</v>
      </c>
      <c r="DC44" s="109">
        <v>45873.625</v>
      </c>
      <c r="DD44" s="44">
        <v>55.798000000000002</v>
      </c>
      <c r="DE44" s="150">
        <f t="shared" si="2"/>
        <v>45873.625</v>
      </c>
      <c r="DF44" s="150">
        <f t="shared" si="3"/>
        <v>45873.625</v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-148017.11852455648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45873.625</v>
      </c>
      <c r="U45" s="44">
        <v>94.38</v>
      </c>
      <c r="V45" s="59">
        <v>45873.625</v>
      </c>
      <c r="W45" s="44">
        <v>101.214</v>
      </c>
      <c r="X45" s="105">
        <v>45874.625</v>
      </c>
      <c r="Y45" s="44">
        <v>120.52</v>
      </c>
      <c r="Z45" s="59">
        <v>45904.625</v>
      </c>
      <c r="AA45" s="44">
        <v>99.653999999999996</v>
      </c>
      <c r="AB45" s="150">
        <f t="shared" si="4"/>
        <v>45873.625</v>
      </c>
      <c r="AC45" s="150">
        <f t="shared" si="5"/>
        <v>45873.625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-160013.64186113776</v>
      </c>
      <c r="BG45" s="59">
        <v>45875.625</v>
      </c>
      <c r="BH45" s="44">
        <v>80.290000000000006</v>
      </c>
      <c r="BI45" s="59">
        <v>45924.625</v>
      </c>
      <c r="BJ45" s="44">
        <v>100.71875</v>
      </c>
      <c r="BK45" s="59">
        <v>45875.625</v>
      </c>
      <c r="BL45" s="44">
        <v>109.87</v>
      </c>
      <c r="BM45" s="59">
        <v>45924.625</v>
      </c>
      <c r="BN45" s="44">
        <v>100.71875</v>
      </c>
      <c r="BO45" s="59">
        <v>45874.625</v>
      </c>
      <c r="BP45" s="44">
        <v>103.4375</v>
      </c>
      <c r="BQ45" s="59">
        <v>45874.625</v>
      </c>
      <c r="BR45" s="44">
        <v>97.59375</v>
      </c>
      <c r="BS45" s="150">
        <f t="shared" si="6"/>
        <v>45875.625</v>
      </c>
      <c r="BT45" s="150">
        <f t="shared" si="7"/>
        <v>45875.625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45877.625</v>
      </c>
      <c r="CI45" s="44">
        <v>107.1588</v>
      </c>
      <c r="CJ45" s="109">
        <v>45877.625</v>
      </c>
      <c r="CK45" s="44">
        <v>51.154000000000003</v>
      </c>
      <c r="CL45" s="150">
        <f t="shared" si="0"/>
        <v>45877.625</v>
      </c>
      <c r="CM45" s="150">
        <f t="shared" si="1"/>
        <v>45877.625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45874.625</v>
      </c>
      <c r="DB45" s="44">
        <v>275.041</v>
      </c>
      <c r="DC45" s="109">
        <v>45874.625</v>
      </c>
      <c r="DD45" s="44">
        <v>55.579000000000001</v>
      </c>
      <c r="DE45" s="150">
        <f t="shared" si="2"/>
        <v>45874.625</v>
      </c>
      <c r="DF45" s="150">
        <f t="shared" si="3"/>
        <v>45874.625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15803.719554357842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15803.719554357842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-132213.39897019864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45874.625</v>
      </c>
      <c r="U46" s="44">
        <v>94.45</v>
      </c>
      <c r="V46" s="59">
        <v>45874.625</v>
      </c>
      <c r="W46" s="44">
        <v>101.217</v>
      </c>
      <c r="X46" s="105">
        <v>45875.625</v>
      </c>
      <c r="Y46" s="44">
        <v>120.41</v>
      </c>
      <c r="Z46" s="59">
        <v>45905.625</v>
      </c>
      <c r="AA46" s="44">
        <v>99.900999999999996</v>
      </c>
      <c r="AB46" s="150">
        <f t="shared" si="4"/>
        <v>45874.625</v>
      </c>
      <c r="AC46" s="150">
        <f t="shared" si="5"/>
        <v>45874.625</v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-162093.46979187863</v>
      </c>
      <c r="BG46" s="59">
        <v>45876.625</v>
      </c>
      <c r="BH46" s="44">
        <v>80.209999999999994</v>
      </c>
      <c r="BI46" s="59">
        <v>45925.625</v>
      </c>
      <c r="BJ46" s="44">
        <v>100.5</v>
      </c>
      <c r="BK46" s="59">
        <v>45876.625</v>
      </c>
      <c r="BL46" s="44">
        <v>109.76</v>
      </c>
      <c r="BM46" s="59">
        <v>45925.625</v>
      </c>
      <c r="BN46" s="44">
        <v>100.5</v>
      </c>
      <c r="BO46" s="59">
        <v>45875.625</v>
      </c>
      <c r="BP46" s="44">
        <v>103.296875</v>
      </c>
      <c r="BQ46" s="59">
        <v>45875.625</v>
      </c>
      <c r="BR46" s="44">
        <v>97</v>
      </c>
      <c r="BS46" s="150">
        <f t="shared" si="6"/>
        <v>45876.625</v>
      </c>
      <c r="BT46" s="150">
        <f t="shared" si="7"/>
        <v>45876.625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45880.625</v>
      </c>
      <c r="CI46" s="44">
        <v>107.04949999999999</v>
      </c>
      <c r="CJ46" s="109">
        <v>45880.625</v>
      </c>
      <c r="CK46" s="44">
        <v>51.481000000000002</v>
      </c>
      <c r="CL46" s="150">
        <f t="shared" si="0"/>
        <v>45880.625</v>
      </c>
      <c r="CM46" s="150">
        <f t="shared" si="1"/>
        <v>45880.625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45875.625</v>
      </c>
      <c r="DB46" s="44">
        <v>276.83699999999999</v>
      </c>
      <c r="DC46" s="109">
        <v>45875.625</v>
      </c>
      <c r="DD46" s="44">
        <v>55.622999999999998</v>
      </c>
      <c r="DE46" s="150">
        <f t="shared" si="2"/>
        <v>45875.625</v>
      </c>
      <c r="DF46" s="150">
        <f t="shared" si="3"/>
        <v>45875.625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10898.242666331527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10898.242666331527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-121315.15630386712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45875.625</v>
      </c>
      <c r="U47" s="44">
        <v>94.47</v>
      </c>
      <c r="V47" s="59">
        <v>45875.625</v>
      </c>
      <c r="W47" s="44">
        <v>101.197</v>
      </c>
      <c r="X47" s="105">
        <v>45876.625</v>
      </c>
      <c r="Y47" s="44">
        <v>120.52</v>
      </c>
      <c r="Z47" s="59">
        <v>45908.625</v>
      </c>
      <c r="AA47" s="44">
        <v>99.972999999999999</v>
      </c>
      <c r="AB47" s="150">
        <f t="shared" si="4"/>
        <v>45875.625</v>
      </c>
      <c r="AC47" s="150">
        <f t="shared" si="5"/>
        <v>45875.625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-186716.62963804047</v>
      </c>
      <c r="BG47" s="59">
        <v>45877.625</v>
      </c>
      <c r="BH47" s="44">
        <v>80.22</v>
      </c>
      <c r="BI47" s="59">
        <v>45926.625</v>
      </c>
      <c r="BJ47" s="44">
        <v>100.4921875</v>
      </c>
      <c r="BK47" s="59">
        <v>45877.625</v>
      </c>
      <c r="BL47" s="44">
        <v>109.41</v>
      </c>
      <c r="BM47" s="59">
        <v>45926.625</v>
      </c>
      <c r="BN47" s="44">
        <v>100.4921875</v>
      </c>
      <c r="BO47" s="59">
        <v>45876.625</v>
      </c>
      <c r="BP47" s="44">
        <v>103.21875</v>
      </c>
      <c r="BQ47" s="59">
        <v>45876.625</v>
      </c>
      <c r="BR47" s="44">
        <v>96.84375</v>
      </c>
      <c r="BS47" s="150">
        <f t="shared" si="6"/>
        <v>45877.625</v>
      </c>
      <c r="BT47" s="150">
        <f t="shared" si="7"/>
        <v>45877.625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45881.625</v>
      </c>
      <c r="CI47" s="44">
        <v>107.3578</v>
      </c>
      <c r="CJ47" s="109">
        <v>45881.625</v>
      </c>
      <c r="CK47" s="44">
        <v>50.027000000000001</v>
      </c>
      <c r="CL47" s="150">
        <f t="shared" si="0"/>
        <v>45881.625</v>
      </c>
      <c r="CM47" s="150">
        <f t="shared" si="1"/>
        <v>45881.625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45876.625</v>
      </c>
      <c r="DB47" s="44">
        <v>269.959</v>
      </c>
      <c r="DC47" s="109">
        <v>45876.625</v>
      </c>
      <c r="DD47" s="44">
        <v>54.149000000000001</v>
      </c>
      <c r="DE47" s="150">
        <f t="shared" si="2"/>
        <v>45876.625</v>
      </c>
      <c r="DF47" s="150">
        <f t="shared" si="3"/>
        <v>45876.625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43692.221944865014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43692.221944865014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-77622.934359002102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45876.625</v>
      </c>
      <c r="U48" s="44">
        <v>94.64</v>
      </c>
      <c r="V48" s="59">
        <v>45876.625</v>
      </c>
      <c r="W48" s="44">
        <v>101.16500000000001</v>
      </c>
      <c r="X48" s="105">
        <v>45877.625</v>
      </c>
      <c r="Y48" s="44">
        <v>120.29</v>
      </c>
      <c r="Z48" s="59">
        <v>45909.625</v>
      </c>
      <c r="AA48" s="44">
        <v>99.885999999999996</v>
      </c>
      <c r="AB48" s="150">
        <f t="shared" si="4"/>
        <v>45876.625</v>
      </c>
      <c r="AC48" s="150">
        <f t="shared" si="5"/>
        <v>45876.625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-170874.13007595699</v>
      </c>
      <c r="BG48" s="59">
        <v>45880.625</v>
      </c>
      <c r="BH48" s="44">
        <v>80.22</v>
      </c>
      <c r="BI48" s="59">
        <v>45929.625</v>
      </c>
      <c r="BJ48" s="44">
        <v>100.6015625</v>
      </c>
      <c r="BK48" s="59">
        <v>45880.625</v>
      </c>
      <c r="BL48" s="44">
        <v>109.58499999999999</v>
      </c>
      <c r="BM48" s="59">
        <v>45929.625</v>
      </c>
      <c r="BN48" s="44">
        <v>100.6015625</v>
      </c>
      <c r="BO48" s="59">
        <v>45877.625</v>
      </c>
      <c r="BP48" s="44">
        <v>102.90625</v>
      </c>
      <c r="BQ48" s="59">
        <v>45877.625</v>
      </c>
      <c r="BR48" s="44">
        <v>96.375</v>
      </c>
      <c r="BS48" s="150">
        <f t="shared" si="6"/>
        <v>45880.625</v>
      </c>
      <c r="BT48" s="150">
        <f t="shared" si="7"/>
        <v>45880.625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45882.625</v>
      </c>
      <c r="CI48" s="44">
        <v>107.5305</v>
      </c>
      <c r="CJ48" s="109">
        <v>45882.625</v>
      </c>
      <c r="CK48" s="44">
        <v>49.564</v>
      </c>
      <c r="CL48" s="150">
        <f t="shared" si="0"/>
        <v>45882.625</v>
      </c>
      <c r="CM48" s="150">
        <f t="shared" si="1"/>
        <v>45882.625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45877.625</v>
      </c>
      <c r="DB48" s="44">
        <v>267.15899999999999</v>
      </c>
      <c r="DC48" s="109">
        <v>45877.625</v>
      </c>
      <c r="DD48" s="44">
        <v>53.585000000000001</v>
      </c>
      <c r="DE48" s="150">
        <f t="shared" si="2"/>
        <v>45877.625</v>
      </c>
      <c r="DF48" s="150">
        <f t="shared" si="3"/>
        <v>45877.625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-6950.4616202730977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-6950.4616202730977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-84573.395979275199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45877.625</v>
      </c>
      <c r="U49" s="44">
        <v>94.67</v>
      </c>
      <c r="V49" s="59">
        <v>45877.625</v>
      </c>
      <c r="W49" s="44">
        <v>101.039</v>
      </c>
      <c r="X49" s="105">
        <v>45880.625</v>
      </c>
      <c r="Y49" s="44">
        <v>120.27</v>
      </c>
      <c r="Z49" s="59">
        <v>45910.625</v>
      </c>
      <c r="AA49" s="44">
        <v>99.86</v>
      </c>
      <c r="AB49" s="150">
        <f t="shared" si="4"/>
        <v>45877.625</v>
      </c>
      <c r="AC49" s="150">
        <f t="shared" si="5"/>
        <v>45877.625</v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-153659.82909921103</v>
      </c>
      <c r="BG49" s="59">
        <v>45881.625</v>
      </c>
      <c r="BH49" s="44">
        <v>80.400000000000006</v>
      </c>
      <c r="BI49" s="59">
        <v>45930.625</v>
      </c>
      <c r="BJ49" s="44">
        <v>100.6171875</v>
      </c>
      <c r="BK49" s="59">
        <v>45881.625</v>
      </c>
      <c r="BL49" s="44">
        <v>109.68</v>
      </c>
      <c r="BM49" s="59">
        <v>45930.625</v>
      </c>
      <c r="BN49" s="44">
        <v>100.6171875</v>
      </c>
      <c r="BO49" s="59">
        <v>45880.625</v>
      </c>
      <c r="BP49" s="44">
        <v>102.953125</v>
      </c>
      <c r="BQ49" s="59">
        <v>45880.625</v>
      </c>
      <c r="BR49" s="44">
        <v>96.46875</v>
      </c>
      <c r="BS49" s="150">
        <f t="shared" si="6"/>
        <v>45881.625</v>
      </c>
      <c r="BT49" s="150">
        <f t="shared" si="7"/>
        <v>45881.625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45883.625</v>
      </c>
      <c r="CI49" s="44">
        <v>107.40009999999999</v>
      </c>
      <c r="CJ49" s="109">
        <v>45883.625</v>
      </c>
      <c r="CK49" s="44">
        <v>49.968000000000004</v>
      </c>
      <c r="CL49" s="150">
        <f t="shared" si="0"/>
        <v>45883.625</v>
      </c>
      <c r="CM49" s="150">
        <f t="shared" si="1"/>
        <v>45883.625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45880.625</v>
      </c>
      <c r="DB49" s="44">
        <v>267.584</v>
      </c>
      <c r="DC49" s="109">
        <v>45880.625</v>
      </c>
      <c r="DD49" s="44">
        <v>53.674999999999997</v>
      </c>
      <c r="DE49" s="150">
        <f t="shared" si="2"/>
        <v>45880.625</v>
      </c>
      <c r="DF49" s="150">
        <f t="shared" si="3"/>
        <v>45880.625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-54980.301413514171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45880.625</v>
      </c>
      <c r="U50" s="44">
        <v>94.66</v>
      </c>
      <c r="V50" s="59">
        <v>45880.625</v>
      </c>
      <c r="W50" s="44">
        <v>101.004</v>
      </c>
      <c r="X50" s="105">
        <v>45881.625</v>
      </c>
      <c r="Y50" s="44">
        <v>120.15</v>
      </c>
      <c r="Z50" s="59">
        <v>45911.625</v>
      </c>
      <c r="AA50" s="44">
        <v>99.715000000000003</v>
      </c>
      <c r="AB50" s="150">
        <f t="shared" si="4"/>
        <v>45880.625</v>
      </c>
      <c r="AC50" s="150">
        <f t="shared" si="5"/>
        <v>45880.625</v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-155626.7389453729</v>
      </c>
      <c r="BG50" s="59">
        <v>45882.625</v>
      </c>
      <c r="BH50" s="44">
        <v>80.61</v>
      </c>
      <c r="BI50" s="59">
        <v>45931.625</v>
      </c>
      <c r="BJ50" s="44">
        <v>100.875</v>
      </c>
      <c r="BK50" s="59">
        <v>45882.625</v>
      </c>
      <c r="BL50" s="44">
        <v>110.26</v>
      </c>
      <c r="BM50" s="59">
        <v>45931.625</v>
      </c>
      <c r="BN50" s="44">
        <v>100.875</v>
      </c>
      <c r="BO50" s="59">
        <v>45881.625</v>
      </c>
      <c r="BP50" s="44">
        <v>102.84375</v>
      </c>
      <c r="BQ50" s="59">
        <v>45881.625</v>
      </c>
      <c r="BR50" s="44">
        <v>95.96875</v>
      </c>
      <c r="BS50" s="150">
        <f t="shared" si="6"/>
        <v>45882.625</v>
      </c>
      <c r="BT50" s="150">
        <f t="shared" si="7"/>
        <v>45882.625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45884.625</v>
      </c>
      <c r="CI50" s="44">
        <v>107.37390000000001</v>
      </c>
      <c r="CJ50" s="109">
        <v>45884.625</v>
      </c>
      <c r="CK50" s="44">
        <v>49.91</v>
      </c>
      <c r="CL50" s="150">
        <f t="shared" si="0"/>
        <v>45884.625</v>
      </c>
      <c r="CM50" s="150">
        <f t="shared" si="1"/>
        <v>45884.625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45881.625</v>
      </c>
      <c r="DB50" s="44">
        <v>265.14</v>
      </c>
      <c r="DC50" s="109">
        <v>45881.625</v>
      </c>
      <c r="DD50" s="44">
        <v>52.881999999999998</v>
      </c>
      <c r="DE50" s="150">
        <f t="shared" si="2"/>
        <v>45881.625</v>
      </c>
      <c r="DF50" s="150">
        <f t="shared" si="3"/>
        <v>45881.625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-31727.034257947947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-31727.034257947947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-86707.335671462119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45881.625</v>
      </c>
      <c r="U51" s="44">
        <v>94.75</v>
      </c>
      <c r="V51" s="59">
        <v>45881.625</v>
      </c>
      <c r="W51" s="44">
        <v>100.947</v>
      </c>
      <c r="X51" s="105">
        <v>45882.625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45881.625</v>
      </c>
      <c r="AC51" s="150">
        <f t="shared" si="5"/>
        <v>45881.625</v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-139823.01939101506</v>
      </c>
      <c r="BG51" s="59">
        <v>45883.625</v>
      </c>
      <c r="BH51" s="44">
        <v>80.400000000000006</v>
      </c>
      <c r="BI51" s="59">
        <v>45932.625</v>
      </c>
      <c r="BJ51" s="44">
        <v>100.890625</v>
      </c>
      <c r="BK51" s="59">
        <v>45883.625</v>
      </c>
      <c r="BL51" s="44">
        <v>109.88</v>
      </c>
      <c r="BM51" s="59">
        <v>45932.625</v>
      </c>
      <c r="BN51" s="44">
        <v>100.890625</v>
      </c>
      <c r="BO51" s="59">
        <v>45882.625</v>
      </c>
      <c r="BP51" s="44">
        <v>103.28125</v>
      </c>
      <c r="BQ51" s="59">
        <v>45882.625</v>
      </c>
      <c r="BR51" s="44">
        <v>96.765625</v>
      </c>
      <c r="BS51" s="150">
        <f t="shared" si="6"/>
        <v>45883.625</v>
      </c>
      <c r="BT51" s="150">
        <f t="shared" si="7"/>
        <v>45883.625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45887.625</v>
      </c>
      <c r="CI51" s="44">
        <v>107.3562</v>
      </c>
      <c r="CJ51" s="109">
        <v>45887.625</v>
      </c>
      <c r="CK51" s="44">
        <v>50.018000000000001</v>
      </c>
      <c r="CL51" s="150">
        <f t="shared" si="0"/>
        <v>45887.625</v>
      </c>
      <c r="CM51" s="150">
        <f t="shared" si="1"/>
        <v>45887.625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45882.625</v>
      </c>
      <c r="DB51" s="44">
        <v>260.87599999999998</v>
      </c>
      <c r="DC51" s="109">
        <v>45882.625</v>
      </c>
      <c r="DD51" s="44">
        <v>51.805</v>
      </c>
      <c r="DE51" s="150">
        <f t="shared" si="2"/>
        <v>45882.625</v>
      </c>
      <c r="DF51" s="150">
        <f t="shared" si="3"/>
        <v>45882.625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27341.571486456232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27341.571486456232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-59365.764185005886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45882.625</v>
      </c>
      <c r="U52" s="44">
        <v>94.88</v>
      </c>
      <c r="V52" s="59">
        <v>45882.625</v>
      </c>
      <c r="W52" s="44">
        <v>101.11799999999999</v>
      </c>
      <c r="X52" s="105">
        <v>45883.625</v>
      </c>
      <c r="Y52" s="44">
        <v>120.46</v>
      </c>
      <c r="Z52" s="59">
        <v>45915.625</v>
      </c>
      <c r="AA52" s="44">
        <v>99.558000000000007</v>
      </c>
      <c r="AB52" s="150">
        <f t="shared" si="4"/>
        <v>45882.625</v>
      </c>
      <c r="AC52" s="150">
        <f t="shared" si="5"/>
        <v>45882.625</v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-128924.77672468353</v>
      </c>
      <c r="BG52" s="59">
        <v>45884.625</v>
      </c>
      <c r="BH52" s="44">
        <v>80.459999999999994</v>
      </c>
      <c r="BI52" s="59">
        <v>45933.625</v>
      </c>
      <c r="BJ52" s="44">
        <v>100.71875</v>
      </c>
      <c r="BK52" s="59">
        <v>45884.625</v>
      </c>
      <c r="BL52" s="44">
        <v>109.74</v>
      </c>
      <c r="BM52" s="59">
        <v>45933.625</v>
      </c>
      <c r="BN52" s="44">
        <v>100.71875</v>
      </c>
      <c r="BO52" s="59">
        <v>45883.625</v>
      </c>
      <c r="BP52" s="44">
        <v>102.859375</v>
      </c>
      <c r="BQ52" s="59">
        <v>45883.625</v>
      </c>
      <c r="BR52" s="44">
        <v>96.015625</v>
      </c>
      <c r="BS52" s="150">
        <f t="shared" si="6"/>
        <v>45884.625</v>
      </c>
      <c r="BT52" s="150">
        <f t="shared" si="7"/>
        <v>45884.625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45888.625</v>
      </c>
      <c r="CI52" s="44">
        <v>107.22490000000001</v>
      </c>
      <c r="CJ52" s="109">
        <v>45888.625</v>
      </c>
      <c r="CK52" s="44">
        <v>50.395000000000003</v>
      </c>
      <c r="CL52" s="150">
        <f t="shared" si="0"/>
        <v>45888.625</v>
      </c>
      <c r="CM52" s="150">
        <f t="shared" si="1"/>
        <v>45888.625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45883.625</v>
      </c>
      <c r="DB52" s="44">
        <v>260.50799999999998</v>
      </c>
      <c r="DC52" s="109">
        <v>45883.625</v>
      </c>
      <c r="DD52" s="44">
        <v>51.789000000000001</v>
      </c>
      <c r="DE52" s="150">
        <f t="shared" si="2"/>
        <v>45883.625</v>
      </c>
      <c r="DF52" s="150">
        <f t="shared" si="3"/>
        <v>45883.625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-67462.573225558721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45883.625</v>
      </c>
      <c r="U53" s="44">
        <v>94.94</v>
      </c>
      <c r="V53" s="59">
        <v>45883.625</v>
      </c>
      <c r="W53" s="44">
        <v>101.057</v>
      </c>
      <c r="X53" s="105">
        <v>45887.625</v>
      </c>
      <c r="Y53" s="44">
        <v>120.14</v>
      </c>
      <c r="Z53" s="59">
        <v>45916.625</v>
      </c>
      <c r="AA53" s="44">
        <v>99.569000000000003</v>
      </c>
      <c r="AB53" s="150">
        <f t="shared" si="4"/>
        <v>45883.625</v>
      </c>
      <c r="AC53" s="150">
        <f t="shared" si="5"/>
        <v>45883.625</v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-85232.554779818514</v>
      </c>
      <c r="BG53" s="59">
        <v>45887.625</v>
      </c>
      <c r="BH53" s="44">
        <v>80.400000000000006</v>
      </c>
      <c r="BI53" s="59">
        <v>45936.625</v>
      </c>
      <c r="BJ53" s="44">
        <v>100.5859375</v>
      </c>
      <c r="BK53" s="59">
        <v>45887.625</v>
      </c>
      <c r="BL53" s="44">
        <v>109.54</v>
      </c>
      <c r="BM53" s="59">
        <v>45936.625</v>
      </c>
      <c r="BN53" s="44">
        <v>100.5859375</v>
      </c>
      <c r="BO53" s="59">
        <v>45884.625</v>
      </c>
      <c r="BP53" s="44">
        <v>102.609375</v>
      </c>
      <c r="BQ53" s="59">
        <v>45884.625</v>
      </c>
      <c r="BR53" s="44">
        <v>95.359375</v>
      </c>
      <c r="BS53" s="150">
        <f t="shared" si="6"/>
        <v>45887.625</v>
      </c>
      <c r="BT53" s="150">
        <f t="shared" si="7"/>
        <v>45887.625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45889.625</v>
      </c>
      <c r="CI53" s="44">
        <v>107.1161</v>
      </c>
      <c r="CJ53" s="109">
        <v>45889.625</v>
      </c>
      <c r="CK53" s="44">
        <v>50.768000000000001</v>
      </c>
      <c r="CL53" s="150">
        <f t="shared" si="0"/>
        <v>45889.625</v>
      </c>
      <c r="CM53" s="150">
        <f t="shared" si="1"/>
        <v>45889.625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45884.625</v>
      </c>
      <c r="DB53" s="44">
        <v>259.67399999999998</v>
      </c>
      <c r="DC53" s="109">
        <v>45884.625</v>
      </c>
      <c r="DD53" s="44">
        <v>51.633000000000003</v>
      </c>
      <c r="DE53" s="150">
        <f t="shared" si="2"/>
        <v>45884.625</v>
      </c>
      <c r="DF53" s="150">
        <f t="shared" si="3"/>
        <v>45884.625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-119069.68239174312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45884.625</v>
      </c>
      <c r="U54" s="44">
        <v>94.87</v>
      </c>
      <c r="V54" s="59">
        <v>45884.625</v>
      </c>
      <c r="W54" s="44">
        <v>100.946</v>
      </c>
      <c r="X54" s="105">
        <v>45888.625</v>
      </c>
      <c r="Y54" s="44">
        <v>120.27</v>
      </c>
      <c r="Z54" s="59">
        <v>45917.625</v>
      </c>
      <c r="AA54" s="44">
        <v>99.600999999999999</v>
      </c>
      <c r="AB54" s="150" t="str">
        <f t="shared" si="4"/>
        <v/>
      </c>
      <c r="AC54" s="150" t="str">
        <f t="shared" si="5"/>
        <v/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-92183.016400091612</v>
      </c>
      <c r="BG54" s="59">
        <v>45888.625</v>
      </c>
      <c r="BH54" s="44">
        <v>80.38</v>
      </c>
      <c r="BI54" s="59">
        <v>45937.625</v>
      </c>
      <c r="BJ54" s="44">
        <v>100.7421875</v>
      </c>
      <c r="BK54" s="59">
        <v>45888.625</v>
      </c>
      <c r="BL54" s="44">
        <v>109.71</v>
      </c>
      <c r="BM54" s="59">
        <v>45937.625</v>
      </c>
      <c r="BN54" s="44">
        <v>100.7421875</v>
      </c>
      <c r="BO54" s="59">
        <v>45887.625</v>
      </c>
      <c r="BP54" s="44">
        <v>102.484375</v>
      </c>
      <c r="BQ54" s="59">
        <v>45887.625</v>
      </c>
      <c r="BR54" s="44">
        <v>95.0625</v>
      </c>
      <c r="BS54" s="150">
        <f t="shared" si="6"/>
        <v>45888.625</v>
      </c>
      <c r="BT54" s="150">
        <f t="shared" si="7"/>
        <v>45888.625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45890.625</v>
      </c>
      <c r="CI54" s="44">
        <v>106.9358</v>
      </c>
      <c r="CJ54" s="109">
        <v>45890.625</v>
      </c>
      <c r="CK54" s="44">
        <v>51.694000000000003</v>
      </c>
      <c r="CL54" s="150">
        <f t="shared" si="0"/>
        <v>45890.625</v>
      </c>
      <c r="CM54" s="150">
        <f t="shared" si="1"/>
        <v>45890.625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45887.625</v>
      </c>
      <c r="DB54" s="44">
        <v>260.94299999999998</v>
      </c>
      <c r="DC54" s="109">
        <v>45887.625</v>
      </c>
      <c r="DD54" s="44">
        <v>51.783999999999999</v>
      </c>
      <c r="DE54" s="150">
        <f t="shared" si="2"/>
        <v>45887.625</v>
      </c>
      <c r="DF54" s="150">
        <f t="shared" si="3"/>
        <v>45887.625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-46587.240414961241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-46587.240414961241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-165656.92280670436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45887.625</v>
      </c>
      <c r="U55" s="44">
        <v>94.83</v>
      </c>
      <c r="V55" s="59">
        <v>45887.625</v>
      </c>
      <c r="W55" s="44">
        <v>100.953</v>
      </c>
      <c r="X55" s="105">
        <v>45889.625</v>
      </c>
      <c r="Y55" s="44">
        <v>120.39</v>
      </c>
      <c r="Z55" s="59">
        <v>45918.625</v>
      </c>
      <c r="AA55" s="44">
        <v>99.516000000000005</v>
      </c>
      <c r="AB55" s="150">
        <f t="shared" si="4"/>
        <v>45887.625</v>
      </c>
      <c r="AC55" s="150">
        <f t="shared" si="5"/>
        <v>45887.625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-62589.921834330584</v>
      </c>
      <c r="BG55" s="59">
        <v>45889.625</v>
      </c>
      <c r="BH55" s="44">
        <v>80.349999999999994</v>
      </c>
      <c r="BI55" s="59">
        <v>45938.625</v>
      </c>
      <c r="BJ55" s="44">
        <v>100.6875</v>
      </c>
      <c r="BK55" s="59">
        <v>45889.625</v>
      </c>
      <c r="BL55" s="44">
        <v>109.76</v>
      </c>
      <c r="BM55" s="59">
        <v>45938.625</v>
      </c>
      <c r="BN55" s="44">
        <v>100.6875</v>
      </c>
      <c r="BO55" s="59">
        <v>45888.625</v>
      </c>
      <c r="BP55" s="44">
        <v>102.765625</v>
      </c>
      <c r="BQ55" s="59">
        <v>45888.625</v>
      </c>
      <c r="BR55" s="44">
        <v>95.625</v>
      </c>
      <c r="BS55" s="150">
        <f t="shared" si="6"/>
        <v>45889.625</v>
      </c>
      <c r="BT55" s="150">
        <f t="shared" si="7"/>
        <v>45889.625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45891.625</v>
      </c>
      <c r="CI55" s="44">
        <v>107.5735</v>
      </c>
      <c r="CJ55" s="109">
        <v>45891.625</v>
      </c>
      <c r="CK55" s="44">
        <v>49.182000000000002</v>
      </c>
      <c r="CL55" s="150">
        <f t="shared" si="0"/>
        <v>45891.625</v>
      </c>
      <c r="CM55" s="150">
        <f t="shared" si="1"/>
        <v>45891.625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45888.625</v>
      </c>
      <c r="DB55" s="44">
        <v>260.10500000000002</v>
      </c>
      <c r="DC55" s="109">
        <v>45888.625</v>
      </c>
      <c r="DD55" s="44">
        <v>51.459000000000003</v>
      </c>
      <c r="DE55" s="150">
        <f t="shared" si="2"/>
        <v>45888.625</v>
      </c>
      <c r="DF55" s="150">
        <f t="shared" si="3"/>
        <v>45888.625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-25676.424218525819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-25676.424218525819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-191333.34702523018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45888.625</v>
      </c>
      <c r="U56" s="44">
        <v>94.8</v>
      </c>
      <c r="V56" s="59">
        <v>45888.625</v>
      </c>
      <c r="W56" s="44">
        <v>100.99</v>
      </c>
      <c r="X56" s="105">
        <v>45890.625</v>
      </c>
      <c r="Y56" s="44">
        <v>120.12</v>
      </c>
      <c r="Z56" s="59">
        <v>45919.625</v>
      </c>
      <c r="AA56" s="44">
        <v>99.414000000000001</v>
      </c>
      <c r="AB56" s="150">
        <f t="shared" si="4"/>
        <v>45888.625</v>
      </c>
      <c r="AC56" s="150">
        <f t="shared" si="5"/>
        <v>45888.625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-94316.956092278531</v>
      </c>
      <c r="BG56" s="59">
        <v>45890.625</v>
      </c>
      <c r="BH56" s="44">
        <v>80.2</v>
      </c>
      <c r="BI56" s="59">
        <v>45939.625</v>
      </c>
      <c r="BJ56" s="44">
        <v>100.625</v>
      </c>
      <c r="BK56" s="59">
        <v>45890.625</v>
      </c>
      <c r="BL56" s="44">
        <v>109.34</v>
      </c>
      <c r="BM56" s="59">
        <v>45939.625</v>
      </c>
      <c r="BN56" s="44">
        <v>100.625</v>
      </c>
      <c r="BO56" s="59">
        <v>45889.625</v>
      </c>
      <c r="BP56" s="44">
        <v>102.890625</v>
      </c>
      <c r="BQ56" s="59">
        <v>45889.625</v>
      </c>
      <c r="BR56" s="44">
        <v>95.78125</v>
      </c>
      <c r="BS56" s="150">
        <f t="shared" si="6"/>
        <v>45890.625</v>
      </c>
      <c r="BT56" s="150">
        <f t="shared" si="7"/>
        <v>45890.625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45894.625</v>
      </c>
      <c r="CI56" s="44">
        <v>107.43819999999999</v>
      </c>
      <c r="CJ56" s="109">
        <v>45894.625</v>
      </c>
      <c r="CK56" s="44">
        <v>49.68</v>
      </c>
      <c r="CL56" s="150">
        <f t="shared" si="0"/>
        <v>45894.625</v>
      </c>
      <c r="CM56" s="150">
        <f t="shared" si="1"/>
        <v>45894.625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45889.625</v>
      </c>
      <c r="DB56" s="44">
        <v>265.99299999999999</v>
      </c>
      <c r="DC56" s="109">
        <v>45889.625</v>
      </c>
      <c r="DD56" s="44">
        <v>52.55</v>
      </c>
      <c r="DE56" s="150">
        <f t="shared" si="2"/>
        <v>45889.625</v>
      </c>
      <c r="DF56" s="150">
        <f t="shared" si="3"/>
        <v>45889.625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19858.470724201383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19858.470724201383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-171474.87630102879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45889.625</v>
      </c>
      <c r="U57" s="44">
        <v>94.64</v>
      </c>
      <c r="V57" s="59">
        <v>45889.625</v>
      </c>
      <c r="W57" s="44">
        <v>101.083</v>
      </c>
      <c r="X57" s="105">
        <v>45891.625</v>
      </c>
      <c r="Y57" s="44">
        <v>120.28</v>
      </c>
      <c r="Z57" s="59">
        <v>45922.625</v>
      </c>
      <c r="AA57" s="44">
        <v>99.441000000000003</v>
      </c>
      <c r="AB57" s="150">
        <f t="shared" si="4"/>
        <v>45889.625</v>
      </c>
      <c r="AC57" s="150">
        <f t="shared" si="5"/>
        <v>45889.625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-92867.543605855928</v>
      </c>
      <c r="BG57" s="59">
        <v>45891.625</v>
      </c>
      <c r="BH57" s="44">
        <v>80.849999999999994</v>
      </c>
      <c r="BI57" s="59">
        <v>45940.625</v>
      </c>
      <c r="BJ57" s="44">
        <v>101.0078125</v>
      </c>
      <c r="BK57" s="59">
        <v>45891.625</v>
      </c>
      <c r="BL57" s="44">
        <v>110.2</v>
      </c>
      <c r="BM57" s="59">
        <v>45940.625</v>
      </c>
      <c r="BN57" s="44">
        <v>101.0078125</v>
      </c>
      <c r="BO57" s="59">
        <v>45890.625</v>
      </c>
      <c r="BP57" s="44">
        <v>102.5625</v>
      </c>
      <c r="BQ57" s="59">
        <v>45890.625</v>
      </c>
      <c r="BR57" s="44">
        <v>95.3125</v>
      </c>
      <c r="BS57" s="150">
        <f t="shared" si="6"/>
        <v>45891.625</v>
      </c>
      <c r="BT57" s="150">
        <f t="shared" si="7"/>
        <v>45891.625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45895.625</v>
      </c>
      <c r="CI57" s="44">
        <v>107.50369999999999</v>
      </c>
      <c r="CJ57" s="109">
        <v>45895.625</v>
      </c>
      <c r="CK57" s="44">
        <v>49.631</v>
      </c>
      <c r="CL57" s="150">
        <f t="shared" si="0"/>
        <v>45895.625</v>
      </c>
      <c r="CM57" s="150">
        <f t="shared" si="1"/>
        <v>45895.625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45890.625</v>
      </c>
      <c r="DB57" s="44">
        <v>266.79599999999999</v>
      </c>
      <c r="DC57" s="109">
        <v>45890.625</v>
      </c>
      <c r="DD57" s="44">
        <v>52.808999999999997</v>
      </c>
      <c r="DE57" s="150">
        <f t="shared" si="2"/>
        <v>45890.625</v>
      </c>
      <c r="DF57" s="150">
        <f t="shared" si="3"/>
        <v>45890.625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-197528.63260298429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45890.625</v>
      </c>
      <c r="U58" s="44">
        <v>94.47</v>
      </c>
      <c r="V58" s="59">
        <v>45890.625</v>
      </c>
      <c r="W58" s="44">
        <v>100.955</v>
      </c>
      <c r="X58" s="105">
        <v>45898.625</v>
      </c>
      <c r="Y58" s="44">
        <v>120.25</v>
      </c>
      <c r="Z58" s="59">
        <v>45923.625</v>
      </c>
      <c r="AA58" s="44">
        <v>99.381</v>
      </c>
      <c r="AB58" s="150">
        <f t="shared" si="4"/>
        <v>45890.625</v>
      </c>
      <c r="AC58" s="150">
        <f t="shared" si="5"/>
        <v>45890.625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-66975.384605822299</v>
      </c>
      <c r="BG58" s="59">
        <v>45894.625</v>
      </c>
      <c r="BH58" s="44">
        <v>80.69</v>
      </c>
      <c r="BI58" s="59">
        <v>45943.625</v>
      </c>
      <c r="BJ58" s="44">
        <v>101.109375</v>
      </c>
      <c r="BK58" s="59">
        <v>45894.625</v>
      </c>
      <c r="BL58" s="44">
        <v>109.91</v>
      </c>
      <c r="BM58" s="59">
        <v>45943.625</v>
      </c>
      <c r="BN58" s="44">
        <v>101.109375</v>
      </c>
      <c r="BO58" s="59">
        <v>45891.625</v>
      </c>
      <c r="BP58" s="44">
        <v>103.125</v>
      </c>
      <c r="BQ58" s="59">
        <v>45891.625</v>
      </c>
      <c r="BR58" s="44">
        <v>95.9375</v>
      </c>
      <c r="BS58" s="150">
        <f t="shared" si="6"/>
        <v>45894.625</v>
      </c>
      <c r="BT58" s="150">
        <f t="shared" si="7"/>
        <v>45894.625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45896.625</v>
      </c>
      <c r="CI58" s="44">
        <v>107.3715</v>
      </c>
      <c r="CJ58" s="109">
        <v>45896.625</v>
      </c>
      <c r="CK58" s="44">
        <v>50.168999999999997</v>
      </c>
      <c r="CL58" s="150">
        <f t="shared" si="0"/>
        <v>45896.625</v>
      </c>
      <c r="CM58" s="150">
        <f t="shared" si="1"/>
        <v>45896.625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45891.625</v>
      </c>
      <c r="DB58" s="44">
        <v>261.90800000000002</v>
      </c>
      <c r="DC58" s="109">
        <v>45891.625</v>
      </c>
      <c r="DD58" s="44">
        <v>51.709000000000003</v>
      </c>
      <c r="DE58" s="150">
        <f t="shared" si="2"/>
        <v>45891.625</v>
      </c>
      <c r="DF58" s="150">
        <f t="shared" si="3"/>
        <v>45891.625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-198626.94777530048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45891.625</v>
      </c>
      <c r="U59" s="44">
        <v>94.76</v>
      </c>
      <c r="V59" s="59">
        <v>45891.625</v>
      </c>
      <c r="W59" s="44">
        <v>101.027</v>
      </c>
      <c r="X59" s="105">
        <v>45901.625</v>
      </c>
      <c r="Y59" s="44">
        <v>120.1</v>
      </c>
      <c r="Z59" s="59">
        <v>45924.625</v>
      </c>
      <c r="AA59" s="44">
        <v>99.414000000000001</v>
      </c>
      <c r="AB59" s="150">
        <f t="shared" si="4"/>
        <v>45891.625</v>
      </c>
      <c r="AC59" s="150">
        <f t="shared" si="5"/>
        <v>45891.625</v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-75072.193646375134</v>
      </c>
      <c r="BG59" s="59">
        <v>45895.625</v>
      </c>
      <c r="BH59" s="44">
        <v>80.87</v>
      </c>
      <c r="BI59" s="59">
        <v>45944.625</v>
      </c>
      <c r="BJ59" s="44">
        <v>101.25</v>
      </c>
      <c r="BK59" s="59">
        <v>45895.625</v>
      </c>
      <c r="BL59" s="44">
        <v>109.99</v>
      </c>
      <c r="BM59" s="59">
        <v>45944.625</v>
      </c>
      <c r="BN59" s="44">
        <v>101.25</v>
      </c>
      <c r="BO59" s="59">
        <v>45894.625</v>
      </c>
      <c r="BP59" s="44">
        <v>102.9375</v>
      </c>
      <c r="BQ59" s="59">
        <v>45894.625</v>
      </c>
      <c r="BR59" s="44">
        <v>95.71875</v>
      </c>
      <c r="BS59" s="150">
        <f t="shared" si="6"/>
        <v>45895.625</v>
      </c>
      <c r="BT59" s="150">
        <f t="shared" si="7"/>
        <v>45895.625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45897.625</v>
      </c>
      <c r="CI59" s="44">
        <v>107.40689999999999</v>
      </c>
      <c r="CJ59" s="109">
        <v>45897.625</v>
      </c>
      <c r="CK59" s="44">
        <v>50.031999999999996</v>
      </c>
      <c r="CL59" s="150">
        <f t="shared" si="0"/>
        <v>45897.625</v>
      </c>
      <c r="CM59" s="150">
        <f t="shared" si="1"/>
        <v>45897.625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45895.625</v>
      </c>
      <c r="DB59" s="44">
        <v>267.59399999999999</v>
      </c>
      <c r="DC59" s="109">
        <v>45895.625</v>
      </c>
      <c r="DD59" s="44">
        <v>53.003</v>
      </c>
      <c r="DE59" s="150">
        <f t="shared" si="2"/>
        <v>45895.625</v>
      </c>
      <c r="DF59" s="150">
        <f t="shared" si="3"/>
        <v>45895.625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-224398.10897542906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45895.625</v>
      </c>
      <c r="U60" s="44">
        <v>94.59</v>
      </c>
      <c r="V60" s="59">
        <v>45894.625</v>
      </c>
      <c r="W60" s="44">
        <v>100.916</v>
      </c>
      <c r="X60" s="105">
        <v>45902.625</v>
      </c>
      <c r="Y60" s="44">
        <v>119.81</v>
      </c>
      <c r="Z60" s="59">
        <v>45925.625</v>
      </c>
      <c r="AA60" s="44">
        <v>99.263000000000005</v>
      </c>
      <c r="AB60" s="150" t="str">
        <f t="shared" si="4"/>
        <v/>
      </c>
      <c r="AC60" s="150" t="str">
        <f t="shared" si="5"/>
        <v/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-126679.30281255953</v>
      </c>
      <c r="BG60" s="59">
        <v>45896.625</v>
      </c>
      <c r="BH60" s="44">
        <v>80.97</v>
      </c>
      <c r="BI60" s="59">
        <v>45945.625</v>
      </c>
      <c r="BJ60" s="44">
        <v>101.140625</v>
      </c>
      <c r="BK60" s="59">
        <v>45896.625</v>
      </c>
      <c r="BL60" s="44">
        <v>110.03</v>
      </c>
      <c r="BM60" s="59">
        <v>45945.625</v>
      </c>
      <c r="BN60" s="44">
        <v>101.140625</v>
      </c>
      <c r="BO60" s="59">
        <v>45895.625</v>
      </c>
      <c r="BP60" s="44">
        <v>103.171875</v>
      </c>
      <c r="BQ60" s="59">
        <v>45895.625</v>
      </c>
      <c r="BR60" s="44">
        <v>95.609375</v>
      </c>
      <c r="BS60" s="150">
        <f t="shared" si="6"/>
        <v>45896.625</v>
      </c>
      <c r="BT60" s="150">
        <f t="shared" si="7"/>
        <v>45896.625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45898.625</v>
      </c>
      <c r="CI60" s="44">
        <v>107.20489999999999</v>
      </c>
      <c r="CJ60" s="109">
        <v>45898.625</v>
      </c>
      <c r="CK60" s="44">
        <v>50.929000000000002</v>
      </c>
      <c r="CL60" s="150">
        <f t="shared" si="0"/>
        <v>45898.625</v>
      </c>
      <c r="CM60" s="150">
        <f t="shared" si="1"/>
        <v>45898.625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45896.625</v>
      </c>
      <c r="DB60" s="44">
        <v>274.23899999999998</v>
      </c>
      <c r="DC60" s="109">
        <v>45896.625</v>
      </c>
      <c r="DD60" s="44">
        <v>54.777000000000001</v>
      </c>
      <c r="DE60" s="150">
        <f t="shared" si="2"/>
        <v>45896.625</v>
      </c>
      <c r="DF60" s="150">
        <f t="shared" si="3"/>
        <v>45896.625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-71572.960338554549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-71572.960338554549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-295971.06931398361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45896.625</v>
      </c>
      <c r="U61" s="44">
        <v>94.56</v>
      </c>
      <c r="V61" s="59">
        <v>45895.625</v>
      </c>
      <c r="W61" s="44">
        <v>101.051</v>
      </c>
      <c r="X61" s="105">
        <v>45903.625</v>
      </c>
      <c r="Y61" s="44">
        <v>120.08</v>
      </c>
      <c r="Z61" s="59">
        <v>45926.625</v>
      </c>
      <c r="AA61" s="44">
        <v>99.38</v>
      </c>
      <c r="AB61" s="150" t="str">
        <f t="shared" si="4"/>
        <v/>
      </c>
      <c r="AC61" s="150" t="str">
        <f t="shared" si="5"/>
        <v/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-173266.54322752077</v>
      </c>
      <c r="BG61" s="59">
        <v>45897.625</v>
      </c>
      <c r="BH61" s="44">
        <v>81.010000000000005</v>
      </c>
      <c r="BI61" s="59">
        <v>45946.625</v>
      </c>
      <c r="BJ61" s="44">
        <v>101.46875</v>
      </c>
      <c r="BK61" s="59">
        <v>45897.625</v>
      </c>
      <c r="BL61" s="44">
        <v>110.2</v>
      </c>
      <c r="BM61" s="59">
        <v>45946.625</v>
      </c>
      <c r="BN61" s="44">
        <v>101.46875</v>
      </c>
      <c r="BO61" s="59">
        <v>45896.625</v>
      </c>
      <c r="BP61" s="44">
        <v>103.34375</v>
      </c>
      <c r="BQ61" s="59">
        <v>45896.625</v>
      </c>
      <c r="BR61" s="44">
        <v>95.46875</v>
      </c>
      <c r="BS61" s="150">
        <f t="shared" si="6"/>
        <v>45897.625</v>
      </c>
      <c r="BT61" s="150">
        <f t="shared" si="7"/>
        <v>45897.625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45902.625</v>
      </c>
      <c r="CI61" s="44">
        <v>107.1491</v>
      </c>
      <c r="CJ61" s="109">
        <v>45902.625</v>
      </c>
      <c r="CK61" s="44">
        <v>51.244999999999997</v>
      </c>
      <c r="CL61" s="150">
        <f t="shared" si="0"/>
        <v>45902.625</v>
      </c>
      <c r="CM61" s="150">
        <f t="shared" si="1"/>
        <v>45902.625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45897.625</v>
      </c>
      <c r="DB61" s="44">
        <v>264.39100000000002</v>
      </c>
      <c r="DC61" s="109">
        <v>45897.625</v>
      </c>
      <c r="DD61" s="44">
        <v>54.683</v>
      </c>
      <c r="DE61" s="150">
        <f t="shared" si="2"/>
        <v>45897.625</v>
      </c>
      <c r="DF61" s="150">
        <f t="shared" si="3"/>
        <v>45897.625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30466.054350393766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30466.054350393766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-265505.01496358984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45897.625</v>
      </c>
      <c r="U62" s="44">
        <v>94.44</v>
      </c>
      <c r="V62" s="59">
        <v>45896.625</v>
      </c>
      <c r="W62" s="44">
        <v>101.142</v>
      </c>
      <c r="X62" s="105">
        <v>45904.625</v>
      </c>
      <c r="Y62" s="44">
        <v>120.3</v>
      </c>
      <c r="Z62" s="59">
        <v>45929.625</v>
      </c>
      <c r="AA62" s="44">
        <v>99.456000000000003</v>
      </c>
      <c r="AB62" s="150" t="str">
        <f t="shared" si="4"/>
        <v/>
      </c>
      <c r="AC62" s="150" t="str">
        <f t="shared" si="5"/>
        <v/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-198942.96744604659</v>
      </c>
      <c r="BG62" s="59">
        <v>45898.625</v>
      </c>
      <c r="BH62" s="44">
        <v>80.86</v>
      </c>
      <c r="BI62" s="59">
        <v>45947.625</v>
      </c>
      <c r="BJ62" s="44">
        <v>101.296875</v>
      </c>
      <c r="BK62" s="59">
        <v>45898.625</v>
      </c>
      <c r="BL62" s="44">
        <v>109.83</v>
      </c>
      <c r="BM62" s="59">
        <v>45947.625</v>
      </c>
      <c r="BN62" s="44">
        <v>101.296875</v>
      </c>
      <c r="BO62" s="59">
        <v>45897.625</v>
      </c>
      <c r="BP62" s="44">
        <v>103.59375</v>
      </c>
      <c r="BQ62" s="59">
        <v>45897.625</v>
      </c>
      <c r="BR62" s="44">
        <v>96.0625</v>
      </c>
      <c r="BS62" s="150">
        <f t="shared" si="6"/>
        <v>45898.625</v>
      </c>
      <c r="BT62" s="150">
        <f t="shared" si="7"/>
        <v>45898.625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45903.625</v>
      </c>
      <c r="CI62" s="44">
        <v>107.15860000000001</v>
      </c>
      <c r="CJ62" s="109">
        <v>45903.625</v>
      </c>
      <c r="CK62" s="44">
        <v>50.915999999999997</v>
      </c>
      <c r="CL62" s="150">
        <f t="shared" si="0"/>
        <v>45903.625</v>
      </c>
      <c r="CM62" s="150">
        <f t="shared" si="1"/>
        <v>45903.625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45898.625</v>
      </c>
      <c r="DB62" s="44">
        <v>267.71499999999997</v>
      </c>
      <c r="DC62" s="109">
        <v>45898.625</v>
      </c>
      <c r="DD62" s="44">
        <v>55.435000000000002</v>
      </c>
      <c r="DE62" s="150">
        <f t="shared" si="2"/>
        <v>45898.625</v>
      </c>
      <c r="DF62" s="150">
        <f t="shared" si="3"/>
        <v>45898.625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-205582.55791178712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45898.625</v>
      </c>
      <c r="U63" s="44">
        <v>94.44</v>
      </c>
      <c r="V63" s="59">
        <v>45897.625</v>
      </c>
      <c r="W63" s="44">
        <v>101.092</v>
      </c>
      <c r="X63" s="105">
        <v>45905.625</v>
      </c>
      <c r="Y63" s="44">
        <v>120.64</v>
      </c>
      <c r="Z63" s="59">
        <v>45930.625</v>
      </c>
      <c r="AA63" s="44">
        <v>99.484999999999999</v>
      </c>
      <c r="AB63" s="150">
        <f t="shared" si="4"/>
        <v>45898.625</v>
      </c>
      <c r="AC63" s="150">
        <f t="shared" si="5"/>
        <v>45898.625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-179084.49672184521</v>
      </c>
      <c r="BG63" s="59">
        <v>45902.625</v>
      </c>
      <c r="BH63" s="44">
        <v>80.39</v>
      </c>
      <c r="BI63" s="59">
        <v>45950.625</v>
      </c>
      <c r="BJ63" s="44">
        <v>101.3515625</v>
      </c>
      <c r="BK63" s="59">
        <v>45902.625</v>
      </c>
      <c r="BL63" s="44">
        <v>109.05</v>
      </c>
      <c r="BM63" s="59">
        <v>45950.625</v>
      </c>
      <c r="BN63" s="44">
        <v>101.3515625</v>
      </c>
      <c r="BO63" s="59">
        <v>45898.625</v>
      </c>
      <c r="BP63" s="44">
        <v>103.453125</v>
      </c>
      <c r="BQ63" s="59">
        <v>45898.625</v>
      </c>
      <c r="BR63" s="44">
        <v>95.375</v>
      </c>
      <c r="BS63" s="150">
        <f t="shared" si="6"/>
        <v>45902.625</v>
      </c>
      <c r="BT63" s="150">
        <f t="shared" si="7"/>
        <v>45902.625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45904.625</v>
      </c>
      <c r="CI63" s="44">
        <v>107.4136</v>
      </c>
      <c r="CJ63" s="109">
        <v>45904.625</v>
      </c>
      <c r="CK63" s="44">
        <v>49.465000000000003</v>
      </c>
      <c r="CL63" s="150">
        <f t="shared" si="0"/>
        <v>45904.625</v>
      </c>
      <c r="CM63" s="150">
        <f t="shared" si="1"/>
        <v>45904.625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45901.625</v>
      </c>
      <c r="DB63" s="44">
        <v>268.10199999999998</v>
      </c>
      <c r="DC63" s="109">
        <v>45901.625</v>
      </c>
      <c r="DD63" s="44">
        <v>55.500999999999998</v>
      </c>
      <c r="DE63" s="150">
        <f t="shared" si="2"/>
        <v>45901.625</v>
      </c>
      <c r="DF63" s="150">
        <f t="shared" si="3"/>
        <v>45901.625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-88316.372811920242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-88316.372811920242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-293898.93072370737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45901.625</v>
      </c>
      <c r="U64" s="44">
        <v>94.4</v>
      </c>
      <c r="V64" s="59">
        <v>45898.625</v>
      </c>
      <c r="W64" s="44">
        <v>101.096</v>
      </c>
      <c r="X64" s="105">
        <v>45908.625</v>
      </c>
      <c r="Y64" s="44">
        <v>120.74</v>
      </c>
      <c r="Z64" s="59">
        <v>45931.625</v>
      </c>
      <c r="AA64" s="44">
        <v>99.536000000000001</v>
      </c>
      <c r="AB64" s="150">
        <f t="shared" si="4"/>
        <v>45901.625</v>
      </c>
      <c r="AC64" s="150">
        <f t="shared" si="5"/>
        <v>45901.625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-205138.2530238007</v>
      </c>
      <c r="BG64" s="59">
        <v>45903.625</v>
      </c>
      <c r="BH64" s="44">
        <v>80.61</v>
      </c>
      <c r="BI64" s="59">
        <v>45951.625</v>
      </c>
      <c r="BJ64" s="44">
        <v>101.421875</v>
      </c>
      <c r="BK64" s="59">
        <v>45903.625</v>
      </c>
      <c r="BL64" s="44">
        <v>109.7</v>
      </c>
      <c r="BM64" s="59">
        <v>45951.625</v>
      </c>
      <c r="BN64" s="44">
        <v>101.421875</v>
      </c>
      <c r="BO64" s="59">
        <v>45901.625</v>
      </c>
      <c r="BP64" s="44">
        <v>103.40625</v>
      </c>
      <c r="BQ64" s="59">
        <v>45901.625</v>
      </c>
      <c r="BR64" s="44">
        <v>95.28125</v>
      </c>
      <c r="BS64" s="150">
        <f t="shared" si="6"/>
        <v>45903.625</v>
      </c>
      <c r="BT64" s="150">
        <f t="shared" si="7"/>
        <v>45903.625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45905.625</v>
      </c>
      <c r="CI64" s="44">
        <v>107.2762</v>
      </c>
      <c r="CJ64" s="109">
        <v>45905.625</v>
      </c>
      <c r="CK64" s="44">
        <v>50.021000000000001</v>
      </c>
      <c r="CL64" s="150">
        <f t="shared" si="0"/>
        <v>45905.625</v>
      </c>
      <c r="CM64" s="150">
        <f t="shared" si="1"/>
        <v>45905.625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45902.625</v>
      </c>
      <c r="DB64" s="44">
        <v>274.209</v>
      </c>
      <c r="DC64" s="109">
        <v>45902.625</v>
      </c>
      <c r="DD64" s="44">
        <v>56.918999999999997</v>
      </c>
      <c r="DE64" s="150">
        <f t="shared" si="2"/>
        <v>45902.625</v>
      </c>
      <c r="DF64" s="150">
        <f t="shared" si="3"/>
        <v>45902.625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94832.495407791517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94832.495407791517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-199066.43531591585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45902.625</v>
      </c>
      <c r="U65" s="44">
        <v>94.24</v>
      </c>
      <c r="V65" s="59">
        <v>45901.625</v>
      </c>
      <c r="W65" s="44">
        <v>101.01900000000001</v>
      </c>
      <c r="X65" s="105">
        <v>45909.625</v>
      </c>
      <c r="Y65" s="44">
        <v>120.66</v>
      </c>
      <c r="Z65" s="59">
        <v>45932.625</v>
      </c>
      <c r="AA65" s="44">
        <v>99.51</v>
      </c>
      <c r="AB65" s="150">
        <f t="shared" si="4"/>
        <v>45902.625</v>
      </c>
      <c r="AC65" s="150">
        <f t="shared" si="5"/>
        <v>45902.625</v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-206236.56819611689</v>
      </c>
      <c r="BG65" s="59">
        <v>45904.625</v>
      </c>
      <c r="BH65" s="44">
        <v>80.819999999999993</v>
      </c>
      <c r="BI65" s="59">
        <v>45952.625</v>
      </c>
      <c r="BJ65" s="44">
        <v>101.421875</v>
      </c>
      <c r="BK65" s="59">
        <v>45904.625</v>
      </c>
      <c r="BL65" s="44">
        <v>110.45</v>
      </c>
      <c r="BM65" s="59">
        <v>45952.625</v>
      </c>
      <c r="BN65" s="44">
        <v>101.421875</v>
      </c>
      <c r="BO65" s="59">
        <v>45902.625</v>
      </c>
      <c r="BP65" s="44">
        <v>103.09375</v>
      </c>
      <c r="BQ65" s="59">
        <v>45902.625</v>
      </c>
      <c r="BR65" s="44">
        <v>94.6875</v>
      </c>
      <c r="BS65" s="150">
        <f t="shared" si="6"/>
        <v>45904.625</v>
      </c>
      <c r="BT65" s="150">
        <f t="shared" si="7"/>
        <v>45904.625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45908.625</v>
      </c>
      <c r="CI65" s="44">
        <v>107.2625</v>
      </c>
      <c r="CJ65" s="109">
        <v>45908.625</v>
      </c>
      <c r="CK65" s="44">
        <v>49.890999999999998</v>
      </c>
      <c r="CL65" s="150">
        <f t="shared" si="0"/>
        <v>45908.625</v>
      </c>
      <c r="CM65" s="150">
        <f t="shared" si="1"/>
        <v>45908.625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45903.625</v>
      </c>
      <c r="DB65" s="44">
        <v>267.14</v>
      </c>
      <c r="DC65" s="109">
        <v>45903.625</v>
      </c>
      <c r="DD65" s="44">
        <v>55.265000000000001</v>
      </c>
      <c r="DE65" s="150">
        <f t="shared" si="2"/>
        <v>45903.625</v>
      </c>
      <c r="DF65" s="150">
        <f t="shared" si="3"/>
        <v>45903.625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-195385.91740279947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45903.625</v>
      </c>
      <c r="U66" s="44">
        <v>94.38</v>
      </c>
      <c r="V66" s="59">
        <v>45902.625</v>
      </c>
      <c r="W66" s="44">
        <v>100.976</v>
      </c>
      <c r="X66" s="105">
        <v>45910.625</v>
      </c>
      <c r="Y66" s="44">
        <v>120.75</v>
      </c>
      <c r="Z66" s="59">
        <v>45933.625</v>
      </c>
      <c r="AA66" s="44">
        <v>99.492999999999995</v>
      </c>
      <c r="AB66" s="150">
        <f t="shared" si="4"/>
        <v>45903.625</v>
      </c>
      <c r="AC66" s="150">
        <f t="shared" si="5"/>
        <v>45903.625</v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-232007.72939624547</v>
      </c>
      <c r="BG66" s="59">
        <v>45905.625</v>
      </c>
      <c r="BH66" s="44">
        <v>80.87</v>
      </c>
      <c r="BI66" s="59">
        <v>45953.625</v>
      </c>
      <c r="BJ66" s="44">
        <v>101.1875</v>
      </c>
      <c r="BK66" s="59">
        <v>45905.625</v>
      </c>
      <c r="BL66" s="44">
        <v>111.17</v>
      </c>
      <c r="BM66" s="59">
        <v>45953.625</v>
      </c>
      <c r="BN66" s="44">
        <v>101.1875</v>
      </c>
      <c r="BO66" s="59">
        <v>45903.625</v>
      </c>
      <c r="BP66" s="44">
        <v>103.46875</v>
      </c>
      <c r="BQ66" s="59">
        <v>45903.625</v>
      </c>
      <c r="BR66" s="44">
        <v>95.6875</v>
      </c>
      <c r="BS66" s="150">
        <f t="shared" si="6"/>
        <v>45905.625</v>
      </c>
      <c r="BT66" s="150">
        <f t="shared" si="7"/>
        <v>45905.625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45909.625</v>
      </c>
      <c r="CI66" s="44">
        <v>107.24930000000001</v>
      </c>
      <c r="CJ66" s="109">
        <v>45909.625</v>
      </c>
      <c r="CK66" s="44">
        <v>49.667000000000002</v>
      </c>
      <c r="CL66" s="150">
        <f t="shared" si="0"/>
        <v>45909.625</v>
      </c>
      <c r="CM66" s="150">
        <f t="shared" si="1"/>
        <v>45909.625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45904.625</v>
      </c>
      <c r="DB66" s="44">
        <v>264.74099999999999</v>
      </c>
      <c r="DC66" s="109">
        <v>45904.625</v>
      </c>
      <c r="DD66" s="44">
        <v>54.372999999999998</v>
      </c>
      <c r="DE66" s="150">
        <f t="shared" si="2"/>
        <v>45904.625</v>
      </c>
      <c r="DF66" s="150">
        <f t="shared" si="3"/>
        <v>45904.625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-233057.01642309691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45904.625</v>
      </c>
      <c r="U67" s="44">
        <v>94.54</v>
      </c>
      <c r="V67" s="59">
        <v>45903.625</v>
      </c>
      <c r="W67" s="44">
        <v>101.038</v>
      </c>
      <c r="X67" s="105">
        <v>45911.625</v>
      </c>
      <c r="Y67" s="44">
        <v>120.76</v>
      </c>
      <c r="Z67" s="59">
        <v>45936.625</v>
      </c>
      <c r="AA67" s="44">
        <v>99.536000000000001</v>
      </c>
      <c r="AB67" s="150">
        <f t="shared" si="4"/>
        <v>45904.625</v>
      </c>
      <c r="AC67" s="150">
        <f t="shared" si="5"/>
        <v>45904.625</v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-303580.68973480002</v>
      </c>
      <c r="BG67" s="59">
        <v>45908.625</v>
      </c>
      <c r="BH67" s="44">
        <v>80.87</v>
      </c>
      <c r="BI67" s="59">
        <v>45954.625</v>
      </c>
      <c r="BJ67" s="44">
        <v>101.2265625</v>
      </c>
      <c r="BK67" s="59">
        <v>45908.625</v>
      </c>
      <c r="BL67" s="44">
        <v>111.56</v>
      </c>
      <c r="BM67" s="59">
        <v>45954.625</v>
      </c>
      <c r="BN67" s="44">
        <v>101.2265625</v>
      </c>
      <c r="BO67" s="59">
        <v>45904.625</v>
      </c>
      <c r="BP67" s="44">
        <v>103.9375</v>
      </c>
      <c r="BQ67" s="59">
        <v>45904.625</v>
      </c>
      <c r="BR67" s="44">
        <v>96.328125</v>
      </c>
      <c r="BS67" s="150">
        <f t="shared" si="6"/>
        <v>45908.625</v>
      </c>
      <c r="BT67" s="150">
        <f t="shared" si="7"/>
        <v>45908.625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45910.625</v>
      </c>
      <c r="CI67" s="44">
        <v>107.3793</v>
      </c>
      <c r="CJ67" s="109">
        <v>45910.625</v>
      </c>
      <c r="CK67" s="44">
        <v>49.031999999999996</v>
      </c>
      <c r="CL67" s="150">
        <f t="shared" ref="CL67:CL130" si="63">IF(COUNTIF(CJ:CJ,CH67),CH67,"")</f>
        <v>45910.625</v>
      </c>
      <c r="CM67" s="150">
        <f t="shared" ref="CM67:CM130" si="64">IF(CL67&gt;$BY$14,CL67,"")</f>
        <v>45910.625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45905.625</v>
      </c>
      <c r="DB67" s="44">
        <v>263.56599999999997</v>
      </c>
      <c r="DC67" s="109">
        <v>45905.625</v>
      </c>
      <c r="DD67" s="44">
        <v>54.095999999999997</v>
      </c>
      <c r="DE67" s="150">
        <f t="shared" ref="DE67:DE130" si="65">IF(COUNTIF(DC:DC,DA67),DA67,"")</f>
        <v>45905.625</v>
      </c>
      <c r="DF67" s="150">
        <f t="shared" ref="DF67:DF130" si="66">IF(DE67&gt;$CR$14,DE67,"")</f>
        <v>45905.625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-213149.96904214483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45905.625</v>
      </c>
      <c r="U68" s="44">
        <v>94.64</v>
      </c>
      <c r="V68" s="59">
        <v>45904.625</v>
      </c>
      <c r="W68" s="44">
        <v>101.06399999999999</v>
      </c>
      <c r="X68" s="105">
        <v>45912.625</v>
      </c>
      <c r="Y68" s="44">
        <v>120.63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45905.625</v>
      </c>
      <c r="AC68" s="150">
        <f t="shared" ref="AC68:AC131" si="68">IF(AB68&gt;$A$14,AB68,"")</f>
        <v>45905.625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-220751.04391397614</v>
      </c>
      <c r="BG68" s="59">
        <v>45909.625</v>
      </c>
      <c r="BH68" s="44">
        <v>80.78</v>
      </c>
      <c r="BI68" s="59">
        <v>45957.625</v>
      </c>
      <c r="BJ68" s="44">
        <v>101.1640625</v>
      </c>
      <c r="BK68" s="59">
        <v>45909.625</v>
      </c>
      <c r="BL68" s="44">
        <v>111.36</v>
      </c>
      <c r="BM68" s="59">
        <v>45957.625</v>
      </c>
      <c r="BN68" s="44">
        <v>101.1640625</v>
      </c>
      <c r="BO68" s="59">
        <v>45905.625</v>
      </c>
      <c r="BP68" s="44">
        <v>104.5</v>
      </c>
      <c r="BQ68" s="59">
        <v>45905.625</v>
      </c>
      <c r="BR68" s="44">
        <v>97.703125</v>
      </c>
      <c r="BS68" s="150">
        <f t="shared" ref="BS68:BS131" si="69">IF(COUNTIF(BI:BI,BG68)*COUNTIF(BK:BK,BG68)*COUNTIF(BM:BM,BG68)*COUNTIF(BO:BO,BG68)*COUNTIF(BQ:BQ,BG68),BG68,"")</f>
        <v>45909.625</v>
      </c>
      <c r="BT68" s="150">
        <f t="shared" ref="BT68:BT131" si="70">IF(BS68&gt;$AH$14,BS68,"")</f>
        <v>45909.625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45911.625</v>
      </c>
      <c r="CI68" s="44">
        <v>107.7234</v>
      </c>
      <c r="CJ68" s="109">
        <v>45911.625</v>
      </c>
      <c r="CK68" s="44">
        <v>47.65</v>
      </c>
      <c r="CL68" s="150">
        <f t="shared" si="63"/>
        <v>45911.625</v>
      </c>
      <c r="CM68" s="150">
        <f t="shared" si="64"/>
        <v>45911.625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45908.625</v>
      </c>
      <c r="DB68" s="44">
        <v>261.50299999999999</v>
      </c>
      <c r="DC68" s="109">
        <v>45908.625</v>
      </c>
      <c r="DD68" s="44">
        <v>53.42</v>
      </c>
      <c r="DE68" s="150">
        <f t="shared" si="65"/>
        <v>45908.625</v>
      </c>
      <c r="DF68" s="150">
        <f t="shared" si="66"/>
        <v>45908.625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22785.843477222428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22785.843477222428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-190364.1255649224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45908.625</v>
      </c>
      <c r="U69" s="44">
        <v>94.65</v>
      </c>
      <c r="V69" s="59">
        <v>45905.625</v>
      </c>
      <c r="W69" s="44">
        <v>101.19</v>
      </c>
      <c r="X69" s="105">
        <v>45915.625</v>
      </c>
      <c r="Y69" s="44">
        <v>120.7</v>
      </c>
      <c r="Z69" s="59">
        <v>45938.625</v>
      </c>
      <c r="AA69" s="44">
        <v>99.673000000000002</v>
      </c>
      <c r="AB69" s="150">
        <f t="shared" si="67"/>
        <v>45908.625</v>
      </c>
      <c r="AC69" s="150">
        <f t="shared" si="68"/>
        <v>45908.625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-273114.63538440625</v>
      </c>
      <c r="BG69" s="59">
        <v>45910.625</v>
      </c>
      <c r="BH69" s="44">
        <v>80.84</v>
      </c>
      <c r="BI69" s="59">
        <v>45958.625</v>
      </c>
      <c r="BJ69" s="44">
        <v>101.203125</v>
      </c>
      <c r="BK69" s="59">
        <v>45910.625</v>
      </c>
      <c r="BL69" s="44">
        <v>111.69</v>
      </c>
      <c r="BM69" s="59">
        <v>45958.625</v>
      </c>
      <c r="BN69" s="44">
        <v>101.203125</v>
      </c>
      <c r="BO69" s="59">
        <v>45908.625</v>
      </c>
      <c r="BP69" s="44">
        <v>104.828125</v>
      </c>
      <c r="BQ69" s="59">
        <v>45908.625</v>
      </c>
      <c r="BR69" s="44">
        <v>98.953125</v>
      </c>
      <c r="BS69" s="150">
        <f t="shared" si="69"/>
        <v>45910.625</v>
      </c>
      <c r="BT69" s="150">
        <f t="shared" si="70"/>
        <v>45910.625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45912.625</v>
      </c>
      <c r="CI69" s="44">
        <v>107.64149999999999</v>
      </c>
      <c r="CJ69" s="109">
        <v>45912.625</v>
      </c>
      <c r="CK69" s="44">
        <v>47.94</v>
      </c>
      <c r="CL69" s="150">
        <f t="shared" si="63"/>
        <v>45912.625</v>
      </c>
      <c r="CM69" s="150">
        <f t="shared" si="64"/>
        <v>45912.625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45909.625</v>
      </c>
      <c r="DB69" s="44">
        <v>261.88799999999998</v>
      </c>
      <c r="DC69" s="109">
        <v>45909.625</v>
      </c>
      <c r="DD69" s="44">
        <v>53.2</v>
      </c>
      <c r="DE69" s="150">
        <f t="shared" si="65"/>
        <v>45909.625</v>
      </c>
      <c r="DF69" s="150">
        <f t="shared" si="66"/>
        <v>45909.625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-142558.80927970918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45909.625</v>
      </c>
      <c r="U70" s="44">
        <v>94.54</v>
      </c>
      <c r="V70" s="59">
        <v>45908.625</v>
      </c>
      <c r="W70" s="44">
        <v>101.23099999999999</v>
      </c>
      <c r="X70" s="105">
        <v>45916.625</v>
      </c>
      <c r="Y70" s="44">
        <v>120.66</v>
      </c>
      <c r="Z70" s="59">
        <v>45939.625</v>
      </c>
      <c r="AA70" s="44">
        <v>99.552999999999997</v>
      </c>
      <c r="AB70" s="150">
        <f t="shared" si="67"/>
        <v>45909.625</v>
      </c>
      <c r="AC70" s="150">
        <f t="shared" si="68"/>
        <v>45909.625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-213192.17833260354</v>
      </c>
      <c r="BG70" s="59">
        <v>45911.625</v>
      </c>
      <c r="BH70" s="44">
        <v>81.040000000000006</v>
      </c>
      <c r="BI70" s="59">
        <v>45959.625</v>
      </c>
      <c r="BJ70" s="44">
        <v>100.7578125</v>
      </c>
      <c r="BK70" s="59">
        <v>45911.625</v>
      </c>
      <c r="BL70" s="44">
        <v>112.21</v>
      </c>
      <c r="BM70" s="59">
        <v>45959.625</v>
      </c>
      <c r="BN70" s="44">
        <v>100.7578125</v>
      </c>
      <c r="BO70" s="59">
        <v>45909.625</v>
      </c>
      <c r="BP70" s="44">
        <v>104.5625</v>
      </c>
      <c r="BQ70" s="59">
        <v>45909.625</v>
      </c>
      <c r="BR70" s="44">
        <v>98.421875</v>
      </c>
      <c r="BS70" s="150">
        <f t="shared" si="69"/>
        <v>45911.625</v>
      </c>
      <c r="BT70" s="150">
        <f t="shared" si="70"/>
        <v>45911.625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45915.625</v>
      </c>
      <c r="CI70" s="44">
        <v>107.8558</v>
      </c>
      <c r="CJ70" s="109">
        <v>45915.625</v>
      </c>
      <c r="CK70" s="44">
        <v>47.017000000000003</v>
      </c>
      <c r="CL70" s="150">
        <f t="shared" si="63"/>
        <v>45915.625</v>
      </c>
      <c r="CM70" s="150">
        <f t="shared" si="64"/>
        <v>45915.625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45910.625</v>
      </c>
      <c r="DB70" s="44">
        <v>258.988</v>
      </c>
      <c r="DC70" s="109">
        <v>45910.625</v>
      </c>
      <c r="DD70" s="44">
        <v>52.481000000000002</v>
      </c>
      <c r="DE70" s="150">
        <f t="shared" si="65"/>
        <v>45910.625</v>
      </c>
      <c r="DF70" s="150">
        <f t="shared" si="66"/>
        <v>45910.625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-4710.0501676482672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-4710.0501676482672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-147268.85944735745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45910.625</v>
      </c>
      <c r="U71" s="44">
        <v>94.53</v>
      </c>
      <c r="V71" s="59">
        <v>45909.625</v>
      </c>
      <c r="W71" s="44">
        <v>101.163</v>
      </c>
      <c r="X71" s="105">
        <v>45917.625</v>
      </c>
      <c r="Y71" s="44">
        <v>120.67</v>
      </c>
      <c r="Z71" s="59">
        <v>45940.625</v>
      </c>
      <c r="AA71" s="44">
        <v>99.754000000000005</v>
      </c>
      <c r="AB71" s="150">
        <f t="shared" si="67"/>
        <v>45910.625</v>
      </c>
      <c r="AC71" s="150">
        <f t="shared" si="68"/>
        <v>45910.625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-301508.55114452378</v>
      </c>
      <c r="BG71" s="59">
        <v>45912.625</v>
      </c>
      <c r="BH71" s="44">
        <v>80.959999999999994</v>
      </c>
      <c r="BI71" s="59">
        <v>45960.625</v>
      </c>
      <c r="BJ71" s="44">
        <v>100.71875</v>
      </c>
      <c r="BK71" s="59">
        <v>45912.625</v>
      </c>
      <c r="BL71" s="44">
        <v>112.01</v>
      </c>
      <c r="BM71" s="59">
        <v>45960.625</v>
      </c>
      <c r="BN71" s="44">
        <v>100.71875</v>
      </c>
      <c r="BO71" s="59">
        <v>45910.625</v>
      </c>
      <c r="BP71" s="44">
        <v>104.875</v>
      </c>
      <c r="BQ71" s="59">
        <v>45910.625</v>
      </c>
      <c r="BR71" s="44">
        <v>98.921875</v>
      </c>
      <c r="BS71" s="150">
        <f t="shared" si="69"/>
        <v>45912.625</v>
      </c>
      <c r="BT71" s="150">
        <f t="shared" si="70"/>
        <v>45912.625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45916.625</v>
      </c>
      <c r="CI71" s="44">
        <v>107.8259</v>
      </c>
      <c r="CJ71" s="109">
        <v>45916.625</v>
      </c>
      <c r="CK71" s="44">
        <v>47.42</v>
      </c>
      <c r="CL71" s="150">
        <f t="shared" si="63"/>
        <v>45916.625</v>
      </c>
      <c r="CM71" s="150">
        <f t="shared" si="64"/>
        <v>45916.625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45911.625</v>
      </c>
      <c r="DB71" s="44">
        <v>253.00800000000001</v>
      </c>
      <c r="DC71" s="109">
        <v>45911.625</v>
      </c>
      <c r="DD71" s="44">
        <v>51.143000000000001</v>
      </c>
      <c r="DE71" s="150">
        <f t="shared" si="65"/>
        <v>45911.625</v>
      </c>
      <c r="DF71" s="150">
        <f t="shared" si="66"/>
        <v>45911.625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-34005.5013120574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-34005.5013120574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-181274.36075941485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45911.625</v>
      </c>
      <c r="U72" s="44">
        <v>92.29</v>
      </c>
      <c r="V72" s="59">
        <v>45910.625</v>
      </c>
      <c r="W72" s="44">
        <v>101.126</v>
      </c>
      <c r="X72" s="105">
        <v>45918.625</v>
      </c>
      <c r="Y72" s="44">
        <v>120.7</v>
      </c>
      <c r="Z72" s="59">
        <v>45943.625</v>
      </c>
      <c r="AA72" s="44">
        <v>99.923000000000002</v>
      </c>
      <c r="AB72" s="150">
        <f t="shared" si="67"/>
        <v>45911.625</v>
      </c>
      <c r="AC72" s="150">
        <f t="shared" si="68"/>
        <v>45911.625</v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-206676.05573673226</v>
      </c>
      <c r="BG72" s="59">
        <v>45915.625</v>
      </c>
      <c r="BH72" s="44">
        <v>81.19</v>
      </c>
      <c r="BI72" s="59">
        <v>45961.625</v>
      </c>
      <c r="BJ72" s="44">
        <v>100.7734375</v>
      </c>
      <c r="BK72" s="59">
        <v>45915.625</v>
      </c>
      <c r="BL72" s="44">
        <v>112.36</v>
      </c>
      <c r="BM72" s="59">
        <v>45961.625</v>
      </c>
      <c r="BN72" s="44">
        <v>100.7734375</v>
      </c>
      <c r="BO72" s="59">
        <v>45911.625</v>
      </c>
      <c r="BP72" s="44">
        <v>105.046875</v>
      </c>
      <c r="BQ72" s="59">
        <v>45911.625</v>
      </c>
      <c r="BR72" s="44">
        <v>99.578125</v>
      </c>
      <c r="BS72" s="150">
        <f t="shared" si="69"/>
        <v>45915.625</v>
      </c>
      <c r="BT72" s="150">
        <f t="shared" si="70"/>
        <v>45915.625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45917.625</v>
      </c>
      <c r="CI72" s="44">
        <v>107.72799999999999</v>
      </c>
      <c r="CJ72" s="109">
        <v>45917.625</v>
      </c>
      <c r="CK72" s="44">
        <v>47.936999999999998</v>
      </c>
      <c r="CL72" s="150">
        <f t="shared" si="63"/>
        <v>45917.625</v>
      </c>
      <c r="CM72" s="150">
        <f t="shared" si="64"/>
        <v>45917.625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45912.625</v>
      </c>
      <c r="DB72" s="44">
        <v>252.27</v>
      </c>
      <c r="DC72" s="109">
        <v>45912.625</v>
      </c>
      <c r="DD72" s="44">
        <v>50.945999999999998</v>
      </c>
      <c r="DE72" s="150">
        <f t="shared" si="65"/>
        <v>45912.625</v>
      </c>
      <c r="DF72" s="150">
        <f t="shared" si="66"/>
        <v>45912.625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44811.972418236081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44811.972418236081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-136462.38834117877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45912.625</v>
      </c>
      <c r="U73" s="44">
        <v>92.46</v>
      </c>
      <c r="V73" s="59">
        <v>45911.625</v>
      </c>
      <c r="W73" s="44">
        <v>101.012</v>
      </c>
      <c r="X73" s="105">
        <v>45919.625</v>
      </c>
      <c r="Y73" s="44">
        <v>120.71</v>
      </c>
      <c r="Z73" s="59">
        <v>45944.625</v>
      </c>
      <c r="AA73" s="44">
        <v>99.977999999999994</v>
      </c>
      <c r="AB73" s="150">
        <f t="shared" si="67"/>
        <v>45912.625</v>
      </c>
      <c r="AC73" s="150">
        <f t="shared" si="68"/>
        <v>45912.625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-202995.53782361589</v>
      </c>
      <c r="BG73" s="59">
        <v>45916.625</v>
      </c>
      <c r="BH73" s="44">
        <v>81.13</v>
      </c>
      <c r="BI73" s="59">
        <v>45964.625</v>
      </c>
      <c r="BJ73" s="44">
        <v>100.7421875</v>
      </c>
      <c r="BK73" s="59">
        <v>45916.625</v>
      </c>
      <c r="BL73" s="44">
        <v>112.26</v>
      </c>
      <c r="BM73" s="59">
        <v>45964.625</v>
      </c>
      <c r="BN73" s="44">
        <v>100.7421875</v>
      </c>
      <c r="BO73" s="59">
        <v>45912.625</v>
      </c>
      <c r="BP73" s="44">
        <v>104.71875</v>
      </c>
      <c r="BQ73" s="59">
        <v>45912.625</v>
      </c>
      <c r="BR73" s="44">
        <v>99.140625</v>
      </c>
      <c r="BS73" s="150">
        <f t="shared" si="69"/>
        <v>45916.625</v>
      </c>
      <c r="BT73" s="150">
        <f t="shared" si="70"/>
        <v>45916.625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45918.625</v>
      </c>
      <c r="CI73" s="44">
        <v>107.9539</v>
      </c>
      <c r="CJ73" s="109">
        <v>45918.625</v>
      </c>
      <c r="CK73" s="44">
        <v>46.959000000000003</v>
      </c>
      <c r="CL73" s="150">
        <f t="shared" si="63"/>
        <v>45918.625</v>
      </c>
      <c r="CM73" s="150">
        <f t="shared" si="64"/>
        <v>45918.625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45915.625</v>
      </c>
      <c r="DB73" s="44">
        <v>247.80699999999999</v>
      </c>
      <c r="DC73" s="109">
        <v>45915.625</v>
      </c>
      <c r="DD73" s="44">
        <v>50.042000000000002</v>
      </c>
      <c r="DE73" s="150">
        <f t="shared" si="65"/>
        <v>45915.625</v>
      </c>
      <c r="DF73" s="150">
        <f t="shared" si="66"/>
        <v>45915.625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80572.691753459017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80572.691753459017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-55889.696587719751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45915.625</v>
      </c>
      <c r="U74" s="44">
        <v>92.46</v>
      </c>
      <c r="V74" s="59">
        <v>45912.625</v>
      </c>
      <c r="W74" s="44">
        <v>100.934</v>
      </c>
      <c r="X74" s="105">
        <v>45922.625</v>
      </c>
      <c r="Y74" s="44">
        <v>120.61</v>
      </c>
      <c r="Z74" s="59">
        <v>45945.625</v>
      </c>
      <c r="AA74" s="44">
        <v>100.18899999999999</v>
      </c>
      <c r="AB74" s="150">
        <f t="shared" si="67"/>
        <v>45915.625</v>
      </c>
      <c r="AC74" s="150">
        <f t="shared" si="68"/>
        <v>45915.625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-197611.37317284028</v>
      </c>
      <c r="BG74" s="59">
        <v>45917.625</v>
      </c>
      <c r="BH74" s="44">
        <v>81.05</v>
      </c>
      <c r="BI74" s="59">
        <v>45965.625</v>
      </c>
      <c r="BJ74" s="44">
        <v>100.8046875</v>
      </c>
      <c r="BK74" s="59">
        <v>45917.625</v>
      </c>
      <c r="BL74" s="44">
        <v>112.06</v>
      </c>
      <c r="BM74" s="59">
        <v>45965.625</v>
      </c>
      <c r="BN74" s="44">
        <v>100.8046875</v>
      </c>
      <c r="BO74" s="59">
        <v>45915.625</v>
      </c>
      <c r="BP74" s="44">
        <v>104.890625</v>
      </c>
      <c r="BQ74" s="59">
        <v>45915.625</v>
      </c>
      <c r="BR74" s="44">
        <v>99.390625</v>
      </c>
      <c r="BS74" s="150">
        <f t="shared" si="69"/>
        <v>45917.625</v>
      </c>
      <c r="BT74" s="150">
        <f t="shared" si="70"/>
        <v>45917.625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45919.625</v>
      </c>
      <c r="CI74" s="44">
        <v>107.8977</v>
      </c>
      <c r="CJ74" s="109">
        <v>45919.625</v>
      </c>
      <c r="CK74" s="44">
        <v>47.231000000000002</v>
      </c>
      <c r="CL74" s="150">
        <f t="shared" si="63"/>
        <v>45919.625</v>
      </c>
      <c r="CM74" s="150">
        <f t="shared" si="64"/>
        <v>45919.625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45916.625</v>
      </c>
      <c r="DB74" s="44">
        <v>251.81700000000001</v>
      </c>
      <c r="DC74" s="109">
        <v>45916.625</v>
      </c>
      <c r="DD74" s="44">
        <v>50.780999999999999</v>
      </c>
      <c r="DE74" s="150">
        <f t="shared" si="65"/>
        <v>45916.625</v>
      </c>
      <c r="DF74" s="150">
        <f t="shared" si="66"/>
        <v>45916.625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-97200.516738099686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-97200.516738099686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-153090.21332581944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45916.625</v>
      </c>
      <c r="U75" s="44">
        <v>92.35</v>
      </c>
      <c r="V75" s="59">
        <v>45915.625</v>
      </c>
      <c r="W75" s="44">
        <v>100.944</v>
      </c>
      <c r="X75" s="105">
        <v>45923.625</v>
      </c>
      <c r="Y75" s="44">
        <v>120.6</v>
      </c>
      <c r="Z75" s="59">
        <v>45946.625</v>
      </c>
      <c r="AA75" s="44">
        <v>100.14700000000001</v>
      </c>
      <c r="AB75" s="150">
        <f t="shared" si="67"/>
        <v>45916.625</v>
      </c>
      <c r="AC75" s="150">
        <f t="shared" si="68"/>
        <v>45916.625</v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-240666.63684391332</v>
      </c>
      <c r="BG75" s="59">
        <v>45918.625</v>
      </c>
      <c r="BH75" s="44">
        <v>81.23</v>
      </c>
      <c r="BI75" s="59">
        <v>45966.625</v>
      </c>
      <c r="BJ75" s="44">
        <v>100.5234375</v>
      </c>
      <c r="BK75" s="59">
        <v>45918.625</v>
      </c>
      <c r="BL75" s="44">
        <v>111.83</v>
      </c>
      <c r="BM75" s="59">
        <v>45966.625</v>
      </c>
      <c r="BN75" s="44">
        <v>100.5234375</v>
      </c>
      <c r="BO75" s="59">
        <v>45916.625</v>
      </c>
      <c r="BP75" s="44">
        <v>104.9375</v>
      </c>
      <c r="BQ75" s="59">
        <v>45916.625</v>
      </c>
      <c r="BR75" s="44">
        <v>99.53125</v>
      </c>
      <c r="BS75" s="150">
        <f t="shared" si="69"/>
        <v>45918.625</v>
      </c>
      <c r="BT75" s="150">
        <f t="shared" si="70"/>
        <v>45918.625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45922.625</v>
      </c>
      <c r="CI75" s="44">
        <v>107.9379</v>
      </c>
      <c r="CJ75" s="109">
        <v>45922.625</v>
      </c>
      <c r="CK75" s="44">
        <v>47.365000000000002</v>
      </c>
      <c r="CL75" s="150">
        <f t="shared" si="63"/>
        <v>45922.625</v>
      </c>
      <c r="CM75" s="150">
        <f t="shared" si="64"/>
        <v>45922.625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45917.625</v>
      </c>
      <c r="DB75" s="44">
        <v>251.23599999999999</v>
      </c>
      <c r="DC75" s="109">
        <v>45917.625</v>
      </c>
      <c r="DD75" s="44">
        <v>50.738</v>
      </c>
      <c r="DE75" s="150">
        <f t="shared" si="65"/>
        <v>45917.625</v>
      </c>
      <c r="DF75" s="150">
        <f t="shared" si="66"/>
        <v>45917.625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-7747.0958539432904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-7747.0958539432904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-160837.30917976273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45917.625</v>
      </c>
      <c r="U76" s="44">
        <v>92.39</v>
      </c>
      <c r="V76" s="59">
        <v>45916.625</v>
      </c>
      <c r="W76" s="44">
        <v>100.953</v>
      </c>
      <c r="X76" s="105">
        <v>45924.625</v>
      </c>
      <c r="Y76" s="44">
        <v>120.67</v>
      </c>
      <c r="Z76" s="59">
        <v>45947.625</v>
      </c>
      <c r="AA76" s="44">
        <v>100.146</v>
      </c>
      <c r="AB76" s="150">
        <f t="shared" si="67"/>
        <v>45917.625</v>
      </c>
      <c r="AC76" s="150">
        <f t="shared" si="68"/>
        <v>45917.625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-220759.58946296124</v>
      </c>
      <c r="BG76" s="59">
        <v>45919.625</v>
      </c>
      <c r="BH76" s="44">
        <v>81.260000000000005</v>
      </c>
      <c r="BI76" s="59">
        <v>45967.625</v>
      </c>
      <c r="BJ76" s="44">
        <v>100.859375</v>
      </c>
      <c r="BK76" s="59">
        <v>45919.625</v>
      </c>
      <c r="BL76" s="44">
        <v>111.74</v>
      </c>
      <c r="BM76" s="59">
        <v>45967.625</v>
      </c>
      <c r="BN76" s="44">
        <v>100.859375</v>
      </c>
      <c r="BO76" s="59">
        <v>45917.625</v>
      </c>
      <c r="BP76" s="44">
        <v>104.671875</v>
      </c>
      <c r="BQ76" s="59">
        <v>45917.625</v>
      </c>
      <c r="BR76" s="44">
        <v>99.34375</v>
      </c>
      <c r="BS76" s="150">
        <f t="shared" si="69"/>
        <v>45919.625</v>
      </c>
      <c r="BT76" s="150">
        <f t="shared" si="70"/>
        <v>45919.625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45923.625</v>
      </c>
      <c r="CI76" s="44">
        <v>107.82299999999999</v>
      </c>
      <c r="CJ76" s="109">
        <v>45923.625</v>
      </c>
      <c r="CK76" s="44">
        <v>47.701000000000001</v>
      </c>
      <c r="CL76" s="150">
        <f t="shared" si="63"/>
        <v>45923.625</v>
      </c>
      <c r="CM76" s="150">
        <f t="shared" si="64"/>
        <v>45923.625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45918.625</v>
      </c>
      <c r="DB76" s="44">
        <v>247.51499999999999</v>
      </c>
      <c r="DC76" s="109">
        <v>45918.625</v>
      </c>
      <c r="DD76" s="44">
        <v>50.093000000000004</v>
      </c>
      <c r="DE76" s="150">
        <f t="shared" si="65"/>
        <v>45918.625</v>
      </c>
      <c r="DF76" s="150">
        <f t="shared" si="66"/>
        <v>45918.625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-3991.0010738862329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-3991.0010738862329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-164828.31025364896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45918.625</v>
      </c>
      <c r="U77" s="44">
        <v>92.67</v>
      </c>
      <c r="V77" s="59">
        <v>45917.625</v>
      </c>
      <c r="W77" s="44">
        <v>100.971</v>
      </c>
      <c r="X77" s="105">
        <v>45925.625</v>
      </c>
      <c r="Y77" s="44">
        <v>120.43</v>
      </c>
      <c r="Z77" s="59">
        <v>45950.625</v>
      </c>
      <c r="AA77" s="44">
        <v>100.10599999999999</v>
      </c>
      <c r="AB77" s="150">
        <f t="shared" si="67"/>
        <v>45918.625</v>
      </c>
      <c r="AC77" s="150">
        <f t="shared" si="68"/>
        <v>45918.625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-197973.74598573882</v>
      </c>
      <c r="BG77" s="59">
        <v>45922.625</v>
      </c>
      <c r="BH77" s="44">
        <v>81.319999999999993</v>
      </c>
      <c r="BI77" s="59">
        <v>45968.625</v>
      </c>
      <c r="BJ77" s="44">
        <v>100.890625</v>
      </c>
      <c r="BK77" s="59">
        <v>45922.625</v>
      </c>
      <c r="BL77" s="44">
        <v>111.48</v>
      </c>
      <c r="BM77" s="59">
        <v>45968.625</v>
      </c>
      <c r="BN77" s="44">
        <v>100.890625</v>
      </c>
      <c r="BO77" s="59">
        <v>45918.625</v>
      </c>
      <c r="BP77" s="44">
        <v>104.296875</v>
      </c>
      <c r="BQ77" s="59">
        <v>45918.625</v>
      </c>
      <c r="BR77" s="44">
        <v>98.3125</v>
      </c>
      <c r="BS77" s="150">
        <f t="shared" si="69"/>
        <v>45922.625</v>
      </c>
      <c r="BT77" s="150">
        <f t="shared" si="70"/>
        <v>45922.625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45924.625</v>
      </c>
      <c r="CI77" s="44">
        <v>107.7465</v>
      </c>
      <c r="CJ77" s="109">
        <v>45924.625</v>
      </c>
      <c r="CK77" s="44">
        <v>48.238999999999997</v>
      </c>
      <c r="CL77" s="150">
        <f t="shared" si="63"/>
        <v>45924.625</v>
      </c>
      <c r="CM77" s="150">
        <f t="shared" si="64"/>
        <v>45924.625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45919.625</v>
      </c>
      <c r="DB77" s="44">
        <v>248.51300000000001</v>
      </c>
      <c r="DC77" s="109">
        <v>45919.625</v>
      </c>
      <c r="DD77" s="44">
        <v>50.19</v>
      </c>
      <c r="DE77" s="150">
        <f t="shared" si="65"/>
        <v>45919.625</v>
      </c>
      <c r="DF77" s="150">
        <f t="shared" si="66"/>
        <v>45919.625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-37423.727985203062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-37423.727985203062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-202252.03823885202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45919.625</v>
      </c>
      <c r="U78" s="44">
        <v>92.67</v>
      </c>
      <c r="V78" s="59">
        <v>45918.625</v>
      </c>
      <c r="W78" s="44">
        <v>100.956</v>
      </c>
      <c r="X78" s="105">
        <v>45929.625</v>
      </c>
      <c r="Y78" s="44">
        <v>120.76</v>
      </c>
      <c r="Z78" s="59">
        <v>45951.625</v>
      </c>
      <c r="AA78" s="44">
        <v>100.206</v>
      </c>
      <c r="AB78" s="150">
        <f t="shared" si="67"/>
        <v>45919.625</v>
      </c>
      <c r="AC78" s="150">
        <f t="shared" si="68"/>
        <v>45919.625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-150168.42970052559</v>
      </c>
      <c r="BG78" s="59">
        <v>45923.625</v>
      </c>
      <c r="BH78" s="44">
        <v>81.260000000000005</v>
      </c>
      <c r="BI78" s="59">
        <v>45971.625</v>
      </c>
      <c r="BJ78" s="44">
        <v>100.7421875</v>
      </c>
      <c r="BK78" s="59">
        <v>45923.625</v>
      </c>
      <c r="BL78" s="44">
        <v>111.71</v>
      </c>
      <c r="BM78" s="59">
        <v>45971.625</v>
      </c>
      <c r="BN78" s="44">
        <v>100.7421875</v>
      </c>
      <c r="BO78" s="59">
        <v>45919.625</v>
      </c>
      <c r="BP78" s="44">
        <v>104.203125</v>
      </c>
      <c r="BQ78" s="59">
        <v>45919.625</v>
      </c>
      <c r="BR78" s="44">
        <v>98.109375</v>
      </c>
      <c r="BS78" s="150">
        <f t="shared" si="69"/>
        <v>45923.625</v>
      </c>
      <c r="BT78" s="150">
        <f t="shared" si="70"/>
        <v>45923.625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45925.625</v>
      </c>
      <c r="CI78" s="44">
        <v>107.6015</v>
      </c>
      <c r="CJ78" s="109">
        <v>45925.625</v>
      </c>
      <c r="CK78" s="44">
        <v>48.945</v>
      </c>
      <c r="CL78" s="150">
        <f t="shared" si="63"/>
        <v>45925.625</v>
      </c>
      <c r="CM78" s="150">
        <f t="shared" si="64"/>
        <v>45925.625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45922.625</v>
      </c>
      <c r="DB78" s="44">
        <v>247.34700000000001</v>
      </c>
      <c r="DC78" s="109">
        <v>45922.625</v>
      </c>
      <c r="DD78" s="44">
        <v>50.252000000000002</v>
      </c>
      <c r="DE78" s="150">
        <f t="shared" si="65"/>
        <v>45922.625</v>
      </c>
      <c r="DF78" s="150">
        <f t="shared" si="66"/>
        <v>45922.625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-148357.86132968293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45922.625</v>
      </c>
      <c r="U79" s="44">
        <v>92.52</v>
      </c>
      <c r="V79" s="59">
        <v>45919.625</v>
      </c>
      <c r="W79" s="44">
        <v>100.904</v>
      </c>
      <c r="X79" s="105">
        <v>45930.625</v>
      </c>
      <c r="Y79" s="44">
        <v>120.78</v>
      </c>
      <c r="Z79" s="59">
        <v>45952.625</v>
      </c>
      <c r="AA79" s="44">
        <v>100.13800000000001</v>
      </c>
      <c r="AB79" s="150">
        <f t="shared" si="67"/>
        <v>45922.625</v>
      </c>
      <c r="AC79" s="150">
        <f t="shared" si="68"/>
        <v>45922.625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-154878.47986817386</v>
      </c>
      <c r="BG79" s="59">
        <v>45924.625</v>
      </c>
      <c r="BH79" s="44">
        <v>81.150000000000006</v>
      </c>
      <c r="BI79" s="59">
        <v>45972.625</v>
      </c>
      <c r="BJ79" s="44">
        <v>100.7265625</v>
      </c>
      <c r="BK79" s="59">
        <v>45924.625</v>
      </c>
      <c r="BL79" s="44">
        <v>111.26</v>
      </c>
      <c r="BM79" s="59">
        <v>45972.625</v>
      </c>
      <c r="BN79" s="44">
        <v>100.7265625</v>
      </c>
      <c r="BO79" s="59">
        <v>45922.625</v>
      </c>
      <c r="BP79" s="44">
        <v>104.015625</v>
      </c>
      <c r="BQ79" s="59">
        <v>45922.625</v>
      </c>
      <c r="BR79" s="44">
        <v>97.71875</v>
      </c>
      <c r="BS79" s="150">
        <f t="shared" si="69"/>
        <v>45924.625</v>
      </c>
      <c r="BT79" s="150">
        <f t="shared" si="70"/>
        <v>45924.625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45926.625</v>
      </c>
      <c r="CI79" s="44">
        <v>107.7762</v>
      </c>
      <c r="CJ79" s="109">
        <v>45926.625</v>
      </c>
      <c r="CK79" s="44">
        <v>48.259</v>
      </c>
      <c r="CL79" s="150">
        <f t="shared" si="63"/>
        <v>45926.625</v>
      </c>
      <c r="CM79" s="150">
        <f t="shared" si="64"/>
        <v>45926.625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45923.625</v>
      </c>
      <c r="DB79" s="44">
        <v>242.93100000000001</v>
      </c>
      <c r="DC79" s="109">
        <v>45923.625</v>
      </c>
      <c r="DD79" s="44">
        <v>49.594999999999999</v>
      </c>
      <c r="DE79" s="150">
        <f t="shared" si="65"/>
        <v>45923.625</v>
      </c>
      <c r="DF79" s="150">
        <f t="shared" si="66"/>
        <v>45923.625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-87045.434133562027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45923.625</v>
      </c>
      <c r="U80" s="44">
        <v>92.67</v>
      </c>
      <c r="V80" s="59">
        <v>45922.625</v>
      </c>
      <c r="W80" s="44">
        <v>100.913</v>
      </c>
      <c r="X80" s="105">
        <v>45931.625</v>
      </c>
      <c r="Y80" s="44">
        <v>120.85</v>
      </c>
      <c r="Z80" s="59">
        <v>45953.625</v>
      </c>
      <c r="AA80" s="44">
        <v>100.104</v>
      </c>
      <c r="AB80" s="150">
        <f t="shared" si="67"/>
        <v>45923.625</v>
      </c>
      <c r="AC80" s="150">
        <f t="shared" si="68"/>
        <v>45923.625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ca="1">IF(ISERROR(AI80-2),"",BA80-BD80)</f>
        <v>-188883.98118023126</v>
      </c>
      <c r="BG80" s="59">
        <v>45925.625</v>
      </c>
      <c r="BH80" s="44">
        <v>80.92</v>
      </c>
      <c r="BI80" s="59">
        <v>45973.625</v>
      </c>
      <c r="BJ80" s="44">
        <v>100.9453125</v>
      </c>
      <c r="BK80" s="59">
        <v>45925.625</v>
      </c>
      <c r="BL80" s="44">
        <v>111.06</v>
      </c>
      <c r="BM80" s="59">
        <v>45973.625</v>
      </c>
      <c r="BN80" s="44">
        <v>100.9453125</v>
      </c>
      <c r="BO80" s="59">
        <v>45923.625</v>
      </c>
      <c r="BP80" s="44">
        <v>104.328125</v>
      </c>
      <c r="BQ80" s="59">
        <v>45923.625</v>
      </c>
      <c r="BR80" s="44">
        <v>98.40625</v>
      </c>
      <c r="BS80" s="150">
        <f t="shared" si="69"/>
        <v>45925.625</v>
      </c>
      <c r="BT80" s="150">
        <f t="shared" si="70"/>
        <v>45925.625</v>
      </c>
      <c r="BU80" s="150">
        <v>45974.625</v>
      </c>
      <c r="BY80" s="151">
        <f t="shared" ref="BY80:BY143" ca="1" si="101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2">IF(ISERROR(BZ80-2),"",(BZ80-$BZ$14)/100*$BZ$5)</f>
        <v>4024.999999998613</v>
      </c>
      <c r="CB80" s="39">
        <f t="shared" ref="CB80:CB143" ca="1" si="103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4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45929.625</v>
      </c>
      <c r="CI80" s="44">
        <v>107.9713</v>
      </c>
      <c r="CJ80" s="109">
        <v>45929.625</v>
      </c>
      <c r="CK80" s="44">
        <v>47.534999999999997</v>
      </c>
      <c r="CL80" s="150">
        <f t="shared" si="63"/>
        <v>45929.625</v>
      </c>
      <c r="CM80" s="150">
        <f t="shared" si="64"/>
        <v>45929.625</v>
      </c>
      <c r="CN80" s="150">
        <v>45978.625</v>
      </c>
      <c r="CR80" s="151">
        <f t="shared" ref="CR80:CR143" ca="1" si="10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6">IF(ISERROR(CS80-2),"",-1*(CS80-$CS$14)*$CS$8*10^-4*$CS$5)</f>
        <v>241662.96000000025</v>
      </c>
      <c r="CU80" s="39">
        <f t="shared" ref="CU80:CU143" ca="1" si="10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8">IF(ISERROR(CS80-2),"",-1*(CV80-$CV$14)*10^-4*$CT$8*$CT$5)</f>
        <v>246692.24999999988</v>
      </c>
      <c r="CX80" s="40">
        <f t="shared" ref="CX80:CX143" ca="1" si="109">IF(ISERROR(CS80-2),"",(INT(CR80)-INT(CR$14))/360*$CT$5*$CT$6)</f>
        <v>244125.00000000003</v>
      </c>
      <c r="CY80" s="38">
        <f t="shared" ref="CY80:CY143" ca="1" si="110">IF(ISERROR(CS80-2),"",CT80+CU80-CW80-CX80)</f>
        <v>22095.710000000399</v>
      </c>
      <c r="DA80" s="109">
        <v>45924.625</v>
      </c>
      <c r="DB80" s="44">
        <v>243.08600000000001</v>
      </c>
      <c r="DC80" s="109">
        <v>45924.625</v>
      </c>
      <c r="DD80" s="44">
        <v>49.652999999999999</v>
      </c>
      <c r="DE80" s="150">
        <f t="shared" si="65"/>
        <v>45924.625</v>
      </c>
      <c r="DF80" s="150">
        <f t="shared" si="66"/>
        <v>45924.625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1">IF(ISNUMBER(EM80),VLOOKUP(EM80,DS:EF,14),"")</f>
        <v>-33080.20290871858</v>
      </c>
      <c r="EO80" s="124">
        <f t="shared" ref="EO80:EO143" ca="1" si="112">IF(ISNUMBER(EM80),VLOOKUP(EM80,DS:EG,15),"")</f>
        <v>-126941.11721811295</v>
      </c>
      <c r="EP80" s="124">
        <f t="shared" ref="EP80:EP143" ca="1" si="113">IF(ISNUMBER(EM80),VLOOKUP(EM80,DS:EI,17),"")</f>
        <v>46212.016666666867</v>
      </c>
      <c r="EQ80" s="124">
        <f t="shared" ref="EQ80:EQ143" ca="1" si="114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45924.625</v>
      </c>
      <c r="U81" s="44">
        <v>92.59</v>
      </c>
      <c r="V81" s="59">
        <v>45923.625</v>
      </c>
      <c r="W81" s="44">
        <v>100.883</v>
      </c>
      <c r="X81" s="105">
        <v>45932.625</v>
      </c>
      <c r="Y81" s="44">
        <v>120.92</v>
      </c>
      <c r="Z81" s="59">
        <v>45954.625</v>
      </c>
      <c r="AA81" s="44">
        <v>99.841999999999999</v>
      </c>
      <c r="AB81" s="150">
        <f t="shared" si="67"/>
        <v>45924.625</v>
      </c>
      <c r="AC81" s="150">
        <f t="shared" si="68"/>
        <v>45924.625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ca="1">IF(ISERROR(AI81-2),"",BA81-BD81)</f>
        <v>-144072.00876199518</v>
      </c>
      <c r="BG81" s="59">
        <v>45926.625</v>
      </c>
      <c r="BH81" s="44">
        <v>81.08</v>
      </c>
      <c r="BI81" s="59">
        <v>45974.625</v>
      </c>
      <c r="BJ81" s="44">
        <v>100.7578125</v>
      </c>
      <c r="BK81" s="59">
        <v>45926.625</v>
      </c>
      <c r="BL81" s="44">
        <v>111.21</v>
      </c>
      <c r="BM81" s="59">
        <v>45974.625</v>
      </c>
      <c r="BN81" s="44">
        <v>100.7578125</v>
      </c>
      <c r="BO81" s="59">
        <v>45924.625</v>
      </c>
      <c r="BP81" s="44">
        <v>104.03125</v>
      </c>
      <c r="BQ81" s="59">
        <v>45924.625</v>
      </c>
      <c r="BR81" s="44">
        <v>98</v>
      </c>
      <c r="BS81" s="150">
        <f t="shared" si="69"/>
        <v>45926.625</v>
      </c>
      <c r="BT81" s="150">
        <f t="shared" si="70"/>
        <v>45926.625</v>
      </c>
      <c r="BU81" s="150">
        <v>45975.625</v>
      </c>
      <c r="BY81" s="151">
        <f t="shared" ca="1" si="101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2"/>
        <v>-8550.0000000031669</v>
      </c>
      <c r="CB81" s="39">
        <f t="shared" ca="1" si="103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4"/>
        <v>329861.11111111112</v>
      </c>
      <c r="CF81" s="38">
        <f ca="1">IF(ISERROR(BZ81-2),"",CA81+CB81-CD81-CE81)</f>
        <v>-116043.7500000032</v>
      </c>
      <c r="CH81" s="109">
        <v>45930.625</v>
      </c>
      <c r="CI81" s="44">
        <v>107.99469999999999</v>
      </c>
      <c r="CJ81" s="109">
        <v>45930.625</v>
      </c>
      <c r="CK81" s="44">
        <v>47.451999999999998</v>
      </c>
      <c r="CL81" s="150">
        <f t="shared" si="63"/>
        <v>45930.625</v>
      </c>
      <c r="CM81" s="150">
        <f t="shared" si="64"/>
        <v>45930.625</v>
      </c>
      <c r="CN81" s="150">
        <v>45979.625</v>
      </c>
      <c r="CR81" s="151">
        <f t="shared" ca="1" si="10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6"/>
        <v>222637.8</v>
      </c>
      <c r="CU81" s="39">
        <f t="shared" ca="1" si="10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8"/>
        <v>221610.05999999994</v>
      </c>
      <c r="CX81" s="40">
        <f t="shared" ca="1" si="109"/>
        <v>246750</v>
      </c>
      <c r="CY81" s="38">
        <f t="shared" ca="1" si="110"/>
        <v>28444.406666666735</v>
      </c>
      <c r="DA81" s="109">
        <v>45925.625</v>
      </c>
      <c r="DB81" s="44">
        <v>247.20099999999999</v>
      </c>
      <c r="DC81" s="109">
        <v>45925.625</v>
      </c>
      <c r="DD81" s="44">
        <v>50.735999999999997</v>
      </c>
      <c r="DE81" s="150">
        <f t="shared" si="65"/>
        <v>45925.625</v>
      </c>
      <c r="DF81" s="150">
        <f t="shared" si="66"/>
        <v>45925.625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1"/>
        <v>-77784.986264008388</v>
      </c>
      <c r="EO81" s="124">
        <f t="shared" ca="1" si="112"/>
        <v>-170337.00352431153</v>
      </c>
      <c r="EP81" s="124">
        <f t="shared" ca="1" si="113"/>
        <v>39612.533333333529</v>
      </c>
      <c r="EQ81" s="124">
        <f t="shared" ca="1" si="114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45925.625</v>
      </c>
      <c r="U82" s="44">
        <v>92.45</v>
      </c>
      <c r="V82" s="59">
        <v>45924.625</v>
      </c>
      <c r="W82" s="44">
        <v>100.893</v>
      </c>
      <c r="X82" s="105">
        <v>45933.625</v>
      </c>
      <c r="Y82" s="44">
        <v>120.97</v>
      </c>
      <c r="Z82" s="59">
        <v>45957.625</v>
      </c>
      <c r="AA82" s="44">
        <v>99.850999999999999</v>
      </c>
      <c r="AB82" s="150">
        <f t="shared" si="67"/>
        <v>45925.625</v>
      </c>
      <c r="AC82" s="150">
        <f t="shared" si="68"/>
        <v>45925.625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ca="1">IF(ISERROR(AI82-2),"",BA82-BD82)</f>
        <v>-63499.317008536163</v>
      </c>
      <c r="BG82" s="59">
        <v>45929.625</v>
      </c>
      <c r="BH82" s="44">
        <v>81.22</v>
      </c>
      <c r="BI82" s="59">
        <v>45975.625</v>
      </c>
      <c r="BJ82" s="44">
        <v>100.65625</v>
      </c>
      <c r="BK82" s="59">
        <v>45929.625</v>
      </c>
      <c r="BL82" s="44">
        <v>111.58</v>
      </c>
      <c r="BM82" s="59">
        <v>45975.625</v>
      </c>
      <c r="BN82" s="44">
        <v>100.65625</v>
      </c>
      <c r="BO82" s="59">
        <v>45925.625</v>
      </c>
      <c r="BP82" s="44">
        <v>103.8125</v>
      </c>
      <c r="BQ82" s="59">
        <v>45925.625</v>
      </c>
      <c r="BR82" s="44">
        <v>98</v>
      </c>
      <c r="BS82" s="150">
        <f t="shared" si="69"/>
        <v>45929.625</v>
      </c>
      <c r="BT82" s="150">
        <f t="shared" si="70"/>
        <v>45929.625</v>
      </c>
      <c r="BU82" s="150">
        <v>45978.625</v>
      </c>
      <c r="BY82" s="151">
        <f t="shared" ca="1" si="101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2"/>
        <v>-31725.000000001561</v>
      </c>
      <c r="CB82" s="39">
        <f t="shared" ca="1" si="103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5">IF(ISERROR(BZ82-2),"",-1*(CC82-$CC$14)*10^-4*$CA$8*$CA$5)</f>
        <v>73968.749999999869</v>
      </c>
      <c r="CE82" s="40">
        <f t="shared" ca="1" si="104"/>
        <v>340277.77777777775</v>
      </c>
      <c r="CF82" s="38">
        <f t="shared" ref="CF82:CF145" ca="1" si="116">IF(ISERROR(BZ82-2),"",CA82+CB82-CD82-CE82)</f>
        <v>-105693.75000000146</v>
      </c>
      <c r="CH82" s="109">
        <v>45931.625</v>
      </c>
      <c r="CI82" s="44">
        <v>107.9406</v>
      </c>
      <c r="CJ82" s="109">
        <v>45931.625</v>
      </c>
      <c r="CK82" s="44">
        <v>47.582000000000001</v>
      </c>
      <c r="CL82" s="150">
        <f t="shared" si="63"/>
        <v>45931.625</v>
      </c>
      <c r="CM82" s="150">
        <f t="shared" si="64"/>
        <v>45931.625</v>
      </c>
      <c r="CN82" s="150">
        <v>45980.625</v>
      </c>
      <c r="CR82" s="151">
        <f t="shared" ca="1" si="10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6"/>
        <v>212880.36000000016</v>
      </c>
      <c r="CU82" s="39">
        <f t="shared" ca="1" si="10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8"/>
        <v>201179.16</v>
      </c>
      <c r="CX82" s="40">
        <f t="shared" ca="1" si="109"/>
        <v>249375</v>
      </c>
      <c r="CY82" s="38">
        <f t="shared" ca="1" si="110"/>
        <v>39409.533333333558</v>
      </c>
      <c r="DA82" s="109">
        <v>45926.625</v>
      </c>
      <c r="DB82" s="44">
        <v>244.453</v>
      </c>
      <c r="DC82" s="109">
        <v>45926.625</v>
      </c>
      <c r="DD82" s="44">
        <v>50.292000000000002</v>
      </c>
      <c r="DE82" s="150">
        <f t="shared" si="65"/>
        <v>45926.625</v>
      </c>
      <c r="DF82" s="150">
        <f t="shared" si="66"/>
        <v>45926.625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24149.934217508824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24149.934217508824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1"/>
        <v>-108952.21498827901</v>
      </c>
      <c r="EO82" s="124">
        <f t="shared" ca="1" si="112"/>
        <v>-146187.0693068027</v>
      </c>
      <c r="EP82" s="124">
        <f t="shared" ca="1" si="113"/>
        <v>38872.890000000159</v>
      </c>
      <c r="EQ82" s="124">
        <f t="shared" ca="1" si="114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45926.625</v>
      </c>
      <c r="U83" s="44">
        <v>92.46</v>
      </c>
      <c r="V83" s="59">
        <v>45925.625</v>
      </c>
      <c r="W83" s="44">
        <v>100.822</v>
      </c>
      <c r="X83" s="105">
        <v>45936.625</v>
      </c>
      <c r="Y83" s="44">
        <v>120.96</v>
      </c>
      <c r="Z83" s="59">
        <v>45958.625</v>
      </c>
      <c r="AA83" s="44">
        <v>99.867999999999995</v>
      </c>
      <c r="AB83" s="150" t="str">
        <f t="shared" si="67"/>
        <v/>
      </c>
      <c r="AC83" s="150" t="str">
        <f t="shared" si="68"/>
        <v/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ca="1">IF(ISERROR(AI83-2),"",BA83-BD83)</f>
        <v>-160699.83374663585</v>
      </c>
      <c r="BG83" s="59">
        <v>45930.625</v>
      </c>
      <c r="BH83" s="44">
        <v>81.19</v>
      </c>
      <c r="BI83" s="59">
        <v>45978.625</v>
      </c>
      <c r="BJ83" s="44">
        <v>100.6875</v>
      </c>
      <c r="BK83" s="59">
        <v>45930.625</v>
      </c>
      <c r="BL83" s="44">
        <v>111.47</v>
      </c>
      <c r="BM83" s="59">
        <v>45978.625</v>
      </c>
      <c r="BN83" s="44">
        <v>100.6875</v>
      </c>
      <c r="BO83" s="59">
        <v>45926.625</v>
      </c>
      <c r="BP83" s="44">
        <v>103.71875</v>
      </c>
      <c r="BQ83" s="59">
        <v>45926.625</v>
      </c>
      <c r="BR83" s="44">
        <v>97.890625</v>
      </c>
      <c r="BS83" s="150">
        <f t="shared" si="69"/>
        <v>45930.625</v>
      </c>
      <c r="BT83" s="150">
        <f t="shared" si="70"/>
        <v>45930.625</v>
      </c>
      <c r="BU83" s="150">
        <v>45979.625</v>
      </c>
      <c r="BY83" s="151">
        <f t="shared" ca="1" si="101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2"/>
        <v>-80500.000000000684</v>
      </c>
      <c r="CB83" s="39">
        <f t="shared" ca="1" si="103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5"/>
        <v>36449.999999999782</v>
      </c>
      <c r="CE83" s="40">
        <f t="shared" ca="1" si="104"/>
        <v>343750</v>
      </c>
      <c r="CF83" s="38">
        <f t="shared" ca="1" si="116"/>
        <v>-116950.00000000041</v>
      </c>
      <c r="CH83" s="109">
        <v>45932.625</v>
      </c>
      <c r="CI83" s="44">
        <v>107.9785</v>
      </c>
      <c r="CJ83" s="109">
        <v>45932.625</v>
      </c>
      <c r="CK83" s="44">
        <v>47.204999999999998</v>
      </c>
      <c r="CL83" s="150">
        <f t="shared" si="63"/>
        <v>45932.625</v>
      </c>
      <c r="CM83" s="150">
        <f t="shared" si="64"/>
        <v>45932.625</v>
      </c>
      <c r="CN83" s="150">
        <v>45981.625</v>
      </c>
      <c r="CR83" s="151">
        <f t="shared" ca="1" si="10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6"/>
        <v>204444.24000000008</v>
      </c>
      <c r="CU83" s="39">
        <f t="shared" ca="1" si="10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8"/>
        <v>169793.81999999995</v>
      </c>
      <c r="CX83" s="40">
        <f t="shared" ca="1" si="109"/>
        <v>257249.99999999997</v>
      </c>
      <c r="CY83" s="38">
        <f t="shared" ca="1" si="110"/>
        <v>63233.753333333443</v>
      </c>
      <c r="DA83" s="109">
        <v>45929.625</v>
      </c>
      <c r="DB83" s="44">
        <v>241.69499999999999</v>
      </c>
      <c r="DC83" s="109">
        <v>45929.625</v>
      </c>
      <c r="DD83" s="44">
        <v>49.634</v>
      </c>
      <c r="DE83" s="150">
        <f t="shared" si="65"/>
        <v>45929.625</v>
      </c>
      <c r="DF83" s="150">
        <f t="shared" si="66"/>
        <v>45929.625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-35246.451216613699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-35246.451216613699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1"/>
        <v>-87047.928674358322</v>
      </c>
      <c r="EO83" s="124">
        <f t="shared" ca="1" si="112"/>
        <v>-181433.5205234164</v>
      </c>
      <c r="EP83" s="124">
        <f t="shared" ca="1" si="113"/>
        <v>9298.7300000001851</v>
      </c>
      <c r="EQ83" s="124">
        <f t="shared" ca="1" si="114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45929.625</v>
      </c>
      <c r="U84" s="44">
        <v>92.5</v>
      </c>
      <c r="V84" s="59">
        <v>45926.625</v>
      </c>
      <c r="W84" s="44">
        <v>100.866</v>
      </c>
      <c r="X84" s="105">
        <v>45937.625</v>
      </c>
      <c r="Y84" s="44">
        <v>120.93</v>
      </c>
      <c r="Z84" s="59">
        <v>45959.625</v>
      </c>
      <c r="AA84" s="44">
        <v>99.85</v>
      </c>
      <c r="AB84" s="150">
        <f t="shared" si="67"/>
        <v>45929.625</v>
      </c>
      <c r="AC84" s="150">
        <f t="shared" si="68"/>
        <v>45929.625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7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8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19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0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1">IF(ISERROR(AI84-2),"",(AX84-$AX$14)/100*$AN$5)</f>
        <v>333984.375</v>
      </c>
      <c r="AZ84" s="40">
        <f t="shared" ca="1" si="100"/>
        <v>12699.908203125015</v>
      </c>
      <c r="BA84" s="66">
        <f t="shared" ref="BA84:BA147" ca="1" si="12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23">IF(ISERROR(AI84-2),"",BA84-BD84)</f>
        <v>-168446.92960057914</v>
      </c>
      <c r="BG84" s="59">
        <v>45931.625</v>
      </c>
      <c r="BH84" s="44">
        <v>80.959999999999994</v>
      </c>
      <c r="BI84" s="59">
        <v>45979.625</v>
      </c>
      <c r="BJ84" s="44">
        <v>100.8359375</v>
      </c>
      <c r="BK84" s="59">
        <v>45931.625</v>
      </c>
      <c r="BL84" s="44">
        <v>111.51</v>
      </c>
      <c r="BM84" s="59">
        <v>45979.625</v>
      </c>
      <c r="BN84" s="44">
        <v>100.8359375</v>
      </c>
      <c r="BO84" s="59">
        <v>45929.625</v>
      </c>
      <c r="BP84" s="44">
        <v>104.015625</v>
      </c>
      <c r="BQ84" s="59">
        <v>45929.625</v>
      </c>
      <c r="BR84" s="44">
        <v>98.625</v>
      </c>
      <c r="BS84" s="150">
        <f t="shared" si="69"/>
        <v>45931.625</v>
      </c>
      <c r="BT84" s="150">
        <f t="shared" si="70"/>
        <v>45931.625</v>
      </c>
      <c r="BU84" s="150">
        <v>45980.625</v>
      </c>
      <c r="BY84" s="151">
        <f t="shared" ca="1" si="101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2"/>
        <v>-12250.000000001648</v>
      </c>
      <c r="CB84" s="39">
        <f t="shared" ca="1" si="103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5"/>
        <v>95399.999999999898</v>
      </c>
      <c r="CE84" s="40">
        <f t="shared" ca="1" si="104"/>
        <v>347222.22222222225</v>
      </c>
      <c r="CF84" s="38">
        <f t="shared" ca="1" si="116"/>
        <v>-107650.00000000151</v>
      </c>
      <c r="CH84" s="109">
        <v>45933.625</v>
      </c>
      <c r="CI84" s="44">
        <v>107.9615</v>
      </c>
      <c r="CJ84" s="109">
        <v>45933.625</v>
      </c>
      <c r="CK84" s="44">
        <v>47.156999999999996</v>
      </c>
      <c r="CL84" s="150">
        <f t="shared" si="63"/>
        <v>45933.625</v>
      </c>
      <c r="CM84" s="150">
        <f t="shared" si="64"/>
        <v>45933.625</v>
      </c>
      <c r="CN84" s="150">
        <v>45982.625</v>
      </c>
      <c r="CR84" s="151">
        <f t="shared" ca="1" si="10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6"/>
        <v>185160.36000000016</v>
      </c>
      <c r="CU84" s="39">
        <f t="shared" ca="1" si="10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8"/>
        <v>154796.67000000001</v>
      </c>
      <c r="CX84" s="40">
        <f t="shared" ca="1" si="109"/>
        <v>259875.00000000003</v>
      </c>
      <c r="CY84" s="38">
        <f t="shared" ca="1" si="110"/>
        <v>59238.690000000148</v>
      </c>
      <c r="DA84" s="109">
        <v>45930.625</v>
      </c>
      <c r="DB84" s="44">
        <v>240.52799999999999</v>
      </c>
      <c r="DC84" s="109">
        <v>45930.625</v>
      </c>
      <c r="DD84" s="44">
        <v>49.851999999999997</v>
      </c>
      <c r="DE84" s="150">
        <f t="shared" si="65"/>
        <v>45930.625</v>
      </c>
      <c r="DF84" s="150">
        <f t="shared" si="66"/>
        <v>45930.625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-6305.522865920997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-6305.522865920997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1"/>
        <v>-65282.086245667102</v>
      </c>
      <c r="EO84" s="124">
        <f t="shared" ca="1" si="112"/>
        <v>-187739.0433893374</v>
      </c>
      <c r="EP84" s="124">
        <f t="shared" ca="1" si="113"/>
        <v>20934.38666666692</v>
      </c>
      <c r="EQ84" s="124">
        <f t="shared" ca="1" si="114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45930.625</v>
      </c>
      <c r="U85" s="44">
        <v>92.47</v>
      </c>
      <c r="V85" s="59">
        <v>45929.625</v>
      </c>
      <c r="W85" s="44">
        <v>100.89</v>
      </c>
      <c r="X85" s="105">
        <v>45938.625</v>
      </c>
      <c r="Y85" s="44">
        <v>121.12</v>
      </c>
      <c r="Z85" s="59">
        <v>45960.625</v>
      </c>
      <c r="AA85" s="44">
        <v>99.772999999999996</v>
      </c>
      <c r="AB85" s="150">
        <f t="shared" si="67"/>
        <v>45930.625</v>
      </c>
      <c r="AC85" s="150">
        <f t="shared" si="68"/>
        <v>45930.625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7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8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19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0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1"/>
        <v>251953.125</v>
      </c>
      <c r="AZ85" s="40">
        <f t="shared" ca="1" si="100"/>
        <v>12828.190104166672</v>
      </c>
      <c r="BA85" s="66">
        <f t="shared" ca="1" si="12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23"/>
        <v>-172437.93067446537</v>
      </c>
      <c r="BG85" s="59">
        <v>45932.625</v>
      </c>
      <c r="BH85" s="44">
        <v>80.930000000000007</v>
      </c>
      <c r="BI85" s="59">
        <v>45980.625</v>
      </c>
      <c r="BJ85" s="44">
        <v>100.78125</v>
      </c>
      <c r="BK85" s="59">
        <v>45932.625</v>
      </c>
      <c r="BL85" s="44">
        <v>111.69</v>
      </c>
      <c r="BM85" s="59">
        <v>45980.625</v>
      </c>
      <c r="BN85" s="44">
        <v>100.78125</v>
      </c>
      <c r="BO85" s="59">
        <v>45930.625</v>
      </c>
      <c r="BP85" s="44">
        <v>103.96875</v>
      </c>
      <c r="BQ85" s="59">
        <v>45930.625</v>
      </c>
      <c r="BR85" s="44">
        <v>98.328125</v>
      </c>
      <c r="BS85" s="150">
        <f t="shared" si="69"/>
        <v>45932.625</v>
      </c>
      <c r="BT85" s="150">
        <f t="shared" si="70"/>
        <v>45932.625</v>
      </c>
      <c r="BU85" s="150">
        <v>45981.625</v>
      </c>
      <c r="BY85" s="151">
        <f t="shared" ca="1" si="101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2"/>
        <v>-68300.000000000698</v>
      </c>
      <c r="CB85" s="39">
        <f t="shared" ca="1" si="103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5"/>
        <v>47249.999999999796</v>
      </c>
      <c r="CE85" s="40">
        <f t="shared" ca="1" si="104"/>
        <v>350694.4444444445</v>
      </c>
      <c r="CF85" s="38">
        <f t="shared" ca="1" si="116"/>
        <v>-115550.00000000049</v>
      </c>
      <c r="CH85" s="109">
        <v>45936.625</v>
      </c>
      <c r="CI85" s="44">
        <v>108.1194</v>
      </c>
      <c r="CJ85" s="109">
        <v>45936.625</v>
      </c>
      <c r="CK85" s="44">
        <v>46.581000000000003</v>
      </c>
      <c r="CL85" s="150">
        <f t="shared" si="63"/>
        <v>45936.625</v>
      </c>
      <c r="CM85" s="150">
        <f t="shared" si="64"/>
        <v>45936.625</v>
      </c>
      <c r="CN85" s="150">
        <v>45985.625</v>
      </c>
      <c r="CR85" s="151">
        <f t="shared" ca="1" si="10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6"/>
        <v>199556.28000000014</v>
      </c>
      <c r="CU85" s="39">
        <f t="shared" ca="1" si="10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8"/>
        <v>179052.93</v>
      </c>
      <c r="CX85" s="40">
        <f t="shared" ca="1" si="109"/>
        <v>262500</v>
      </c>
      <c r="CY85" s="38">
        <f t="shared" ca="1" si="110"/>
        <v>49670.016666666837</v>
      </c>
      <c r="DA85" s="109">
        <v>45931.625</v>
      </c>
      <c r="DB85" s="44">
        <v>239.28700000000001</v>
      </c>
      <c r="DC85" s="109">
        <v>45931.625</v>
      </c>
      <c r="DD85" s="44">
        <v>49.369</v>
      </c>
      <c r="DE85" s="150">
        <f t="shared" si="65"/>
        <v>45931.625</v>
      </c>
      <c r="DF85" s="150">
        <f t="shared" si="66"/>
        <v>45931.625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1"/>
        <v>-83289.383717436722</v>
      </c>
      <c r="EO85" s="124">
        <f t="shared" ca="1" si="112"/>
        <v>-190315.10117040144</v>
      </c>
      <c r="EP85" s="124">
        <f t="shared" ca="1" si="113"/>
        <v>39247.623333333438</v>
      </c>
      <c r="EQ85" s="124">
        <f t="shared" ca="1" si="114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45931.625</v>
      </c>
      <c r="U86" s="44">
        <v>92.57</v>
      </c>
      <c r="V86" s="59">
        <v>45930.625</v>
      </c>
      <c r="W86" s="44">
        <v>100.89400000000001</v>
      </c>
      <c r="X86" s="105">
        <v>45939.625</v>
      </c>
      <c r="Y86" s="44">
        <v>120.99</v>
      </c>
      <c r="Z86" s="59">
        <v>45961.625</v>
      </c>
      <c r="AA86" s="44">
        <v>99.798000000000002</v>
      </c>
      <c r="AB86" s="150">
        <f t="shared" si="67"/>
        <v>45931.625</v>
      </c>
      <c r="AC86" s="150">
        <f t="shared" si="68"/>
        <v>45931.625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7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8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19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0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1"/>
        <v>318750</v>
      </c>
      <c r="AZ86" s="40">
        <f t="shared" ca="1" si="100"/>
        <v>12956.472005208343</v>
      </c>
      <c r="BA86" s="66">
        <f t="shared" ca="1" si="12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23"/>
        <v>-209861.65865966844</v>
      </c>
      <c r="BG86" s="59">
        <v>45933.625</v>
      </c>
      <c r="BH86" s="44">
        <v>80.84</v>
      </c>
      <c r="BI86" s="59">
        <v>45981.625</v>
      </c>
      <c r="BJ86" s="44">
        <v>100.96875</v>
      </c>
      <c r="BK86" s="59">
        <v>45933.625</v>
      </c>
      <c r="BL86" s="44">
        <v>111.55</v>
      </c>
      <c r="BM86" s="59">
        <v>45981.625</v>
      </c>
      <c r="BN86" s="44">
        <v>100.96875</v>
      </c>
      <c r="BO86" s="59">
        <v>45931.625</v>
      </c>
      <c r="BP86" s="44">
        <v>104.3125</v>
      </c>
      <c r="BQ86" s="59">
        <v>45931.625</v>
      </c>
      <c r="BR86" s="44">
        <v>98.53125</v>
      </c>
      <c r="BS86" s="150">
        <f t="shared" si="69"/>
        <v>45933.625</v>
      </c>
      <c r="BT86" s="150">
        <f t="shared" si="70"/>
        <v>45933.625</v>
      </c>
      <c r="BU86" s="150">
        <v>45982.625</v>
      </c>
      <c r="BY86" s="151">
        <f t="shared" ca="1" si="101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2"/>
        <v>-48850.000000001615</v>
      </c>
      <c r="CB86" s="39">
        <f t="shared" ca="1" si="103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5"/>
        <v>54843.75000000008</v>
      </c>
      <c r="CE86" s="40">
        <f t="shared" ca="1" si="104"/>
        <v>354166.66666666663</v>
      </c>
      <c r="CF86" s="38">
        <f t="shared" ca="1" si="116"/>
        <v>-103693.75000000166</v>
      </c>
      <c r="CH86" s="109">
        <v>45937.625</v>
      </c>
      <c r="CI86" s="44">
        <v>108.0094</v>
      </c>
      <c r="CJ86" s="109">
        <v>45937.625</v>
      </c>
      <c r="CK86" s="44">
        <v>47.156999999999996</v>
      </c>
      <c r="CL86" s="150">
        <f t="shared" si="63"/>
        <v>45937.625</v>
      </c>
      <c r="CM86" s="150">
        <f t="shared" si="64"/>
        <v>45937.625</v>
      </c>
      <c r="CN86" s="150">
        <v>45986.625</v>
      </c>
      <c r="CR86" s="151">
        <f t="shared" ca="1" si="10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6"/>
        <v>144800.04000000021</v>
      </c>
      <c r="CU86" s="39">
        <f t="shared" ca="1" si="10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8"/>
        <v>149493.32999999999</v>
      </c>
      <c r="CX86" s="40">
        <f t="shared" ca="1" si="109"/>
        <v>265125</v>
      </c>
      <c r="CY86" s="38">
        <f t="shared" ca="1" si="110"/>
        <v>24765.043333333568</v>
      </c>
      <c r="DA86" s="109">
        <v>45932.625</v>
      </c>
      <c r="DB86" s="44">
        <v>236.33199999999999</v>
      </c>
      <c r="DC86" s="109">
        <v>45932.625</v>
      </c>
      <c r="DD86" s="44">
        <v>48.860999999999997</v>
      </c>
      <c r="DE86" s="150">
        <f t="shared" si="65"/>
        <v>45932.625</v>
      </c>
      <c r="DF86" s="150">
        <f t="shared" si="66"/>
        <v>45932.625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1"/>
        <v>-71541.326075573423</v>
      </c>
      <c r="EO86" s="124">
        <f t="shared" ca="1" si="112"/>
        <v>-185107.04416603604</v>
      </c>
      <c r="EP86" s="124">
        <f t="shared" ca="1" si="113"/>
        <v>32152.726666666946</v>
      </c>
      <c r="EQ86" s="124">
        <f t="shared" ca="1" si="114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45932.625</v>
      </c>
      <c r="U87" s="44">
        <v>92.64</v>
      </c>
      <c r="V87" s="59">
        <v>45931.625</v>
      </c>
      <c r="W87" s="44">
        <v>100.92</v>
      </c>
      <c r="X87" s="105">
        <v>45940.625</v>
      </c>
      <c r="Y87" s="44">
        <v>121</v>
      </c>
      <c r="Z87" s="59">
        <v>45964.625</v>
      </c>
      <c r="AA87" s="44">
        <v>99.741</v>
      </c>
      <c r="AB87" s="150">
        <f t="shared" si="67"/>
        <v>45932.625</v>
      </c>
      <c r="AC87" s="150">
        <f t="shared" si="68"/>
        <v>45932.625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7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8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19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0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1"/>
        <v>300000</v>
      </c>
      <c r="AZ87" s="40">
        <f t="shared" ca="1" si="100"/>
        <v>13084.75390625</v>
      </c>
      <c r="BA87" s="66">
        <f t="shared" ca="1" si="12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23"/>
        <v>-155967.48175049934</v>
      </c>
      <c r="BG87" s="59">
        <v>45936.625</v>
      </c>
      <c r="BH87" s="44">
        <v>80.86</v>
      </c>
      <c r="BI87" s="59">
        <v>45982.625</v>
      </c>
      <c r="BJ87" s="44">
        <v>101.15625</v>
      </c>
      <c r="BK87" s="59">
        <v>45936.625</v>
      </c>
      <c r="BL87" s="44">
        <v>111.19</v>
      </c>
      <c r="BM87" s="59">
        <v>45982.625</v>
      </c>
      <c r="BN87" s="44">
        <v>101.15625</v>
      </c>
      <c r="BO87" s="59">
        <v>45932.625</v>
      </c>
      <c r="BP87" s="44">
        <v>104.4375</v>
      </c>
      <c r="BQ87" s="59">
        <v>45932.625</v>
      </c>
      <c r="BR87" s="44">
        <v>98.8125</v>
      </c>
      <c r="BS87" s="150">
        <f t="shared" si="69"/>
        <v>45936.625</v>
      </c>
      <c r="BT87" s="150">
        <f t="shared" si="70"/>
        <v>45936.625</v>
      </c>
      <c r="BU87" s="150">
        <v>45985.625</v>
      </c>
      <c r="BY87" s="151">
        <f t="shared" ca="1" si="101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2"/>
        <v>44749.999999996959</v>
      </c>
      <c r="CB87" s="39">
        <f t="shared" ca="1" si="103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5"/>
        <v>151143.74999999985</v>
      </c>
      <c r="CE87" s="40">
        <f t="shared" ca="1" si="104"/>
        <v>364583.33333333337</v>
      </c>
      <c r="CF87" s="38">
        <f t="shared" ca="1" si="116"/>
        <v>-106393.75000000288</v>
      </c>
      <c r="CH87" s="109">
        <v>45938.625</v>
      </c>
      <c r="CI87" s="44">
        <v>107.92919999999999</v>
      </c>
      <c r="CJ87" s="109">
        <v>45938.625</v>
      </c>
      <c r="CK87" s="44">
        <v>47.487000000000002</v>
      </c>
      <c r="CL87" s="150">
        <f t="shared" si="63"/>
        <v>45938.625</v>
      </c>
      <c r="CM87" s="150">
        <f t="shared" si="64"/>
        <v>45938.625</v>
      </c>
      <c r="CN87" s="150">
        <v>45987.625</v>
      </c>
      <c r="CR87" s="151">
        <f t="shared" ca="1" si="10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6"/>
        <v>139403.88000000021</v>
      </c>
      <c r="CU87" s="39">
        <f t="shared" ca="1" si="10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8"/>
        <v>107327.42999999975</v>
      </c>
      <c r="CX87" s="40">
        <f t="shared" ca="1" si="109"/>
        <v>267750</v>
      </c>
      <c r="CY87" s="38">
        <f t="shared" ca="1" si="110"/>
        <v>61826.450000000477</v>
      </c>
      <c r="DA87" s="109">
        <v>45933.625</v>
      </c>
      <c r="DB87" s="44">
        <v>235.94200000000001</v>
      </c>
      <c r="DC87" s="109">
        <v>45933.625</v>
      </c>
      <c r="DD87" s="44">
        <v>48.695999999999998</v>
      </c>
      <c r="DE87" s="150">
        <f t="shared" si="65"/>
        <v>45933.625</v>
      </c>
      <c r="DF87" s="150">
        <f t="shared" si="66"/>
        <v>45933.625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1"/>
        <v>-71262.104450407409</v>
      </c>
      <c r="EO87" s="124">
        <f t="shared" ca="1" si="112"/>
        <v>-170741.57392019805</v>
      </c>
      <c r="EP87" s="124">
        <f t="shared" ca="1" si="113"/>
        <v>33229.95666666652</v>
      </c>
      <c r="EQ87" s="124">
        <f t="shared" ca="1" si="114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45933.625</v>
      </c>
      <c r="U88" s="44">
        <v>92.6</v>
      </c>
      <c r="V88" s="59">
        <v>45932.625</v>
      </c>
      <c r="W88" s="44">
        <v>100.905</v>
      </c>
      <c r="X88" s="105">
        <v>45943.625</v>
      </c>
      <c r="Y88" s="44">
        <v>121.1</v>
      </c>
      <c r="Z88" s="59">
        <v>45965.625</v>
      </c>
      <c r="AA88" s="44">
        <v>99.774000000000001</v>
      </c>
      <c r="AB88" s="150">
        <f t="shared" si="67"/>
        <v>45933.625</v>
      </c>
      <c r="AC88" s="150">
        <f t="shared" si="68"/>
        <v>45933.625</v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7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8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19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0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1"/>
        <v>296484.375</v>
      </c>
      <c r="AZ88" s="40">
        <f t="shared" ca="1" si="100"/>
        <v>13469.599609375</v>
      </c>
      <c r="BA88" s="66">
        <f t="shared" ca="1" si="12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23"/>
        <v>-94655.054554378439</v>
      </c>
      <c r="BG88" s="59">
        <v>45937.625</v>
      </c>
      <c r="BH88" s="44">
        <v>80.77</v>
      </c>
      <c r="BI88" s="59">
        <v>45985.625</v>
      </c>
      <c r="BJ88" s="44">
        <v>101.1953125</v>
      </c>
      <c r="BK88" s="59">
        <v>45937.625</v>
      </c>
      <c r="BL88" s="44">
        <v>111.4</v>
      </c>
      <c r="BM88" s="59">
        <v>45985.625</v>
      </c>
      <c r="BN88" s="44">
        <v>101.1953125</v>
      </c>
      <c r="BO88" s="59">
        <v>45933.625</v>
      </c>
      <c r="BP88" s="44">
        <v>104.171875</v>
      </c>
      <c r="BQ88" s="59">
        <v>45933.625</v>
      </c>
      <c r="BR88" s="44">
        <v>98.546875</v>
      </c>
      <c r="BS88" s="150">
        <f t="shared" si="69"/>
        <v>45937.625</v>
      </c>
      <c r="BT88" s="150">
        <f t="shared" si="70"/>
        <v>45937.625</v>
      </c>
      <c r="BU88" s="150">
        <v>45986.625</v>
      </c>
      <c r="BY88" s="151">
        <f t="shared" ca="1" si="101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2"/>
        <v>14574.999999997119</v>
      </c>
      <c r="CB88" s="39">
        <f t="shared" ca="1" si="103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5"/>
        <v>127799.99999999991</v>
      </c>
      <c r="CE88" s="40">
        <f t="shared" ca="1" si="104"/>
        <v>371527.77777777775</v>
      </c>
      <c r="CF88" s="38">
        <f t="shared" ca="1" si="116"/>
        <v>-113225.00000000271</v>
      </c>
      <c r="CH88" s="109">
        <v>45939.625</v>
      </c>
      <c r="CI88" s="44">
        <v>107.73399999999999</v>
      </c>
      <c r="CJ88" s="109">
        <v>45939.625</v>
      </c>
      <c r="CK88" s="44">
        <v>48.017000000000003</v>
      </c>
      <c r="CL88" s="150">
        <f t="shared" si="63"/>
        <v>45939.625</v>
      </c>
      <c r="CM88" s="150">
        <f t="shared" si="64"/>
        <v>45939.625</v>
      </c>
      <c r="CN88" s="150">
        <v>45992.625</v>
      </c>
      <c r="CR88" s="151">
        <f t="shared" ca="1" si="10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6"/>
        <v>217176.96000000022</v>
      </c>
      <c r="CU88" s="39">
        <f t="shared" ca="1" si="10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8"/>
        <v>183921.56999999977</v>
      </c>
      <c r="CX88" s="40">
        <f t="shared" ca="1" si="109"/>
        <v>275625</v>
      </c>
      <c r="CY88" s="38">
        <f t="shared" ca="1" si="110"/>
        <v>63880.390000000421</v>
      </c>
      <c r="DA88" s="109">
        <v>45936.625</v>
      </c>
      <c r="DB88" s="44">
        <v>239.226</v>
      </c>
      <c r="DC88" s="109">
        <v>45936.625</v>
      </c>
      <c r="DD88" s="44">
        <v>49.597000000000001</v>
      </c>
      <c r="DE88" s="150">
        <f t="shared" si="65"/>
        <v>45936.625</v>
      </c>
      <c r="DF88" s="150">
        <f t="shared" si="66"/>
        <v>45936.625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14981.791854996904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14981.791854996904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1"/>
        <v>-3532.5113080730371</v>
      </c>
      <c r="EO88" s="124">
        <f t="shared" ca="1" si="112"/>
        <v>-155759.78206520114</v>
      </c>
      <c r="EP88" s="124">
        <f t="shared" ca="1" si="113"/>
        <v>5073.740000000078</v>
      </c>
      <c r="EQ88" s="124">
        <f t="shared" ca="1" si="114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45936.625</v>
      </c>
      <c r="U89" s="44">
        <v>92.49</v>
      </c>
      <c r="V89" s="59">
        <v>45933.625</v>
      </c>
      <c r="W89" s="44">
        <v>100.893</v>
      </c>
      <c r="X89" s="105">
        <v>45944.625</v>
      </c>
      <c r="Y89" s="44">
        <v>121.2</v>
      </c>
      <c r="Z89" s="59">
        <v>45966.625</v>
      </c>
      <c r="AA89" s="44">
        <v>99.680999999999997</v>
      </c>
      <c r="AB89" s="150">
        <f t="shared" si="67"/>
        <v>45936.625</v>
      </c>
      <c r="AC89" s="150">
        <f t="shared" si="68"/>
        <v>45936.625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7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8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19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0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1"/>
        <v>290625</v>
      </c>
      <c r="AZ89" s="40">
        <f t="shared" ca="1" si="100"/>
        <v>13597.881510416672</v>
      </c>
      <c r="BA89" s="66">
        <f t="shared" ca="1" si="12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23"/>
        <v>-178522.6838700606</v>
      </c>
      <c r="BG89" s="59">
        <v>45938.625</v>
      </c>
      <c r="BH89" s="44">
        <v>80.650000000000006</v>
      </c>
      <c r="BI89" s="59">
        <v>45986.625</v>
      </c>
      <c r="BJ89" s="44">
        <v>101.375</v>
      </c>
      <c r="BK89" s="59">
        <v>45938.625</v>
      </c>
      <c r="BL89" s="44">
        <v>111.26</v>
      </c>
      <c r="BM89" s="59">
        <v>45986.625</v>
      </c>
      <c r="BN89" s="44">
        <v>101.375</v>
      </c>
      <c r="BO89" s="59">
        <v>45936.625</v>
      </c>
      <c r="BP89" s="44">
        <v>103.828125</v>
      </c>
      <c r="BQ89" s="59">
        <v>45936.625</v>
      </c>
      <c r="BR89" s="44">
        <v>97.796875</v>
      </c>
      <c r="BS89" s="150">
        <f t="shared" si="69"/>
        <v>45938.625</v>
      </c>
      <c r="BT89" s="150">
        <f t="shared" si="70"/>
        <v>45938.625</v>
      </c>
      <c r="BU89" s="150">
        <v>45987.625</v>
      </c>
      <c r="BY89" s="151">
        <f t="shared" ca="1" si="101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2"/>
        <v>-74775.000000002474</v>
      </c>
      <c r="CB89" s="39">
        <f t="shared" ca="1" si="103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5"/>
        <v>54168.750000000058</v>
      </c>
      <c r="CE89" s="40">
        <f t="shared" ca="1" si="104"/>
        <v>375000</v>
      </c>
      <c r="CF89" s="38">
        <f t="shared" ca="1" si="116"/>
        <v>-128943.7500000025</v>
      </c>
      <c r="CH89" s="109">
        <v>45940.625</v>
      </c>
      <c r="CI89" s="44">
        <v>107.01220000000001</v>
      </c>
      <c r="CJ89" s="109">
        <v>45940.625</v>
      </c>
      <c r="CK89" s="44">
        <v>51.024000000000001</v>
      </c>
      <c r="CL89" s="150">
        <f t="shared" si="63"/>
        <v>45940.625</v>
      </c>
      <c r="CM89" s="150">
        <f t="shared" si="64"/>
        <v>45940.625</v>
      </c>
      <c r="CN89" s="150">
        <v>45993.625</v>
      </c>
      <c r="CR89" s="151">
        <f t="shared" ca="1" si="10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6"/>
        <v>219182.0400000001</v>
      </c>
      <c r="CU89" s="39">
        <f t="shared" ca="1" si="10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8"/>
        <v>195180.29999999978</v>
      </c>
      <c r="CX89" s="40">
        <f t="shared" ca="1" si="109"/>
        <v>278250</v>
      </c>
      <c r="CY89" s="38">
        <f t="shared" ca="1" si="110"/>
        <v>54918.406666666968</v>
      </c>
      <c r="DA89" s="109">
        <v>45937.625</v>
      </c>
      <c r="DB89" s="44">
        <v>242.00200000000001</v>
      </c>
      <c r="DC89" s="109">
        <v>45937.625</v>
      </c>
      <c r="DD89" s="44">
        <v>49.996000000000002</v>
      </c>
      <c r="DE89" s="150">
        <f t="shared" si="65"/>
        <v>45937.625</v>
      </c>
      <c r="DF89" s="150">
        <f t="shared" si="66"/>
        <v>45937.625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-28309.22927248734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-28309.22927248734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1"/>
        <v>-58681.143221579638</v>
      </c>
      <c r="EO89" s="124">
        <f t="shared" ca="1" si="112"/>
        <v>-184069.01133768848</v>
      </c>
      <c r="EP89" s="124">
        <f t="shared" ca="1" si="113"/>
        <v>-6270.7866666665359</v>
      </c>
      <c r="EQ89" s="124">
        <f t="shared" ca="1" si="114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45937.625</v>
      </c>
      <c r="U90" s="44">
        <v>92.19</v>
      </c>
      <c r="V90" s="59">
        <v>45936.625</v>
      </c>
      <c r="W90" s="44">
        <v>100.928</v>
      </c>
      <c r="X90" s="105">
        <v>45945.625</v>
      </c>
      <c r="Y90" s="44">
        <v>121.62</v>
      </c>
      <c r="Z90" s="59">
        <v>45967.625</v>
      </c>
      <c r="AA90" s="44">
        <v>99.730999999999995</v>
      </c>
      <c r="AB90" s="150">
        <f t="shared" si="67"/>
        <v>45937.625</v>
      </c>
      <c r="AC90" s="150">
        <f t="shared" si="68"/>
        <v>45937.625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7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8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19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0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1"/>
        <v>341015.625</v>
      </c>
      <c r="AZ90" s="40">
        <f t="shared" ca="1" si="100"/>
        <v>13726.163411458343</v>
      </c>
      <c r="BA90" s="66">
        <f t="shared" ca="1" si="12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23"/>
        <v>-134550.73763892936</v>
      </c>
      <c r="BG90" s="59">
        <v>45939.625</v>
      </c>
      <c r="BH90" s="44">
        <v>80.42</v>
      </c>
      <c r="BI90" s="59">
        <v>45987.625</v>
      </c>
      <c r="BJ90" s="44">
        <v>101.3515625</v>
      </c>
      <c r="BK90" s="59">
        <v>45939.625</v>
      </c>
      <c r="BL90" s="44">
        <v>111.04</v>
      </c>
      <c r="BM90" s="59">
        <v>45987.625</v>
      </c>
      <c r="BN90" s="44">
        <v>101.3515625</v>
      </c>
      <c r="BO90" s="59">
        <v>45937.625</v>
      </c>
      <c r="BP90" s="44">
        <v>104.09375</v>
      </c>
      <c r="BQ90" s="59">
        <v>45937.625</v>
      </c>
      <c r="BR90" s="44">
        <v>98.328125</v>
      </c>
      <c r="BS90" s="150">
        <f t="shared" si="69"/>
        <v>45939.625</v>
      </c>
      <c r="BT90" s="150">
        <f t="shared" si="70"/>
        <v>45939.625</v>
      </c>
      <c r="BU90" s="150">
        <v>45992.625</v>
      </c>
      <c r="BY90" s="151">
        <f t="shared" ca="1" si="101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2"/>
        <v>-78300.000000002256</v>
      </c>
      <c r="CB90" s="39">
        <f t="shared" ca="1" si="103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5"/>
        <v>64856.249999999927</v>
      </c>
      <c r="CE90" s="40">
        <f t="shared" ca="1" si="104"/>
        <v>378472.22222222219</v>
      </c>
      <c r="CF90" s="38">
        <f t="shared" ca="1" si="116"/>
        <v>-143156.25000000215</v>
      </c>
      <c r="CH90" s="109">
        <v>45944.625</v>
      </c>
      <c r="CI90" s="44">
        <v>107.4841</v>
      </c>
      <c r="CJ90" s="109">
        <v>45944.625</v>
      </c>
      <c r="CK90" s="44">
        <v>48.805</v>
      </c>
      <c r="CL90" s="150">
        <f t="shared" si="63"/>
        <v>45944.625</v>
      </c>
      <c r="CM90" s="150">
        <f t="shared" si="64"/>
        <v>45944.625</v>
      </c>
      <c r="CN90" s="150">
        <v>45994.625</v>
      </c>
      <c r="CR90" s="151">
        <f t="shared" ca="1" si="10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6"/>
        <v>238087.08000000028</v>
      </c>
      <c r="CU90" s="39">
        <f t="shared" ca="1" si="10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8"/>
        <v>205569.62999999995</v>
      </c>
      <c r="CX90" s="40">
        <f t="shared" ca="1" si="109"/>
        <v>280875</v>
      </c>
      <c r="CY90" s="38">
        <f t="shared" ca="1" si="110"/>
        <v>63725.783333333733</v>
      </c>
      <c r="DA90" s="109">
        <v>45938.625</v>
      </c>
      <c r="DB90" s="44">
        <v>244.23400000000001</v>
      </c>
      <c r="DC90" s="109">
        <v>45938.625</v>
      </c>
      <c r="DD90" s="44">
        <v>50.073</v>
      </c>
      <c r="DE90" s="150">
        <f t="shared" si="65"/>
        <v>45938.625</v>
      </c>
      <c r="DF90" s="150">
        <f t="shared" si="66"/>
        <v>45938.625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37978.142476335925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37978.142476335925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1"/>
        <v>-55186.680233954772</v>
      </c>
      <c r="EO90" s="124">
        <f t="shared" ca="1" si="112"/>
        <v>-146090.86886135256</v>
      </c>
      <c r="EP90" s="124">
        <f t="shared" ca="1" si="113"/>
        <v>-6238.2599999998638</v>
      </c>
      <c r="EQ90" s="124">
        <f t="shared" ca="1" si="114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45938.625</v>
      </c>
      <c r="U91" s="44">
        <v>92.12</v>
      </c>
      <c r="V91" s="59">
        <v>45937.625</v>
      </c>
      <c r="W91" s="44">
        <v>100.908</v>
      </c>
      <c r="X91" s="105">
        <v>45946.625</v>
      </c>
      <c r="Y91" s="44">
        <v>121.6</v>
      </c>
      <c r="Z91" s="59">
        <v>45968.625</v>
      </c>
      <c r="AA91" s="44">
        <v>99.73</v>
      </c>
      <c r="AB91" s="150">
        <f t="shared" si="67"/>
        <v>45938.625</v>
      </c>
      <c r="AC91" s="150">
        <f t="shared" si="68"/>
        <v>45938.625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7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8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19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0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1"/>
        <v>282421.875</v>
      </c>
      <c r="AZ91" s="40">
        <f t="shared" ca="1" si="100"/>
        <v>13854.4453125</v>
      </c>
      <c r="BA91" s="66">
        <f t="shared" ca="1" si="12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23"/>
        <v>-177946.62394512794</v>
      </c>
      <c r="BG91" s="59">
        <v>45940.625</v>
      </c>
      <c r="BH91" s="44">
        <v>79.984999999999999</v>
      </c>
      <c r="BI91" s="59">
        <v>45988.625</v>
      </c>
      <c r="BJ91" s="44">
        <v>101.359375</v>
      </c>
      <c r="BK91" s="59">
        <v>45940.625</v>
      </c>
      <c r="BL91" s="44">
        <v>111.36</v>
      </c>
      <c r="BM91" s="59">
        <v>45988.625</v>
      </c>
      <c r="BN91" s="44">
        <v>101.359375</v>
      </c>
      <c r="BO91" s="59">
        <v>45938.625</v>
      </c>
      <c r="BP91" s="44">
        <v>104.0625</v>
      </c>
      <c r="BQ91" s="59">
        <v>45938.625</v>
      </c>
      <c r="BR91" s="44">
        <v>98.375</v>
      </c>
      <c r="BS91" s="150">
        <f t="shared" si="69"/>
        <v>45940.625</v>
      </c>
      <c r="BT91" s="150">
        <f t="shared" si="70"/>
        <v>45940.625</v>
      </c>
      <c r="BU91" s="150">
        <v>45993.625</v>
      </c>
      <c r="BY91" s="151">
        <f t="shared" ca="1" si="101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2"/>
        <v>-130400.00000000163</v>
      </c>
      <c r="CB91" s="39">
        <f t="shared" ca="1" si="103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5"/>
        <v>10687.499999999873</v>
      </c>
      <c r="CE91" s="40">
        <f t="shared" ca="1" si="104"/>
        <v>388888.88888888888</v>
      </c>
      <c r="CF91" s="38">
        <f t="shared" ca="1" si="116"/>
        <v>-141087.50000000146</v>
      </c>
      <c r="CH91" s="109">
        <v>45945.625</v>
      </c>
      <c r="CI91" s="44">
        <v>107.62390000000001</v>
      </c>
      <c r="CJ91" s="109">
        <v>45945.625</v>
      </c>
      <c r="CK91" s="44">
        <v>48.523000000000003</v>
      </c>
      <c r="CL91" s="150">
        <f t="shared" si="63"/>
        <v>45945.625</v>
      </c>
      <c r="CM91" s="150">
        <f t="shared" si="64"/>
        <v>45945.625</v>
      </c>
      <c r="CN91" s="150">
        <v>45995.625</v>
      </c>
      <c r="CR91" s="151">
        <f t="shared" ca="1" si="10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6"/>
        <v>195767.88000000015</v>
      </c>
      <c r="CU91" s="39">
        <f t="shared" ca="1" si="10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8"/>
        <v>170141.57999999975</v>
      </c>
      <c r="CX91" s="40">
        <f t="shared" ca="1" si="109"/>
        <v>283500</v>
      </c>
      <c r="CY91" s="38">
        <f t="shared" ca="1" si="110"/>
        <v>57126.300000000396</v>
      </c>
      <c r="DA91" s="109">
        <v>45939.625</v>
      </c>
      <c r="DB91" s="44">
        <v>249.739</v>
      </c>
      <c r="DC91" s="109">
        <v>45939.625</v>
      </c>
      <c r="DD91" s="44">
        <v>50.813000000000002</v>
      </c>
      <c r="DE91" s="150">
        <f t="shared" si="65"/>
        <v>45939.625</v>
      </c>
      <c r="DF91" s="150">
        <f t="shared" si="66"/>
        <v>45939.625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-11877.991735510324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-11877.991735510324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1"/>
        <v>-79359.515687676234</v>
      </c>
      <c r="EO91" s="124">
        <f t="shared" ca="1" si="112"/>
        <v>-157968.86059686288</v>
      </c>
      <c r="EP91" s="124">
        <f t="shared" ca="1" si="113"/>
        <v>-7742.0933333330613</v>
      </c>
      <c r="EQ91" s="124">
        <f t="shared" ca="1" si="114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45939.625</v>
      </c>
      <c r="U92" s="44">
        <v>92</v>
      </c>
      <c r="V92" s="59">
        <v>45938.625</v>
      </c>
      <c r="W92" s="44">
        <v>100.99299999999999</v>
      </c>
      <c r="X92" s="105">
        <v>45947.625</v>
      </c>
      <c r="Y92" s="44">
        <v>121.51</v>
      </c>
      <c r="Z92" s="59">
        <v>45971.625</v>
      </c>
      <c r="AA92" s="44">
        <v>99.706999999999994</v>
      </c>
      <c r="AB92" s="150">
        <f t="shared" si="67"/>
        <v>45939.625</v>
      </c>
      <c r="AC92" s="150">
        <f t="shared" si="68"/>
        <v>45939.625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7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8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19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0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1"/>
        <v>239062.5</v>
      </c>
      <c r="AZ92" s="40">
        <f t="shared" ca="1" si="100"/>
        <v>13982.727213541672</v>
      </c>
      <c r="BA92" s="66">
        <f t="shared" ca="1" si="12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23"/>
        <v>-153796.68972761912</v>
      </c>
      <c r="BG92" s="59">
        <v>45943.625</v>
      </c>
      <c r="BH92" s="44">
        <v>80.45</v>
      </c>
      <c r="BI92" s="59">
        <v>45992.625</v>
      </c>
      <c r="BJ92" s="44">
        <v>100.9375</v>
      </c>
      <c r="BK92" s="59">
        <v>45943.625</v>
      </c>
      <c r="BL92" s="44">
        <v>111.73</v>
      </c>
      <c r="BM92" s="59">
        <v>45992.625</v>
      </c>
      <c r="BN92" s="44">
        <v>100.9375</v>
      </c>
      <c r="BO92" s="59">
        <v>45939.625</v>
      </c>
      <c r="BP92" s="44">
        <v>103.984375</v>
      </c>
      <c r="BQ92" s="59">
        <v>45939.625</v>
      </c>
      <c r="BR92" s="44">
        <v>98.328125</v>
      </c>
      <c r="BS92" s="150">
        <f t="shared" si="69"/>
        <v>45943.625</v>
      </c>
      <c r="BT92" s="150">
        <f t="shared" si="70"/>
        <v>45943.625</v>
      </c>
      <c r="BU92" s="150">
        <v>45994.625</v>
      </c>
      <c r="BY92" s="151">
        <f t="shared" ca="1" si="101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2"/>
        <v>-177050.00000000125</v>
      </c>
      <c r="CB92" s="39">
        <f t="shared" ca="1" si="103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5"/>
        <v>-34087.500000000087</v>
      </c>
      <c r="CE92" s="40">
        <f t="shared" ca="1" si="104"/>
        <v>392361.11111111112</v>
      </c>
      <c r="CF92" s="38">
        <f t="shared" ca="1" si="116"/>
        <v>-142962.50000000116</v>
      </c>
      <c r="CH92" s="109">
        <v>45946.625</v>
      </c>
      <c r="CI92" s="44">
        <v>107.2029</v>
      </c>
      <c r="CJ92" s="109">
        <v>45946.625</v>
      </c>
      <c r="CK92" s="44">
        <v>50.155999999999999</v>
      </c>
      <c r="CL92" s="150">
        <f t="shared" si="63"/>
        <v>45946.625</v>
      </c>
      <c r="CM92" s="150">
        <f t="shared" si="64"/>
        <v>45946.625</v>
      </c>
      <c r="CN92" s="150">
        <v>45996.625</v>
      </c>
      <c r="CR92" s="151">
        <f t="shared" ca="1" si="10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6"/>
        <v>180521.88000000006</v>
      </c>
      <c r="CU92" s="39">
        <f t="shared" ca="1" si="10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8"/>
        <v>155926.88999999981</v>
      </c>
      <c r="CX92" s="40">
        <f t="shared" ca="1" si="109"/>
        <v>286124.99999999994</v>
      </c>
      <c r="CY92" s="38">
        <f t="shared" ca="1" si="110"/>
        <v>56386.656666667026</v>
      </c>
      <c r="DA92" s="109">
        <v>45940.625</v>
      </c>
      <c r="DB92" s="44">
        <v>260.29199999999997</v>
      </c>
      <c r="DC92" s="109">
        <v>45940.625</v>
      </c>
      <c r="DD92" s="44">
        <v>52.987000000000002</v>
      </c>
      <c r="DE92" s="150">
        <f t="shared" si="65"/>
        <v>45940.625</v>
      </c>
      <c r="DF92" s="150">
        <f t="shared" si="66"/>
        <v>45940.625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1"/>
        <v>-87563.854353315051</v>
      </c>
      <c r="EO92" s="124">
        <f t="shared" ca="1" si="112"/>
        <v>-144053.25551582262</v>
      </c>
      <c r="EP92" s="124">
        <f t="shared" ca="1" si="113"/>
        <v>-5759.5066666666244</v>
      </c>
      <c r="EQ92" s="124">
        <f t="shared" ca="1" si="114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45940.625</v>
      </c>
      <c r="U93" s="44">
        <v>91.78</v>
      </c>
      <c r="V93" s="59">
        <v>45939.625</v>
      </c>
      <c r="W93" s="44">
        <v>100.934</v>
      </c>
      <c r="X93" s="105">
        <v>45950.625</v>
      </c>
      <c r="Y93" s="44">
        <v>121.57</v>
      </c>
      <c r="Z93" s="59">
        <v>45972.625</v>
      </c>
      <c r="AA93" s="44">
        <v>99.748000000000005</v>
      </c>
      <c r="AB93" s="150">
        <f t="shared" si="67"/>
        <v>45940.625</v>
      </c>
      <c r="AC93" s="150">
        <f t="shared" si="68"/>
        <v>45940.625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7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8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19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0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1"/>
        <v>255468.75000000003</v>
      </c>
      <c r="AZ93" s="40">
        <f t="shared" ca="1" si="100"/>
        <v>14367.572916666672</v>
      </c>
      <c r="BA93" s="66">
        <f t="shared" ca="1" si="12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23"/>
        <v>-189043.14094423281</v>
      </c>
      <c r="BG93" s="59">
        <v>45944.625</v>
      </c>
      <c r="BH93" s="44">
        <v>80.540000000000006</v>
      </c>
      <c r="BI93" s="59">
        <v>45993.625</v>
      </c>
      <c r="BJ93" s="44">
        <v>101.0078125</v>
      </c>
      <c r="BK93" s="59">
        <v>45944.625</v>
      </c>
      <c r="BL93" s="44">
        <v>112.1</v>
      </c>
      <c r="BM93" s="59">
        <v>45993.625</v>
      </c>
      <c r="BN93" s="44">
        <v>101.0078125</v>
      </c>
      <c r="BO93" s="59">
        <v>45940.625</v>
      </c>
      <c r="BP93" s="44">
        <v>104.671875</v>
      </c>
      <c r="BQ93" s="59">
        <v>45940.625</v>
      </c>
      <c r="BR93" s="44">
        <v>99.78125</v>
      </c>
      <c r="BS93" s="150">
        <f t="shared" si="69"/>
        <v>45944.625</v>
      </c>
      <c r="BT93" s="150">
        <f t="shared" si="70"/>
        <v>45944.625</v>
      </c>
      <c r="BU93" s="150">
        <v>45995.625</v>
      </c>
      <c r="BY93" s="151">
        <f t="shared" ca="1" si="101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2"/>
        <v>-150150</v>
      </c>
      <c r="CB93" s="39">
        <f t="shared" ca="1" si="103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5"/>
        <v>-3824.9999999998786</v>
      </c>
      <c r="CE93" s="40">
        <f t="shared" ca="1" si="104"/>
        <v>395833.33333333331</v>
      </c>
      <c r="CF93" s="38">
        <f t="shared" ca="1" si="116"/>
        <v>-146325.00000000012</v>
      </c>
      <c r="CH93" s="109">
        <v>45947.625</v>
      </c>
      <c r="CI93" s="44">
        <v>107.2891</v>
      </c>
      <c r="CJ93" s="109">
        <v>45947.625</v>
      </c>
      <c r="CK93" s="44">
        <v>49.551000000000002</v>
      </c>
      <c r="CL93" s="150">
        <f t="shared" si="63"/>
        <v>45947.625</v>
      </c>
      <c r="CM93" s="150">
        <f t="shared" si="64"/>
        <v>45947.625</v>
      </c>
      <c r="CN93" s="150">
        <v>45999.625</v>
      </c>
      <c r="CR93" s="151">
        <f t="shared" ca="1" si="10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6"/>
        <v>140161.56000000011</v>
      </c>
      <c r="CU93" s="39">
        <f t="shared" ca="1" si="10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8"/>
        <v>146015.72999999978</v>
      </c>
      <c r="CX93" s="40">
        <f t="shared" ca="1" si="109"/>
        <v>294000</v>
      </c>
      <c r="CY93" s="38">
        <f t="shared" ca="1" si="110"/>
        <v>26812.496666667052</v>
      </c>
      <c r="DA93" s="109">
        <v>45943.625</v>
      </c>
      <c r="DB93" s="44">
        <v>260.25400000000002</v>
      </c>
      <c r="DC93" s="109">
        <v>45943.625</v>
      </c>
      <c r="DD93" s="44">
        <v>53.084000000000003</v>
      </c>
      <c r="DE93" s="150">
        <f t="shared" si="65"/>
        <v>45943.625</v>
      </c>
      <c r="DF93" s="150">
        <f t="shared" si="66"/>
        <v>45943.625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-21346.793086767895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-21346.793086767895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1"/>
        <v>-81788.946410813689</v>
      </c>
      <c r="EO93" s="124">
        <f t="shared" ca="1" si="112"/>
        <v>-165400.04860259051</v>
      </c>
      <c r="EP93" s="124">
        <f t="shared" ca="1" si="113"/>
        <v>-938.97999999971944</v>
      </c>
      <c r="EQ93" s="124">
        <f t="shared" ca="1" si="114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45943.625</v>
      </c>
      <c r="U94" s="44">
        <v>91.79</v>
      </c>
      <c r="V94" s="59">
        <v>45940.625</v>
      </c>
      <c r="W94" s="44">
        <v>101.017</v>
      </c>
      <c r="X94" s="105">
        <v>45952.625</v>
      </c>
      <c r="Y94" s="44">
        <v>121.65</v>
      </c>
      <c r="Z94" s="59">
        <v>45973.625</v>
      </c>
      <c r="AA94" s="44">
        <v>99.754999999999995</v>
      </c>
      <c r="AB94" s="150">
        <f t="shared" si="67"/>
        <v>45943.625</v>
      </c>
      <c r="AC94" s="150">
        <f t="shared" si="68"/>
        <v>45943.625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7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8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19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0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1"/>
        <v>249609.375</v>
      </c>
      <c r="AZ94" s="40">
        <f t="shared" ca="1" si="100"/>
        <v>14495.854817708343</v>
      </c>
      <c r="BA94" s="66">
        <f t="shared" ca="1" si="12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23"/>
        <v>-195348.66381015381</v>
      </c>
      <c r="BG94" s="59">
        <v>45945.625</v>
      </c>
      <c r="BH94" s="44">
        <v>80.8</v>
      </c>
      <c r="BI94" s="59">
        <v>45994.625</v>
      </c>
      <c r="BJ94" s="44">
        <v>101.125</v>
      </c>
      <c r="BK94" s="59">
        <v>45945.625</v>
      </c>
      <c r="BL94" s="44">
        <v>112.1</v>
      </c>
      <c r="BM94" s="59">
        <v>45994.625</v>
      </c>
      <c r="BN94" s="44">
        <v>101.125</v>
      </c>
      <c r="BO94" s="59">
        <v>45943.625</v>
      </c>
      <c r="BP94" s="44">
        <v>104.84375</v>
      </c>
      <c r="BQ94" s="59">
        <v>45943.625</v>
      </c>
      <c r="BR94" s="44">
        <v>100.015625</v>
      </c>
      <c r="BS94" s="150">
        <f t="shared" si="69"/>
        <v>45945.625</v>
      </c>
      <c r="BT94" s="150">
        <f t="shared" si="70"/>
        <v>45945.625</v>
      </c>
      <c r="BU94" s="150">
        <v>45996.625</v>
      </c>
      <c r="BY94" s="151">
        <f t="shared" ca="1" si="101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2"/>
        <v>-216475.00000000265</v>
      </c>
      <c r="CB94" s="39">
        <f t="shared" ca="1" si="103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5"/>
        <v>-65868.749999999971</v>
      </c>
      <c r="CE94" s="40">
        <f t="shared" ca="1" si="104"/>
        <v>399305.5555555555</v>
      </c>
      <c r="CF94" s="38">
        <f t="shared" ca="1" si="116"/>
        <v>-150606.25000000268</v>
      </c>
      <c r="CH94" s="109">
        <v>45950.625</v>
      </c>
      <c r="CI94" s="44">
        <v>107.59739999999999</v>
      </c>
      <c r="CJ94" s="109">
        <v>45950.625</v>
      </c>
      <c r="CK94" s="44">
        <v>47.921999999999997</v>
      </c>
      <c r="CL94" s="150">
        <f t="shared" si="63"/>
        <v>45950.625</v>
      </c>
      <c r="CM94" s="150">
        <f t="shared" si="64"/>
        <v>45950.625</v>
      </c>
      <c r="CN94" s="150">
        <v>46000.625</v>
      </c>
      <c r="CR94" s="151">
        <f t="shared" ca="1" si="10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6"/>
        <v>88343.640000000349</v>
      </c>
      <c r="CU94" s="39">
        <f t="shared" ca="1" si="10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8"/>
        <v>82853.819999999949</v>
      </c>
      <c r="CX94" s="40">
        <f t="shared" ca="1" si="109"/>
        <v>296625</v>
      </c>
      <c r="CY94" s="38">
        <f t="shared" ca="1" si="110"/>
        <v>38448.153333333787</v>
      </c>
      <c r="DA94" s="109">
        <v>45944.625</v>
      </c>
      <c r="DB94" s="44">
        <v>257.16699999999997</v>
      </c>
      <c r="DC94" s="109">
        <v>45944.625</v>
      </c>
      <c r="DD94" s="44">
        <v>52.110999999999997</v>
      </c>
      <c r="DE94" s="150">
        <f t="shared" si="65"/>
        <v>45944.625</v>
      </c>
      <c r="DF94" s="150">
        <f t="shared" si="66"/>
        <v>45944.625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1"/>
        <v>-106744.18187638282</v>
      </c>
      <c r="EO94" s="124">
        <f t="shared" ca="1" si="112"/>
        <v>-204182.69712966267</v>
      </c>
      <c r="EP94" s="124">
        <f t="shared" ca="1" si="113"/>
        <v>-4850.5100000000384</v>
      </c>
      <c r="EQ94" s="124">
        <f t="shared" ca="1" si="114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45944.625</v>
      </c>
      <c r="U95" s="44">
        <v>91.85</v>
      </c>
      <c r="V95" s="59">
        <v>45943.625</v>
      </c>
      <c r="W95" s="44">
        <v>101.122</v>
      </c>
      <c r="X95" s="105">
        <v>45953.625</v>
      </c>
      <c r="Y95" s="44">
        <v>121.61</v>
      </c>
      <c r="Z95" s="59">
        <v>45974.625</v>
      </c>
      <c r="AA95" s="44">
        <v>99.587000000000003</v>
      </c>
      <c r="AB95" s="150">
        <f t="shared" si="67"/>
        <v>45944.625</v>
      </c>
      <c r="AC95" s="150">
        <f t="shared" si="68"/>
        <v>45944.625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7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8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19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0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1"/>
        <v>239062.5</v>
      </c>
      <c r="AZ95" s="40">
        <f t="shared" ca="1" si="100"/>
        <v>14624.13671875</v>
      </c>
      <c r="BA95" s="66">
        <f t="shared" ca="1" si="12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23"/>
        <v>-197924.72159121785</v>
      </c>
      <c r="BG95" s="59">
        <v>45946.625</v>
      </c>
      <c r="BH95" s="44">
        <v>80.510000000000005</v>
      </c>
      <c r="BI95" s="59">
        <v>45995.625</v>
      </c>
      <c r="BJ95" s="44">
        <v>100.921875</v>
      </c>
      <c r="BK95" s="59">
        <v>45946.625</v>
      </c>
      <c r="BL95" s="44">
        <v>112.42</v>
      </c>
      <c r="BM95" s="59">
        <v>45995.625</v>
      </c>
      <c r="BN95" s="44">
        <v>100.921875</v>
      </c>
      <c r="BO95" s="59">
        <v>45944.625</v>
      </c>
      <c r="BP95" s="44">
        <v>104.953125</v>
      </c>
      <c r="BQ95" s="59">
        <v>45944.625</v>
      </c>
      <c r="BR95" s="44">
        <v>100.0625</v>
      </c>
      <c r="BS95" s="150">
        <f t="shared" si="69"/>
        <v>45946.625</v>
      </c>
      <c r="BT95" s="150">
        <f t="shared" si="70"/>
        <v>45946.625</v>
      </c>
      <c r="BU95" s="150">
        <v>45999.625</v>
      </c>
      <c r="BY95" s="151">
        <f t="shared" ca="1" si="101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2"/>
        <v>-154275.00000000195</v>
      </c>
      <c r="CB95" s="39">
        <f t="shared" ca="1" si="103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5"/>
        <v>-8381.2500000000509</v>
      </c>
      <c r="CE95" s="40">
        <f t="shared" ca="1" si="104"/>
        <v>402777.77777777787</v>
      </c>
      <c r="CF95" s="38">
        <f t="shared" ca="1" si="116"/>
        <v>-145893.75000000195</v>
      </c>
      <c r="CH95" s="109">
        <v>45951.625</v>
      </c>
      <c r="CI95" s="44">
        <v>107.5437</v>
      </c>
      <c r="CJ95" s="109">
        <v>45951.625</v>
      </c>
      <c r="CK95" s="44">
        <v>48.29</v>
      </c>
      <c r="CL95" s="150">
        <f t="shared" si="63"/>
        <v>45951.625</v>
      </c>
      <c r="CM95" s="150">
        <f t="shared" si="64"/>
        <v>45951.625</v>
      </c>
      <c r="CN95" s="150">
        <v>46001.625</v>
      </c>
      <c r="CR95" s="151">
        <f t="shared" ca="1" si="10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6"/>
        <v>143792.88000000015</v>
      </c>
      <c r="CU95" s="39">
        <f t="shared" ca="1" si="10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8"/>
        <v>120281.48999999982</v>
      </c>
      <c r="CX95" s="40">
        <f t="shared" ca="1" si="109"/>
        <v>299250</v>
      </c>
      <c r="CY95" s="38">
        <f t="shared" ca="1" si="110"/>
        <v>56761.390000000305</v>
      </c>
      <c r="DA95" s="109">
        <v>45945.625</v>
      </c>
      <c r="DB95" s="44">
        <v>245.131</v>
      </c>
      <c r="DC95" s="109">
        <v>45945.625</v>
      </c>
      <c r="DD95" s="44">
        <v>49.81</v>
      </c>
      <c r="DE95" s="150">
        <f t="shared" si="65"/>
        <v>45945.625</v>
      </c>
      <c r="DF95" s="150">
        <f t="shared" si="66"/>
        <v>45945.625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3620.4507814740355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3620.4507814740355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1"/>
        <v>-49260.550798843411</v>
      </c>
      <c r="EO95" s="124">
        <f t="shared" ca="1" si="112"/>
        <v>-200562.24634818864</v>
      </c>
      <c r="EP95" s="124">
        <f t="shared" ca="1" si="113"/>
        <v>-10973.92333333331</v>
      </c>
      <c r="EQ95" s="124">
        <f t="shared" ca="1" si="114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45945.625</v>
      </c>
      <c r="U96" s="44">
        <v>92.38</v>
      </c>
      <c r="V96" s="59">
        <v>45944.625</v>
      </c>
      <c r="W96" s="44">
        <v>101.13800000000001</v>
      </c>
      <c r="X96" s="105">
        <v>45954.625</v>
      </c>
      <c r="Y96" s="44">
        <v>121.49</v>
      </c>
      <c r="Z96" s="59">
        <v>45975.625</v>
      </c>
      <c r="AA96" s="44">
        <v>99.515000000000001</v>
      </c>
      <c r="AB96" s="150">
        <f t="shared" si="67"/>
        <v>45945.625</v>
      </c>
      <c r="AC96" s="150">
        <f t="shared" si="68"/>
        <v>45945.625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7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8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19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0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1"/>
        <v>263671.875</v>
      </c>
      <c r="AZ96" s="40">
        <f t="shared" ca="1" si="100"/>
        <v>14752.418619791672</v>
      </c>
      <c r="BA96" s="66">
        <f t="shared" ca="1" si="12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23"/>
        <v>-213156.22435274185</v>
      </c>
      <c r="BG96" s="59">
        <v>45947.625</v>
      </c>
      <c r="BH96" s="44">
        <v>80.72</v>
      </c>
      <c r="BI96" s="59">
        <v>45996.625</v>
      </c>
      <c r="BJ96" s="44">
        <v>100.7578125</v>
      </c>
      <c r="BK96" s="59">
        <v>45947.625</v>
      </c>
      <c r="BL96" s="44">
        <v>112.2</v>
      </c>
      <c r="BM96" s="59">
        <v>45996.625</v>
      </c>
      <c r="BN96" s="44">
        <v>100.7578125</v>
      </c>
      <c r="BO96" s="59">
        <v>45945.625</v>
      </c>
      <c r="BP96" s="44">
        <v>104.828125</v>
      </c>
      <c r="BQ96" s="59">
        <v>45945.625</v>
      </c>
      <c r="BR96" s="44">
        <v>99.84375</v>
      </c>
      <c r="BS96" s="150">
        <f t="shared" si="69"/>
        <v>45947.625</v>
      </c>
      <c r="BT96" s="150">
        <f t="shared" si="70"/>
        <v>45947.625</v>
      </c>
      <c r="BU96" s="150">
        <v>46000.625</v>
      </c>
      <c r="BY96" s="151">
        <f t="shared" ca="1" si="101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2"/>
        <v>-65100.000000001048</v>
      </c>
      <c r="CB96" s="39">
        <f t="shared" ca="1" si="103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5"/>
        <v>85837.499999999796</v>
      </c>
      <c r="CE96" s="40">
        <f t="shared" ca="1" si="104"/>
        <v>413194.44444444444</v>
      </c>
      <c r="CF96" s="38">
        <f t="shared" ca="1" si="116"/>
        <v>-150937.50000000076</v>
      </c>
      <c r="CH96" s="109">
        <v>45952.625</v>
      </c>
      <c r="CI96" s="44">
        <v>107.3845</v>
      </c>
      <c r="CJ96" s="109">
        <v>45952.625</v>
      </c>
      <c r="CK96" s="44">
        <v>48.784999999999997</v>
      </c>
      <c r="CL96" s="150">
        <f t="shared" si="63"/>
        <v>45952.625</v>
      </c>
      <c r="CM96" s="150">
        <f t="shared" si="64"/>
        <v>45952.625</v>
      </c>
      <c r="CN96" s="150">
        <v>46002.625</v>
      </c>
      <c r="CR96" s="151">
        <f t="shared" ca="1" si="10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6"/>
        <v>209322.96000000022</v>
      </c>
      <c r="CU96" s="39">
        <f t="shared" ca="1" si="10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8"/>
        <v>198310.13999999987</v>
      </c>
      <c r="CX96" s="40">
        <f t="shared" ca="1" si="109"/>
        <v>301874.99999999994</v>
      </c>
      <c r="CY96" s="38">
        <f t="shared" ca="1" si="110"/>
        <v>44554.486666667101</v>
      </c>
      <c r="DA96" s="109">
        <v>45946.625</v>
      </c>
      <c r="DB96" s="44">
        <v>250.49600000000001</v>
      </c>
      <c r="DC96" s="109">
        <v>45946.625</v>
      </c>
      <c r="DD96" s="44">
        <v>50.529000000000003</v>
      </c>
      <c r="DE96" s="150">
        <f t="shared" si="65"/>
        <v>45946.625</v>
      </c>
      <c r="DF96" s="150">
        <f t="shared" si="66"/>
        <v>45946.625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46002.625</v>
      </c>
      <c r="DT96" s="45">
        <f ca="1">VLOOKUP(DS96,$A$14:R883,18)</f>
        <v>-75639.42022731452</v>
      </c>
      <c r="DU96" s="45">
        <f ca="1">VLOOKUP(DS96,$AH$14:BE883,24)</f>
        <v>-181246.46170545567</v>
      </c>
      <c r="DV96" s="45">
        <f ca="1">VLOOKUP(DS96,$BY$14:CF883,8)</f>
        <v>-159431.25000000093</v>
      </c>
      <c r="DW96" s="45">
        <f ca="1">VLOOKUP(DS96,$CR$14:CY883,8)</f>
        <v>3579.6366666669492</v>
      </c>
      <c r="DX96" s="45">
        <f t="shared" ca="1" si="124"/>
        <v>-34773.197349007474</v>
      </c>
      <c r="DY96" s="45">
        <f t="shared" ca="1" si="125"/>
        <v>26925.405063549377</v>
      </c>
      <c r="DZ96" s="45">
        <f t="shared" ca="1" si="126"/>
        <v>8237.5000000012806</v>
      </c>
      <c r="EA96" s="45">
        <f t="shared" ca="1" si="127"/>
        <v>-2960.2066666666069</v>
      </c>
      <c r="EB96" s="45">
        <f t="shared" ca="1" si="128"/>
        <v>-34773.197349007474</v>
      </c>
      <c r="EC96" s="45">
        <f t="shared" ca="1" si="129"/>
        <v>26925.405063549377</v>
      </c>
      <c r="ED96" s="45">
        <f t="shared" ca="1" si="130"/>
        <v>8237.5000000012806</v>
      </c>
      <c r="EE96" s="45">
        <f t="shared" ca="1" si="131"/>
        <v>-2960.2066666666069</v>
      </c>
      <c r="EF96" s="45">
        <f ca="1">IF(ISNUMBER(DS96),SUM(EB$15:EB96),"")</f>
        <v>-84033.748147850885</v>
      </c>
      <c r="EG96" s="45">
        <f ca="1">IF(ISNUMBER(DS96),SUM(EC$15:EC96),"")</f>
        <v>-173636.84128463926</v>
      </c>
      <c r="EH96" s="45">
        <f ca="1">IF(ISNUMBER(DS96),SUM(ED$15:ED96),"")</f>
        <v>-144749.99999999825</v>
      </c>
      <c r="EI96" s="45">
        <f ca="1">IF(ISNUMBER(DS96),SUM(EE$15:EE96),"")</f>
        <v>-13934.129999999917</v>
      </c>
      <c r="EM96" s="111">
        <f t="shared" ca="1" si="81"/>
        <v>46002.625</v>
      </c>
      <c r="EN96" s="124">
        <f t="shared" ca="1" si="111"/>
        <v>-84033.748147850885</v>
      </c>
      <c r="EO96" s="124">
        <f t="shared" ca="1" si="112"/>
        <v>-173636.84128463926</v>
      </c>
      <c r="EP96" s="124">
        <f t="shared" ca="1" si="113"/>
        <v>-13934.129999999917</v>
      </c>
      <c r="EQ96" s="124">
        <f t="shared" ca="1" si="114"/>
        <v>-144749.99999999825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45946.625</v>
      </c>
      <c r="U97" s="44">
        <v>92.23</v>
      </c>
      <c r="V97" s="59">
        <v>45945.625</v>
      </c>
      <c r="W97" s="44">
        <v>101.23699999999999</v>
      </c>
      <c r="X97" s="105">
        <v>45957.625</v>
      </c>
      <c r="Y97" s="44">
        <v>121.55</v>
      </c>
      <c r="Z97" s="59">
        <v>45978.625</v>
      </c>
      <c r="AA97" s="44">
        <v>99.501999999999995</v>
      </c>
      <c r="AB97" s="150">
        <f t="shared" si="67"/>
        <v>45946.625</v>
      </c>
      <c r="AC97" s="150">
        <f t="shared" si="68"/>
        <v>45946.625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7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8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19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0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1"/>
        <v>281250</v>
      </c>
      <c r="AZ97" s="40">
        <f t="shared" ca="1" si="100"/>
        <v>14880.700520833343</v>
      </c>
      <c r="BA97" s="66">
        <f t="shared" ca="1" si="12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23"/>
        <v>-192716.66458685245</v>
      </c>
      <c r="BG97" s="59">
        <v>45950.625</v>
      </c>
      <c r="BH97" s="44">
        <v>80.88</v>
      </c>
      <c r="BI97" s="59">
        <v>45999.625</v>
      </c>
      <c r="BJ97" s="44">
        <v>100.609375</v>
      </c>
      <c r="BK97" s="59">
        <v>45950.625</v>
      </c>
      <c r="BL97" s="44">
        <v>112.54</v>
      </c>
      <c r="BM97" s="59">
        <v>45999.625</v>
      </c>
      <c r="BN97" s="44">
        <v>100.609375</v>
      </c>
      <c r="BO97" s="59">
        <v>45946.625</v>
      </c>
      <c r="BP97" s="44">
        <v>105.328125</v>
      </c>
      <c r="BQ97" s="59">
        <v>45946.625</v>
      </c>
      <c r="BR97" s="44">
        <v>100.59375</v>
      </c>
      <c r="BS97" s="150">
        <f t="shared" si="69"/>
        <v>45950.625</v>
      </c>
      <c r="BT97" s="150">
        <f t="shared" si="70"/>
        <v>45950.625</v>
      </c>
      <c r="BU97" s="150">
        <v>46001.625</v>
      </c>
      <c r="BY97" s="151">
        <f t="shared" ca="1" si="101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2"/>
        <v>-21550.000000001291</v>
      </c>
      <c r="CB97" s="39">
        <f t="shared" ca="1" si="103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5"/>
        <v>128306.24999999994</v>
      </c>
      <c r="CE97" s="40">
        <f t="shared" ca="1" si="104"/>
        <v>416666.66666666663</v>
      </c>
      <c r="CF97" s="38">
        <f t="shared" ca="1" si="116"/>
        <v>-149856.25000000116</v>
      </c>
      <c r="CH97" s="109">
        <v>45953.625</v>
      </c>
      <c r="CI97" s="44">
        <v>107.6143</v>
      </c>
      <c r="CJ97" s="109">
        <v>45953.625</v>
      </c>
      <c r="CK97" s="44">
        <v>47.802</v>
      </c>
      <c r="CL97" s="150">
        <f t="shared" si="63"/>
        <v>45953.625</v>
      </c>
      <c r="CM97" s="150">
        <f t="shared" si="64"/>
        <v>45953.625</v>
      </c>
      <c r="CN97" s="150">
        <v>46003.625</v>
      </c>
      <c r="CR97" s="151">
        <f t="shared" ca="1" si="10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6"/>
        <v>102425.40000000036</v>
      </c>
      <c r="CU97" s="39">
        <f t="shared" ca="1" si="10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8"/>
        <v>86592.239999999889</v>
      </c>
      <c r="CX97" s="40">
        <f t="shared" ca="1" si="109"/>
        <v>304500.00000000006</v>
      </c>
      <c r="CY97" s="38">
        <f t="shared" ca="1" si="110"/>
        <v>49666.493333333812</v>
      </c>
      <c r="DA97" s="109">
        <v>45947.625</v>
      </c>
      <c r="DB97" s="44">
        <v>255.01499999999999</v>
      </c>
      <c r="DC97" s="109">
        <v>45947.625</v>
      </c>
      <c r="DD97" s="44">
        <v>51.85</v>
      </c>
      <c r="DE97" s="150">
        <f t="shared" si="65"/>
        <v>45947.625</v>
      </c>
      <c r="DF97" s="150">
        <f t="shared" si="66"/>
        <v>45947.625</v>
      </c>
      <c r="DG97" s="150">
        <v>45999.625</v>
      </c>
      <c r="DR97" s="150">
        <f ca="1">IF(COUNTIF($AH$14:AH984,A98)*COUNTIF($BY$14:BY984,A98)*COUNTIF($CR$14:CR984,A98),A98,"")</f>
        <v>45973.625</v>
      </c>
      <c r="DS97" s="150">
        <f ca="1"/>
        <v>46003.625</v>
      </c>
      <c r="DT97" s="45">
        <f ca="1">VLOOKUP(DS97,$A$14:R884,18)</f>
        <v>-67477.972987685294</v>
      </c>
      <c r="DU97" s="45">
        <f ca="1">VLOOKUP(DS97,$AH$14:BE884,24)</f>
        <v>-158167.05858481949</v>
      </c>
      <c r="DV97" s="45">
        <f ca="1">VLOOKUP(DS97,$BY$14:CF884,8)</f>
        <v>-144100.00000000215</v>
      </c>
      <c r="DW97" s="45">
        <f ca="1">VLOOKUP(DS97,$CR$14:CY884,8)</f>
        <v>-2883.5566666664672</v>
      </c>
      <c r="DX97" s="45">
        <f t="shared" ca="1" si="124"/>
        <v>8161.4472396292258</v>
      </c>
      <c r="DY97" s="45">
        <f t="shared" ca="1" si="125"/>
        <v>23079.403120636183</v>
      </c>
      <c r="DZ97" s="45">
        <f t="shared" ca="1" si="126"/>
        <v>15331.249999998778</v>
      </c>
      <c r="EA97" s="45">
        <f t="shared" ca="1" si="127"/>
        <v>-6463.1933333334164</v>
      </c>
      <c r="EB97" s="45">
        <f t="shared" ca="1" si="128"/>
        <v>8161.4472396292258</v>
      </c>
      <c r="EC97" s="45">
        <f t="shared" ca="1" si="129"/>
        <v>23079.403120636183</v>
      </c>
      <c r="ED97" s="45">
        <f t="shared" ca="1" si="130"/>
        <v>15331.249999998778</v>
      </c>
      <c r="EE97" s="45">
        <f t="shared" ca="1" si="131"/>
        <v>-6463.1933333334164</v>
      </c>
      <c r="EF97" s="45">
        <f ca="1">IF(ISNUMBER(DS97),SUM(EB$15:EB97),"")</f>
        <v>-75872.300908221659</v>
      </c>
      <c r="EG97" s="45">
        <f ca="1">IF(ISNUMBER(DS97),SUM(EC$15:EC97),"")</f>
        <v>-150557.43816400308</v>
      </c>
      <c r="EH97" s="45">
        <f ca="1">IF(ISNUMBER(DS97),SUM(ED$15:ED97),"")</f>
        <v>-129418.74999999948</v>
      </c>
      <c r="EI97" s="45">
        <f ca="1">IF(ISNUMBER(DS97),SUM(EE$15:EE97),"")</f>
        <v>-20397.323333333334</v>
      </c>
      <c r="EM97" s="111">
        <f t="shared" ca="1" si="81"/>
        <v>46003.625</v>
      </c>
      <c r="EN97" s="124">
        <f t="shared" ca="1" si="111"/>
        <v>-75872.300908221659</v>
      </c>
      <c r="EO97" s="124">
        <f t="shared" ca="1" si="112"/>
        <v>-150557.43816400308</v>
      </c>
      <c r="EP97" s="124">
        <f t="shared" ca="1" si="113"/>
        <v>-20397.323333333334</v>
      </c>
      <c r="EQ97" s="124">
        <f t="shared" ca="1" si="114"/>
        <v>-129418.74999999948</v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45947.625</v>
      </c>
      <c r="U98" s="44">
        <v>92.1</v>
      </c>
      <c r="V98" s="59">
        <v>45946.625</v>
      </c>
      <c r="W98" s="44">
        <v>101.221</v>
      </c>
      <c r="X98" s="105">
        <v>45958.625</v>
      </c>
      <c r="Y98" s="44">
        <v>121.6</v>
      </c>
      <c r="Z98" s="59">
        <v>45979.625</v>
      </c>
      <c r="AA98" s="44">
        <v>99.593999999999994</v>
      </c>
      <c r="AB98" s="150">
        <f t="shared" si="67"/>
        <v>45947.625</v>
      </c>
      <c r="AC98" s="150">
        <f t="shared" si="68"/>
        <v>45947.625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7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8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19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0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1"/>
        <v>321093.75</v>
      </c>
      <c r="AZ98" s="40">
        <f t="shared" ca="1" si="100"/>
        <v>15265.546223958343</v>
      </c>
      <c r="BA98" s="66">
        <f t="shared" ca="1" si="12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23"/>
        <v>-178351.19434101446</v>
      </c>
      <c r="BG98" s="59">
        <v>45951.625</v>
      </c>
      <c r="BH98" s="44">
        <v>80.760000000000005</v>
      </c>
      <c r="BI98" s="59">
        <v>46000.625</v>
      </c>
      <c r="BJ98" s="44">
        <v>100.484375</v>
      </c>
      <c r="BK98" s="59">
        <v>45951.625</v>
      </c>
      <c r="BL98" s="44">
        <v>112.56</v>
      </c>
      <c r="BM98" s="59">
        <v>46000.625</v>
      </c>
      <c r="BN98" s="44">
        <v>100.484375</v>
      </c>
      <c r="BO98" s="59">
        <v>45947.625</v>
      </c>
      <c r="BP98" s="44">
        <v>105.109375</v>
      </c>
      <c r="BQ98" s="59">
        <v>45947.625</v>
      </c>
      <c r="BR98" s="44">
        <v>100.40625</v>
      </c>
      <c r="BS98" s="150">
        <f t="shared" si="69"/>
        <v>45951.625</v>
      </c>
      <c r="BT98" s="150">
        <f t="shared" si="70"/>
        <v>45951.625</v>
      </c>
      <c r="BU98" s="150">
        <v>46002.625</v>
      </c>
      <c r="BY98" s="151">
        <f t="shared" ca="1" si="101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2"/>
        <v>28499.999999997526</v>
      </c>
      <c r="CB98" s="39">
        <f t="shared" ca="1" si="103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5"/>
        <v>169312.49999999991</v>
      </c>
      <c r="CE98" s="40">
        <f t="shared" ca="1" si="104"/>
        <v>420138.88888888899</v>
      </c>
      <c r="CF98" s="38">
        <f t="shared" ca="1" si="116"/>
        <v>-140812.50000000244</v>
      </c>
      <c r="CH98" s="109">
        <v>45954.625</v>
      </c>
      <c r="CI98" s="44">
        <v>107.7854</v>
      </c>
      <c r="CJ98" s="109">
        <v>45954.625</v>
      </c>
      <c r="CK98" s="44">
        <v>47.146000000000001</v>
      </c>
      <c r="CL98" s="150">
        <f t="shared" si="63"/>
        <v>45954.625</v>
      </c>
      <c r="CM98" s="150">
        <f t="shared" si="64"/>
        <v>45954.625</v>
      </c>
      <c r="CN98" s="150">
        <v>46006.625</v>
      </c>
      <c r="CR98" s="151">
        <f t="shared" ca="1" si="10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6"/>
        <v>190741.32000000004</v>
      </c>
      <c r="CU98" s="39">
        <f t="shared" ca="1" si="10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8"/>
        <v>174705.92999999991</v>
      </c>
      <c r="CX98" s="40">
        <f t="shared" ca="1" si="109"/>
        <v>312375</v>
      </c>
      <c r="CY98" s="38">
        <f t="shared" ca="1" si="110"/>
        <v>50743.723333333386</v>
      </c>
      <c r="DA98" s="109">
        <v>45950.625</v>
      </c>
      <c r="DB98" s="44">
        <v>246.98500000000001</v>
      </c>
      <c r="DC98" s="109">
        <v>45950.625</v>
      </c>
      <c r="DD98" s="44">
        <v>49.999000000000002</v>
      </c>
      <c r="DE98" s="150">
        <f t="shared" si="65"/>
        <v>45950.625</v>
      </c>
      <c r="DF98" s="150">
        <f t="shared" si="66"/>
        <v>45950.625</v>
      </c>
      <c r="DG98" s="150">
        <v>46000.625</v>
      </c>
      <c r="DR98" s="150">
        <f ca="1">IF(COUNTIF($AH$14:AH985,A99)*COUNTIF($BY$14:BY985,A99)*COUNTIF($CR$14:CR985,A99),A99,"")</f>
        <v>45974.625</v>
      </c>
      <c r="DS98" s="150">
        <f ca="1"/>
        <v>46006.625</v>
      </c>
      <c r="DT98" s="45">
        <f ca="1">VLOOKUP(DS98,$A$14:R885,18)</f>
        <v>-85856.203533814289</v>
      </c>
      <c r="DU98" s="45">
        <f ca="1">VLOOKUP(DS98,$AH$14:BE885,24)</f>
        <v>-167047.03559393267</v>
      </c>
      <c r="DV98" s="45">
        <f ca="1">VLOOKUP(DS98,$BY$14:CF885,8)</f>
        <v>-145287.50000000175</v>
      </c>
      <c r="DW98" s="45">
        <f ca="1">VLOOKUP(DS98,$CR$14:CY885,8)</f>
        <v>-63528.686666666297</v>
      </c>
      <c r="DX98" s="45">
        <f t="shared" ca="1" si="124"/>
        <v>-18378.230546128994</v>
      </c>
      <c r="DY98" s="45">
        <f t="shared" ca="1" si="125"/>
        <v>-8879.9770091131795</v>
      </c>
      <c r="DZ98" s="45">
        <f t="shared" ca="1" si="126"/>
        <v>-1187.4999999995925</v>
      </c>
      <c r="EA98" s="45">
        <f t="shared" ca="1" si="127"/>
        <v>-60645.12999999983</v>
      </c>
      <c r="EB98" s="45">
        <f t="shared" ca="1" si="128"/>
        <v>-18378.230546128994</v>
      </c>
      <c r="EC98" s="45">
        <f t="shared" ca="1" si="129"/>
        <v>-8879.9770091131795</v>
      </c>
      <c r="ED98" s="45">
        <f t="shared" ca="1" si="130"/>
        <v>-1187.4999999995925</v>
      </c>
      <c r="EE98" s="45">
        <f t="shared" ca="1" si="131"/>
        <v>-60645.12999999983</v>
      </c>
      <c r="EF98" s="45">
        <f ca="1">IF(ISNUMBER(DS98),SUM(EB$15:EB98),"")</f>
        <v>-94250.531454350654</v>
      </c>
      <c r="EG98" s="45">
        <f ca="1">IF(ISNUMBER(DS98),SUM(EC$15:EC98),"")</f>
        <v>-159437.41517311626</v>
      </c>
      <c r="EH98" s="45">
        <f ca="1">IF(ISNUMBER(DS98),SUM(ED$15:ED98),"")</f>
        <v>-130606.24999999907</v>
      </c>
      <c r="EI98" s="45">
        <f ca="1">IF(ISNUMBER(DS98),SUM(EE$15:EE98),"")</f>
        <v>-81042.453333333164</v>
      </c>
      <c r="EM98" s="111">
        <f t="shared" ca="1" si="81"/>
        <v>46006.625</v>
      </c>
      <c r="EN98" s="124">
        <f t="shared" ca="1" si="111"/>
        <v>-94250.531454350654</v>
      </c>
      <c r="EO98" s="124">
        <f t="shared" ca="1" si="112"/>
        <v>-159437.41517311626</v>
      </c>
      <c r="EP98" s="124">
        <f t="shared" ca="1" si="113"/>
        <v>-81042.453333333164</v>
      </c>
      <c r="EQ98" s="124">
        <f t="shared" ca="1" si="114"/>
        <v>-130606.24999999907</v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45950.625</v>
      </c>
      <c r="U99" s="44">
        <v>92.33</v>
      </c>
      <c r="V99" s="59">
        <v>45947.625</v>
      </c>
      <c r="W99" s="44">
        <v>101.253</v>
      </c>
      <c r="X99" s="105">
        <v>45959.625</v>
      </c>
      <c r="Y99" s="44">
        <v>121.65</v>
      </c>
      <c r="Z99" s="59">
        <v>45980.625</v>
      </c>
      <c r="AA99" s="44">
        <v>99.593999999999994</v>
      </c>
      <c r="AB99" s="150">
        <f t="shared" si="67"/>
        <v>45950.625</v>
      </c>
      <c r="AC99" s="150">
        <f t="shared" si="68"/>
        <v>45950.625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7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8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19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0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1"/>
        <v>341015.625</v>
      </c>
      <c r="AZ99" s="40">
        <f t="shared" ca="1" si="100"/>
        <v>15393.828125</v>
      </c>
      <c r="BA99" s="66">
        <f t="shared" ca="1" si="12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23"/>
        <v>-132571.02393064694</v>
      </c>
      <c r="BG99" s="59">
        <v>45952.625</v>
      </c>
      <c r="BH99" s="44">
        <v>80.680000000000007</v>
      </c>
      <c r="BI99" s="59">
        <v>46001.625</v>
      </c>
      <c r="BJ99" s="44">
        <v>100.75</v>
      </c>
      <c r="BK99" s="59">
        <v>45952.625</v>
      </c>
      <c r="BL99" s="44">
        <v>112.67</v>
      </c>
      <c r="BM99" s="59">
        <v>46001.625</v>
      </c>
      <c r="BN99" s="44">
        <v>100.75</v>
      </c>
      <c r="BO99" s="59">
        <v>45950.625</v>
      </c>
      <c r="BP99" s="44">
        <v>105.25</v>
      </c>
      <c r="BQ99" s="59">
        <v>45950.625</v>
      </c>
      <c r="BR99" s="44">
        <v>100.765625</v>
      </c>
      <c r="BS99" s="150">
        <f t="shared" si="69"/>
        <v>45952.625</v>
      </c>
      <c r="BT99" s="150">
        <f t="shared" si="70"/>
        <v>45952.625</v>
      </c>
      <c r="BU99" s="150">
        <v>46003.625</v>
      </c>
      <c r="BY99" s="151">
        <f t="shared" ca="1" si="101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2"/>
        <v>43699.999999997628</v>
      </c>
      <c r="CB99" s="39">
        <f t="shared" ca="1" si="103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5"/>
        <v>188549.99999999983</v>
      </c>
      <c r="CE99" s="40">
        <f t="shared" ca="1" si="104"/>
        <v>437500</v>
      </c>
      <c r="CF99" s="38">
        <f t="shared" ca="1" si="116"/>
        <v>-144850.00000000221</v>
      </c>
      <c r="CH99" s="109">
        <v>45957.625</v>
      </c>
      <c r="CI99" s="44">
        <v>108.077</v>
      </c>
      <c r="CJ99" s="109">
        <v>45957.625</v>
      </c>
      <c r="CK99" s="44">
        <v>45.848999999999997</v>
      </c>
      <c r="CL99" s="150">
        <f t="shared" si="63"/>
        <v>45957.625</v>
      </c>
      <c r="CM99" s="150">
        <f t="shared" si="64"/>
        <v>45957.625</v>
      </c>
      <c r="CN99" s="150">
        <v>46007.625</v>
      </c>
      <c r="CR99" s="151">
        <f t="shared" ca="1" si="10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6"/>
        <v>193836.72000000012</v>
      </c>
      <c r="CU99" s="39">
        <f t="shared" ca="1" si="107"/>
        <v>350000</v>
      </c>
      <c r="CV99" s="38">
        <f ca="1">IF(COUNTIF($DG$2:DG1084,CR99)=1,VLOOKUP(CR99,DC:DD,2), IF(COUNTIF($DG$2:DG1084,CR99)=0,$CT$10,""))</f>
        <v>48.369</v>
      </c>
      <c r="CW99" s="39">
        <f t="shared" ca="1" si="108"/>
        <v>192093.92999999988</v>
      </c>
      <c r="CX99" s="40">
        <f t="shared" ca="1" si="109"/>
        <v>315000</v>
      </c>
      <c r="CY99" s="38">
        <f t="shared" ca="1" si="110"/>
        <v>36742.790000000212</v>
      </c>
      <c r="DA99" s="109">
        <v>45951.625</v>
      </c>
      <c r="DB99" s="44">
        <v>245.77500000000001</v>
      </c>
      <c r="DC99" s="109">
        <v>45951.625</v>
      </c>
      <c r="DD99" s="44">
        <v>49.466000000000001</v>
      </c>
      <c r="DE99" s="150">
        <f t="shared" si="65"/>
        <v>45951.625</v>
      </c>
      <c r="DF99" s="150">
        <f t="shared" si="66"/>
        <v>45951.625</v>
      </c>
      <c r="DG99" s="150">
        <v>46001.625</v>
      </c>
      <c r="DR99" s="150">
        <f ca="1">IF(COUNTIF($AH$14:AH986,A100)*COUNTIF($BY$14:BY986,A100)*COUNTIF($CR$14:CR986,A100),A100,"")</f>
        <v>45975.625</v>
      </c>
      <c r="DS99" s="150">
        <f ca="1"/>
        <v>46007.625</v>
      </c>
      <c r="DT99" s="45">
        <f ca="1">VLOOKUP(DS99,$A$14:R886,18)</f>
        <v>-68301.8794292073</v>
      </c>
      <c r="DU99" s="45">
        <f ca="1">VLOOKUP(DS99,$AH$14:BE886,24)</f>
        <v>-160223.77308435255</v>
      </c>
      <c r="DV99" s="45">
        <f ca="1">VLOOKUP(DS99,$BY$14:CF886,8)</f>
        <v>-147912.50000000291</v>
      </c>
      <c r="DW99" s="45">
        <f ca="1">VLOOKUP(DS99,$CR$14:CY886,8)</f>
        <v>-61404.349999999569</v>
      </c>
      <c r="DX99" s="45">
        <f t="shared" ca="1" si="124"/>
        <v>17554.324104606989</v>
      </c>
      <c r="DY99" s="45">
        <f t="shared" ca="1" si="125"/>
        <v>6823.2625095801195</v>
      </c>
      <c r="DZ99" s="45">
        <f t="shared" ca="1" si="126"/>
        <v>-2625.0000000011642</v>
      </c>
      <c r="EA99" s="45">
        <f t="shared" ca="1" si="127"/>
        <v>2124.336666666728</v>
      </c>
      <c r="EB99" s="45">
        <f t="shared" ca="1" si="128"/>
        <v>17554.324104606989</v>
      </c>
      <c r="EC99" s="45">
        <f t="shared" ca="1" si="129"/>
        <v>6823.2625095801195</v>
      </c>
      <c r="ED99" s="45">
        <f t="shared" ca="1" si="130"/>
        <v>-2625.0000000011642</v>
      </c>
      <c r="EE99" s="45">
        <f t="shared" ca="1" si="131"/>
        <v>2124.336666666728</v>
      </c>
      <c r="EF99" s="45">
        <f ca="1">IF(ISNUMBER(DS99),SUM(EB$15:EB99),"")</f>
        <v>-76696.207349743665</v>
      </c>
      <c r="EG99" s="45">
        <f ca="1">IF(ISNUMBER(DS99),SUM(EC$15:EC99),"")</f>
        <v>-152614.15266353614</v>
      </c>
      <c r="EH99" s="45">
        <f ca="1">IF(ISNUMBER(DS99),SUM(ED$15:ED99),"")</f>
        <v>-133231.25000000023</v>
      </c>
      <c r="EI99" s="45">
        <f ca="1">IF(ISNUMBER(DS99),SUM(EE$15:EE99),"")</f>
        <v>-78918.116666666436</v>
      </c>
      <c r="EM99" s="111">
        <f t="shared" ca="1" si="81"/>
        <v>46007.625</v>
      </c>
      <c r="EN99" s="124">
        <f t="shared" ca="1" si="111"/>
        <v>-76696.207349743665</v>
      </c>
      <c r="EO99" s="124">
        <f t="shared" ca="1" si="112"/>
        <v>-152614.15266353614</v>
      </c>
      <c r="EP99" s="124">
        <f t="shared" ca="1" si="113"/>
        <v>-78918.116666666436</v>
      </c>
      <c r="EQ99" s="124">
        <f t="shared" ca="1" si="114"/>
        <v>-133231.25000000023</v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45952.625</v>
      </c>
      <c r="U100" s="44">
        <v>92.37</v>
      </c>
      <c r="V100" s="59">
        <v>45950.625</v>
      </c>
      <c r="W100" s="44">
        <v>101.25</v>
      </c>
      <c r="X100" s="105">
        <v>45960.625</v>
      </c>
      <c r="Y100" s="44">
        <v>121.55</v>
      </c>
      <c r="Z100" s="59">
        <v>45981.625</v>
      </c>
      <c r="AA100" s="44">
        <v>99.533000000000001</v>
      </c>
      <c r="AB100" s="150">
        <f t="shared" si="67"/>
        <v>45952.625</v>
      </c>
      <c r="AC100" s="150">
        <f t="shared" si="68"/>
        <v>45952.625</v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7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8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19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0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1"/>
        <v>370312.5</v>
      </c>
      <c r="AZ100" s="40">
        <f t="shared" ca="1" si="100"/>
        <v>15522.110026041672</v>
      </c>
      <c r="BA100" s="66">
        <f t="shared" ca="1" si="12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23"/>
        <v>-163369.40248601756</v>
      </c>
      <c r="BG100" s="59">
        <v>45953.625</v>
      </c>
      <c r="BH100" s="44">
        <v>80.849999999999994</v>
      </c>
      <c r="BI100" s="59">
        <v>46002.625</v>
      </c>
      <c r="BJ100" s="44">
        <v>100.7734375</v>
      </c>
      <c r="BK100" s="59">
        <v>45953.625</v>
      </c>
      <c r="BL100" s="44">
        <v>112.53</v>
      </c>
      <c r="BM100" s="59">
        <v>46002.625</v>
      </c>
      <c r="BN100" s="44">
        <v>100.7734375</v>
      </c>
      <c r="BO100" s="59">
        <v>45951.625</v>
      </c>
      <c r="BP100" s="44">
        <v>105.453125</v>
      </c>
      <c r="BQ100" s="59">
        <v>45951.625</v>
      </c>
      <c r="BR100" s="44">
        <v>101.265625</v>
      </c>
      <c r="BS100" s="150">
        <f t="shared" si="69"/>
        <v>45953.625</v>
      </c>
      <c r="BT100" s="150">
        <f t="shared" si="70"/>
        <v>45953.625</v>
      </c>
      <c r="BU100" s="150">
        <v>46006.625</v>
      </c>
      <c r="BY100" s="151">
        <f t="shared" ca="1" si="101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2"/>
        <v>59649.999999997759</v>
      </c>
      <c r="CB100" s="39">
        <f t="shared" ca="1" si="103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5"/>
        <v>205199.9999999998</v>
      </c>
      <c r="CE100" s="40">
        <f t="shared" ca="1" si="104"/>
        <v>440972.22222222225</v>
      </c>
      <c r="CF100" s="38">
        <f t="shared" ca="1" si="116"/>
        <v>-145550.00000000198</v>
      </c>
      <c r="CH100" s="109">
        <v>45958.625</v>
      </c>
      <c r="CI100" s="44">
        <v>107.9234</v>
      </c>
      <c r="CJ100" s="109">
        <v>45958.625</v>
      </c>
      <c r="CK100" s="44">
        <v>46.3</v>
      </c>
      <c r="CL100" s="150">
        <f t="shared" si="63"/>
        <v>45958.625</v>
      </c>
      <c r="CM100" s="150">
        <f t="shared" si="64"/>
        <v>45958.625</v>
      </c>
      <c r="CN100" s="150">
        <v>46008.625</v>
      </c>
      <c r="CR100" s="151">
        <f t="shared" ca="1" si="10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6"/>
        <v>212122.68000000023</v>
      </c>
      <c r="CU100" s="39">
        <f t="shared" ca="1" si="10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8"/>
        <v>224826.83999999991</v>
      </c>
      <c r="CX100" s="40">
        <f t="shared" ca="1" si="109"/>
        <v>317625.00000000006</v>
      </c>
      <c r="CY100" s="38">
        <f t="shared" ca="1" si="110"/>
        <v>22587.506666666945</v>
      </c>
      <c r="DA100" s="109">
        <v>45952.625</v>
      </c>
      <c r="DB100" s="44">
        <v>247.32900000000001</v>
      </c>
      <c r="DC100" s="109">
        <v>45952.625</v>
      </c>
      <c r="DD100" s="44">
        <v>49.847999999999999</v>
      </c>
      <c r="DE100" s="150">
        <f t="shared" si="65"/>
        <v>45952.625</v>
      </c>
      <c r="DF100" s="150">
        <f t="shared" si="66"/>
        <v>45952.625</v>
      </c>
      <c r="DG100" s="150">
        <v>46002.625</v>
      </c>
      <c r="DR100" s="150">
        <f ca="1">IF(COUNTIF($AH$14:AH987,A101)*COUNTIF($BY$14:BY987,A101)*COUNTIF($CR$14:CR987,A101),A101,"")</f>
        <v>45978.625</v>
      </c>
      <c r="DS100" s="150">
        <f ca="1"/>
        <v>46008.625</v>
      </c>
      <c r="DT100" s="45">
        <f ca="1">VLOOKUP(DS100,$A$14:R887,18)</f>
        <v>-34838.958144169883</v>
      </c>
      <c r="DU100" s="45">
        <f ca="1">VLOOKUP(DS100,$AH$14:BE887,24)</f>
        <v>-169545.06377387833</v>
      </c>
      <c r="DV100" s="45">
        <f ca="1">VLOOKUP(DS100,$BY$14:CF887,8)</f>
        <v>-146031.25000000116</v>
      </c>
      <c r="DW100" s="45">
        <f ca="1">VLOOKUP(DS100,$CR$14:CY887,8)</f>
        <v>-46832.473333333211</v>
      </c>
      <c r="DX100" s="45">
        <f t="shared" ca="1" si="124"/>
        <v>33462.921285037417</v>
      </c>
      <c r="DY100" s="45">
        <f t="shared" ca="1" si="125"/>
        <v>-9321.2906895257765</v>
      </c>
      <c r="DZ100" s="45">
        <f t="shared" ca="1" si="126"/>
        <v>1881.2500000017462</v>
      </c>
      <c r="EA100" s="45">
        <f t="shared" ca="1" si="127"/>
        <v>14571.876666666358</v>
      </c>
      <c r="EB100" s="45">
        <f t="shared" ca="1" si="128"/>
        <v>33462.921285037417</v>
      </c>
      <c r="EC100" s="45">
        <f t="shared" ca="1" si="129"/>
        <v>-9321.2906895257765</v>
      </c>
      <c r="ED100" s="45">
        <f t="shared" ca="1" si="130"/>
        <v>1881.2500000017462</v>
      </c>
      <c r="EE100" s="45">
        <f t="shared" ca="1" si="131"/>
        <v>14571.876666666358</v>
      </c>
      <c r="EF100" s="45">
        <f ca="1">IF(ISNUMBER(DS100),SUM(EB$15:EB100),"")</f>
        <v>-43233.286064706248</v>
      </c>
      <c r="EG100" s="45">
        <f ca="1">IF(ISNUMBER(DS100),SUM(EC$15:EC100),"")</f>
        <v>-161935.44335306191</v>
      </c>
      <c r="EH100" s="45">
        <f ca="1">IF(ISNUMBER(DS100),SUM(ED$15:ED100),"")</f>
        <v>-131349.99999999849</v>
      </c>
      <c r="EI100" s="45">
        <f ca="1">IF(ISNUMBER(DS100),SUM(EE$15:EE100),"")</f>
        <v>-64346.240000000078</v>
      </c>
      <c r="EM100" s="111">
        <f t="shared" ca="1" si="81"/>
        <v>46008.625</v>
      </c>
      <c r="EN100" s="124">
        <f t="shared" ca="1" si="111"/>
        <v>-43233.286064706248</v>
      </c>
      <c r="EO100" s="124">
        <f t="shared" ca="1" si="112"/>
        <v>-161935.44335306191</v>
      </c>
      <c r="EP100" s="124">
        <f t="shared" ca="1" si="113"/>
        <v>-64346.240000000078</v>
      </c>
      <c r="EQ100" s="124">
        <f t="shared" ca="1" si="114"/>
        <v>-131349.99999999849</v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45953.625</v>
      </c>
      <c r="U101" s="44">
        <v>92.5</v>
      </c>
      <c r="V101" s="59">
        <v>45951.625</v>
      </c>
      <c r="W101" s="44">
        <v>101.289</v>
      </c>
      <c r="X101" s="105">
        <v>45961.625</v>
      </c>
      <c r="Y101" s="44">
        <v>121.49</v>
      </c>
      <c r="Z101" s="59">
        <v>45982.625</v>
      </c>
      <c r="AA101" s="44">
        <v>99.659000000000006</v>
      </c>
      <c r="AB101" s="150">
        <f t="shared" si="67"/>
        <v>45953.625</v>
      </c>
      <c r="AC101" s="150">
        <f t="shared" si="68"/>
        <v>45953.625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7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8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19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0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1"/>
        <v>243750</v>
      </c>
      <c r="AZ101" s="40">
        <f t="shared" ca="1" si="100"/>
        <v>16163.51953125</v>
      </c>
      <c r="BA101" s="66">
        <f t="shared" ca="1" si="12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23"/>
        <v>-191678.6317585049</v>
      </c>
      <c r="BG101" s="59">
        <v>45954.625</v>
      </c>
      <c r="BH101" s="44">
        <v>81.08</v>
      </c>
      <c r="BI101" s="59">
        <v>46003.625</v>
      </c>
      <c r="BJ101" s="44">
        <v>100.65625</v>
      </c>
      <c r="BK101" s="59">
        <v>45954.625</v>
      </c>
      <c r="BL101" s="44">
        <v>112.72</v>
      </c>
      <c r="BM101" s="59">
        <v>46003.625</v>
      </c>
      <c r="BN101" s="44">
        <v>100.65625</v>
      </c>
      <c r="BO101" s="59">
        <v>45952.625</v>
      </c>
      <c r="BP101" s="44">
        <v>105.484375</v>
      </c>
      <c r="BQ101" s="59">
        <v>45952.625</v>
      </c>
      <c r="BR101" s="44">
        <v>101.34375</v>
      </c>
      <c r="BS101" s="150">
        <f t="shared" si="69"/>
        <v>45954.625</v>
      </c>
      <c r="BT101" s="150">
        <f t="shared" si="70"/>
        <v>45954.625</v>
      </c>
      <c r="BU101" s="150">
        <v>46007.625</v>
      </c>
      <c r="BY101" s="151">
        <f t="shared" ca="1" si="101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2"/>
        <v>63049.999999996944</v>
      </c>
      <c r="CB101" s="39">
        <f t="shared" ca="1" si="103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5"/>
        <v>203343.75000000012</v>
      </c>
      <c r="CE101" s="40">
        <f t="shared" ca="1" si="104"/>
        <v>444444.4444444445</v>
      </c>
      <c r="CF101" s="38">
        <f t="shared" ca="1" si="116"/>
        <v>-140293.75000000314</v>
      </c>
      <c r="CH101" s="109">
        <v>45959.625</v>
      </c>
      <c r="CI101" s="44">
        <v>107.8282</v>
      </c>
      <c r="CJ101" s="109">
        <v>45959.625</v>
      </c>
      <c r="CK101" s="44">
        <v>46.715000000000003</v>
      </c>
      <c r="CL101" s="150">
        <f t="shared" si="63"/>
        <v>45959.625</v>
      </c>
      <c r="CM101" s="150">
        <f t="shared" si="64"/>
        <v>45959.625</v>
      </c>
      <c r="CR101" s="151">
        <f t="shared" ca="1" si="10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6"/>
        <v>227359.44000000024</v>
      </c>
      <c r="CU101" s="39">
        <f t="shared" ca="1" si="10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8"/>
        <v>245779.37999999986</v>
      </c>
      <c r="CX101" s="40">
        <f t="shared" ca="1" si="109"/>
        <v>320250</v>
      </c>
      <c r="CY101" s="38">
        <f t="shared" ca="1" si="110"/>
        <v>17163.393333333777</v>
      </c>
      <c r="DA101" s="109">
        <v>45953.625</v>
      </c>
      <c r="DB101" s="44">
        <v>246.86600000000001</v>
      </c>
      <c r="DC101" s="109">
        <v>45953.625</v>
      </c>
      <c r="DD101" s="44">
        <v>49.439</v>
      </c>
      <c r="DE101" s="150">
        <f t="shared" si="65"/>
        <v>45953.625</v>
      </c>
      <c r="DF101" s="150">
        <f t="shared" si="66"/>
        <v>45953.625</v>
      </c>
      <c r="DG101" s="150">
        <v>46003.625</v>
      </c>
      <c r="DR101" s="150">
        <f ca="1">IF(COUNTIF($AH$14:AH988,A102)*COUNTIF($BY$14:BY988,A102)*COUNTIF($CR$14:CR988,A102),A102,"")</f>
        <v>45979.625</v>
      </c>
      <c r="DS101" s="150">
        <f ca="1"/>
        <v>46009.432638888888</v>
      </c>
      <c r="DT101" s="45">
        <f ca="1">VLOOKUP(DS101,$A$14:R888,18)</f>
        <v>20774.826663300802</v>
      </c>
      <c r="DU101" s="45">
        <f ca="1">VLOOKUP(DS101,$AH$14:BE888,24)</f>
        <v>-173422.35303246998</v>
      </c>
      <c r="DV101" s="45">
        <f ca="1">VLOOKUP(DS101,$BY$14:CF888,8)</f>
        <v>-163169.62500000047</v>
      </c>
      <c r="DW101" s="45">
        <f ca="1">VLOOKUP(DS101,$CR$14:CY888,8)</f>
        <v>-46832.473333333211</v>
      </c>
      <c r="DX101" s="45">
        <f t="shared" ca="1" si="124"/>
        <v>55613.784807470685</v>
      </c>
      <c r="DY101" s="45">
        <f t="shared" ca="1" si="125"/>
        <v>-3877.2892585916561</v>
      </c>
      <c r="DZ101" s="45">
        <f t="shared" ca="1" si="126"/>
        <v>-17138.374999999302</v>
      </c>
      <c r="EA101" s="45">
        <f t="shared" ca="1" si="127"/>
        <v>0</v>
      </c>
      <c r="EB101" s="45">
        <f t="shared" ca="1" si="128"/>
        <v>55613.784807470685</v>
      </c>
      <c r="EC101" s="45">
        <f t="shared" ca="1" si="129"/>
        <v>-3877.2892585916561</v>
      </c>
      <c r="ED101" s="45">
        <f t="shared" ca="1" si="130"/>
        <v>-17138.374999999302</v>
      </c>
      <c r="EE101" s="45">
        <f t="shared" ca="1" si="131"/>
        <v>0</v>
      </c>
      <c r="EF101" s="45">
        <f ca="1">IF(ISNUMBER(DS101),SUM(EB$15:EB101),"")</f>
        <v>12380.498742764437</v>
      </c>
      <c r="EG101" s="45">
        <f ca="1">IF(ISNUMBER(DS101),SUM(EC$15:EC101),"")</f>
        <v>-165812.73261165357</v>
      </c>
      <c r="EH101" s="45">
        <f ca="1">IF(ISNUMBER(DS101),SUM(ED$15:ED101),"")</f>
        <v>-148488.37499999779</v>
      </c>
      <c r="EI101" s="45">
        <f ca="1">IF(ISNUMBER(DS101),SUM(EE$15:EE101),"")</f>
        <v>-64346.240000000078</v>
      </c>
      <c r="EM101" s="111">
        <f t="shared" ca="1" si="81"/>
        <v>46009.432638888888</v>
      </c>
      <c r="EN101" s="124">
        <f t="shared" ca="1" si="111"/>
        <v>12380.498742764437</v>
      </c>
      <c r="EO101" s="124">
        <f t="shared" ca="1" si="112"/>
        <v>-165812.73261165357</v>
      </c>
      <c r="EP101" s="124">
        <f t="shared" ca="1" si="113"/>
        <v>-64346.240000000078</v>
      </c>
      <c r="EQ101" s="124">
        <f t="shared" ca="1" si="114"/>
        <v>-148488.37499999779</v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45954.625</v>
      </c>
      <c r="U102" s="44">
        <v>92.56</v>
      </c>
      <c r="V102" s="59">
        <v>45952.625</v>
      </c>
      <c r="W102" s="44">
        <v>101.261</v>
      </c>
      <c r="X102" s="105">
        <v>45964.625</v>
      </c>
      <c r="Y102" s="44">
        <v>121.34</v>
      </c>
      <c r="Z102" s="59">
        <v>45985.625</v>
      </c>
      <c r="AA102" s="44">
        <v>99.59</v>
      </c>
      <c r="AB102" s="150">
        <f t="shared" si="67"/>
        <v>45954.625</v>
      </c>
      <c r="AC102" s="150">
        <f t="shared" si="68"/>
        <v>45954.625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7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8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19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0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1"/>
        <v>246093.75</v>
      </c>
      <c r="AZ102" s="40">
        <f t="shared" ca="1" si="100"/>
        <v>16291.801432291672</v>
      </c>
      <c r="BA102" s="66">
        <f t="shared" ca="1" si="12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23"/>
        <v>-153700.48928216897</v>
      </c>
      <c r="BG102" s="59">
        <v>45957.625</v>
      </c>
      <c r="BH102" s="44">
        <v>81.28</v>
      </c>
      <c r="BI102" s="59">
        <v>46006.625</v>
      </c>
      <c r="BJ102" s="44">
        <v>100.71875</v>
      </c>
      <c r="BK102" s="59">
        <v>45957.625</v>
      </c>
      <c r="BL102" s="44">
        <v>112.91</v>
      </c>
      <c r="BM102" s="59">
        <v>46006.625</v>
      </c>
      <c r="BN102" s="44">
        <v>100.71875</v>
      </c>
      <c r="BO102" s="59">
        <v>45953.625</v>
      </c>
      <c r="BP102" s="44">
        <v>105.109375</v>
      </c>
      <c r="BQ102" s="59">
        <v>45953.625</v>
      </c>
      <c r="BR102" s="44">
        <v>100.671875</v>
      </c>
      <c r="BS102" s="150">
        <f t="shared" si="69"/>
        <v>45957.625</v>
      </c>
      <c r="BT102" s="150">
        <f t="shared" si="70"/>
        <v>45957.625</v>
      </c>
      <c r="BU102" s="150">
        <v>46008.625</v>
      </c>
      <c r="BY102" s="151">
        <f t="shared" ca="1" si="101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2"/>
        <v>81875.000000000146</v>
      </c>
      <c r="CB102" s="39">
        <f t="shared" ca="1" si="103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5"/>
        <v>215043.75000000003</v>
      </c>
      <c r="CE102" s="40">
        <f t="shared" ca="1" si="104"/>
        <v>447916.66666666663</v>
      </c>
      <c r="CF102" s="38">
        <f t="shared" ca="1" si="116"/>
        <v>-133168.74999999977</v>
      </c>
      <c r="CH102" s="109">
        <v>45960.625</v>
      </c>
      <c r="CI102" s="44">
        <v>107.5942</v>
      </c>
      <c r="CJ102" s="109">
        <v>45960.625</v>
      </c>
      <c r="CK102" s="44">
        <v>47.904000000000003</v>
      </c>
      <c r="CL102" s="150">
        <f t="shared" si="63"/>
        <v>45960.625</v>
      </c>
      <c r="CM102" s="150">
        <f t="shared" si="64"/>
        <v>45960.625</v>
      </c>
      <c r="CR102" s="151">
        <f t="shared" ca="1" si="10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6"/>
        <v>233106.72000000012</v>
      </c>
      <c r="CU102" s="39">
        <f t="shared" ca="1" si="10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8"/>
        <v>256603.40999999992</v>
      </c>
      <c r="CX102" s="40">
        <f t="shared" ca="1" si="109"/>
        <v>322875</v>
      </c>
      <c r="CY102" s="38">
        <f t="shared" ca="1" si="110"/>
        <v>12378.310000000172</v>
      </c>
      <c r="DA102" s="109">
        <v>45954.625</v>
      </c>
      <c r="DB102" s="44">
        <v>242.23500000000001</v>
      </c>
      <c r="DC102" s="109">
        <v>45954.625</v>
      </c>
      <c r="DD102" s="44">
        <v>48.557000000000002</v>
      </c>
      <c r="DE102" s="150">
        <f t="shared" si="65"/>
        <v>45954.625</v>
      </c>
      <c r="DF102" s="150">
        <f t="shared" si="66"/>
        <v>45954.625</v>
      </c>
      <c r="DG102" s="150">
        <v>46006.625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24"/>
        <v>#N/A</v>
      </c>
      <c r="DY102" s="45" t="e">
        <f t="shared" ca="1" si="125"/>
        <v>#N/A</v>
      </c>
      <c r="DZ102" s="45" t="e">
        <f t="shared" ca="1" si="126"/>
        <v>#N/A</v>
      </c>
      <c r="EA102" s="45" t="e">
        <f t="shared" ca="1" si="127"/>
        <v>#N/A</v>
      </c>
      <c r="EB102" s="45" t="e">
        <f t="shared" ca="1" si="128"/>
        <v>#N/A</v>
      </c>
      <c r="EC102" s="45" t="e">
        <f t="shared" ca="1" si="129"/>
        <v>#N/A</v>
      </c>
      <c r="ED102" s="45" t="e">
        <f t="shared" ca="1" si="130"/>
        <v>#N/A</v>
      </c>
      <c r="EE102" s="45" t="e">
        <f t="shared" ca="1" si="13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1"/>
        <v/>
      </c>
      <c r="EN102" s="124" t="str">
        <f t="shared" si="111"/>
        <v/>
      </c>
      <c r="EO102" s="124" t="str">
        <f t="shared" si="112"/>
        <v/>
      </c>
      <c r="EP102" s="124" t="str">
        <f t="shared" si="113"/>
        <v/>
      </c>
      <c r="EQ102" s="124" t="str">
        <f t="shared" si="114"/>
        <v/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45957.625</v>
      </c>
      <c r="U103" s="44">
        <v>92.8</v>
      </c>
      <c r="V103" s="59">
        <v>45953.625</v>
      </c>
      <c r="W103" s="44">
        <v>101.229</v>
      </c>
      <c r="X103" s="105">
        <v>45965.625</v>
      </c>
      <c r="Y103" s="44">
        <v>121.4</v>
      </c>
      <c r="Z103" s="59">
        <v>45986.625</v>
      </c>
      <c r="AA103" s="44">
        <v>99.680999999999997</v>
      </c>
      <c r="AB103" s="150">
        <f t="shared" si="67"/>
        <v>45957.625</v>
      </c>
      <c r="AC103" s="150">
        <f t="shared" si="68"/>
        <v>45957.625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7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8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19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0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1"/>
        <v>262500</v>
      </c>
      <c r="AZ103" s="40">
        <f t="shared" ca="1" si="100"/>
        <v>16420.083333333343</v>
      </c>
      <c r="BA103" s="66">
        <f t="shared" ca="1" si="12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23"/>
        <v>-165578.4810176793</v>
      </c>
      <c r="BG103" s="59">
        <v>45958.625</v>
      </c>
      <c r="BH103" s="44">
        <v>81.2</v>
      </c>
      <c r="BI103" s="59">
        <v>46007.625</v>
      </c>
      <c r="BJ103" s="44">
        <v>100.875</v>
      </c>
      <c r="BK103" s="59">
        <v>45958.625</v>
      </c>
      <c r="BL103" s="44">
        <v>112.92</v>
      </c>
      <c r="BM103" s="59">
        <v>46007.625</v>
      </c>
      <c r="BN103" s="44">
        <v>100.875</v>
      </c>
      <c r="BO103" s="59">
        <v>45954.625</v>
      </c>
      <c r="BP103" s="44">
        <v>105.15625</v>
      </c>
      <c r="BQ103" s="59">
        <v>45954.625</v>
      </c>
      <c r="BR103" s="44">
        <v>100.59375</v>
      </c>
      <c r="BS103" s="150">
        <f t="shared" si="69"/>
        <v>45958.625</v>
      </c>
      <c r="BT103" s="150">
        <f t="shared" si="70"/>
        <v>45958.625</v>
      </c>
      <c r="BY103" s="151">
        <f t="shared" ca="1" si="101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2"/>
        <v>98549.999999999462</v>
      </c>
      <c r="CB103" s="39">
        <f t="shared" ca="1" si="103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5"/>
        <v>235743.74999999974</v>
      </c>
      <c r="CE103" s="40">
        <f t="shared" ca="1" si="104"/>
        <v>451388.88888888888</v>
      </c>
      <c r="CF103" s="38">
        <f t="shared" ca="1" si="116"/>
        <v>-137193.75000000023</v>
      </c>
      <c r="CH103" s="109">
        <v>45961.625</v>
      </c>
      <c r="CI103" s="44">
        <v>107.54389999999999</v>
      </c>
      <c r="CJ103" s="109">
        <v>45961.625</v>
      </c>
      <c r="CK103" s="44">
        <v>48.302999999999997</v>
      </c>
      <c r="CL103" s="150">
        <f t="shared" si="63"/>
        <v>45961.625</v>
      </c>
      <c r="CM103" s="150">
        <f t="shared" si="64"/>
        <v>45961.625</v>
      </c>
      <c r="CR103" s="151">
        <f t="shared" ca="1" si="10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6"/>
        <v>233661.12000000014</v>
      </c>
      <c r="CU103" s="39">
        <f t="shared" ca="1" si="10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8"/>
        <v>259168.13999999984</v>
      </c>
      <c r="CX103" s="40">
        <f t="shared" ca="1" si="109"/>
        <v>330749.99999999994</v>
      </c>
      <c r="CY103" s="38">
        <f t="shared" ca="1" si="110"/>
        <v>11242.980000000331</v>
      </c>
      <c r="DA103" s="109">
        <v>45957.625</v>
      </c>
      <c r="DB103" s="44">
        <v>235.50700000000001</v>
      </c>
      <c r="DC103" s="109">
        <v>45957.625</v>
      </c>
      <c r="DD103" s="44">
        <v>47.081000000000003</v>
      </c>
      <c r="DE103" s="150">
        <f t="shared" si="65"/>
        <v>45957.625</v>
      </c>
      <c r="DF103" s="150">
        <f t="shared" si="66"/>
        <v>45957.625</v>
      </c>
      <c r="DG103" s="150">
        <v>46007.625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24"/>
        <v>#N/A</v>
      </c>
      <c r="DY103" s="45" t="e">
        <f t="shared" ca="1" si="125"/>
        <v>#N/A</v>
      </c>
      <c r="DZ103" s="45" t="e">
        <f t="shared" ca="1" si="126"/>
        <v>#N/A</v>
      </c>
      <c r="EA103" s="45" t="e">
        <f t="shared" ca="1" si="127"/>
        <v>#N/A</v>
      </c>
      <c r="EB103" s="45" t="e">
        <f t="shared" ca="1" si="128"/>
        <v>#N/A</v>
      </c>
      <c r="EC103" s="45" t="e">
        <f t="shared" ca="1" si="129"/>
        <v>#N/A</v>
      </c>
      <c r="ED103" s="45" t="e">
        <f t="shared" ca="1" si="130"/>
        <v>#N/A</v>
      </c>
      <c r="EE103" s="45" t="e">
        <f t="shared" ca="1" si="13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1"/>
        <v/>
      </c>
      <c r="EN103" s="124" t="str">
        <f t="shared" si="111"/>
        <v/>
      </c>
      <c r="EO103" s="124" t="str">
        <f t="shared" si="112"/>
        <v/>
      </c>
      <c r="EP103" s="124" t="str">
        <f t="shared" si="113"/>
        <v/>
      </c>
      <c r="EQ103" s="124" t="str">
        <f t="shared" si="114"/>
        <v/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45958.625</v>
      </c>
      <c r="U104" s="44">
        <v>92.79</v>
      </c>
      <c r="V104" s="59">
        <v>45954.625</v>
      </c>
      <c r="W104" s="44">
        <v>101.092</v>
      </c>
      <c r="X104" s="105">
        <v>45966.625</v>
      </c>
      <c r="Y104" s="44">
        <v>121.33</v>
      </c>
      <c r="Z104" s="59">
        <v>45987.625</v>
      </c>
      <c r="AA104" s="44">
        <v>99.637</v>
      </c>
      <c r="AB104" s="150">
        <f t="shared" si="67"/>
        <v>45958.625</v>
      </c>
      <c r="AC104" s="150">
        <f t="shared" si="68"/>
        <v>45958.625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7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8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19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0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1"/>
        <v>225000</v>
      </c>
      <c r="AZ104" s="40">
        <f t="shared" ca="1" si="100"/>
        <v>16548.365234375</v>
      </c>
      <c r="BA104" s="66">
        <f t="shared" ca="1" si="12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23"/>
        <v>-151662.87593663903</v>
      </c>
      <c r="BG104" s="59">
        <v>45959.625</v>
      </c>
      <c r="BH104" s="44">
        <v>80.95</v>
      </c>
      <c r="BI104" s="59">
        <v>46008.625</v>
      </c>
      <c r="BJ104" s="44">
        <v>100.8671875</v>
      </c>
      <c r="BK104" s="59">
        <v>45959.625</v>
      </c>
      <c r="BL104" s="44">
        <v>112.28</v>
      </c>
      <c r="BM104" s="59">
        <v>46008.625</v>
      </c>
      <c r="BN104" s="44">
        <v>100.8671875</v>
      </c>
      <c r="BO104" s="59">
        <v>45957.625</v>
      </c>
      <c r="BP104" s="44">
        <v>105.1875</v>
      </c>
      <c r="BQ104" s="59">
        <v>45957.625</v>
      </c>
      <c r="BR104" s="44">
        <v>100.953125</v>
      </c>
      <c r="BS104" s="150">
        <f t="shared" si="69"/>
        <v>45959.625</v>
      </c>
      <c r="BT104" s="150">
        <f t="shared" si="70"/>
        <v>45959.625</v>
      </c>
      <c r="BY104" s="151">
        <f t="shared" ca="1" si="101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2"/>
        <v>50874.999999997788</v>
      </c>
      <c r="CB104" s="39">
        <f t="shared" ca="1" si="103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5"/>
        <v>209700.00000000012</v>
      </c>
      <c r="CE104" s="40">
        <f t="shared" ca="1" si="104"/>
        <v>461805.55555555562</v>
      </c>
      <c r="CF104" s="38">
        <f t="shared" ca="1" si="116"/>
        <v>-158825.00000000233</v>
      </c>
      <c r="CH104" s="109">
        <v>45964.625</v>
      </c>
      <c r="CI104" s="44">
        <v>107.4512</v>
      </c>
      <c r="CJ104" s="109">
        <v>45964.625</v>
      </c>
      <c r="CK104" s="44">
        <v>48.899000000000001</v>
      </c>
      <c r="CL104" s="150">
        <f t="shared" si="63"/>
        <v>45964.625</v>
      </c>
      <c r="CM104" s="150">
        <f t="shared" si="64"/>
        <v>45964.625</v>
      </c>
      <c r="CR104" s="151">
        <f t="shared" ca="1" si="10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6"/>
        <v>247225.44000000006</v>
      </c>
      <c r="CU104" s="39">
        <f t="shared" ca="1" si="10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8"/>
        <v>272991.59999999974</v>
      </c>
      <c r="CX104" s="40">
        <f t="shared" ca="1" si="109"/>
        <v>333375.00000000006</v>
      </c>
      <c r="CY104" s="38">
        <f t="shared" ca="1" si="110"/>
        <v>11275.506666667003</v>
      </c>
      <c r="DA104" s="109">
        <v>45958.625</v>
      </c>
      <c r="DB104" s="44">
        <v>239.77799999999999</v>
      </c>
      <c r="DC104" s="109">
        <v>45958.625</v>
      </c>
      <c r="DD104" s="44">
        <v>47.405999999999999</v>
      </c>
      <c r="DE104" s="150">
        <f t="shared" si="65"/>
        <v>45958.625</v>
      </c>
      <c r="DF104" s="150">
        <f t="shared" si="66"/>
        <v>45958.625</v>
      </c>
      <c r="DG104" s="150">
        <v>46008.625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24"/>
        <v>#N/A</v>
      </c>
      <c r="DY104" s="45" t="e">
        <f t="shared" ca="1" si="125"/>
        <v>#N/A</v>
      </c>
      <c r="DZ104" s="45" t="e">
        <f t="shared" ca="1" si="126"/>
        <v>#N/A</v>
      </c>
      <c r="EA104" s="45" t="e">
        <f t="shared" ca="1" si="127"/>
        <v>#N/A</v>
      </c>
      <c r="EB104" s="45" t="e">
        <f t="shared" ca="1" si="128"/>
        <v>#N/A</v>
      </c>
      <c r="EC104" s="45" t="e">
        <f t="shared" ca="1" si="129"/>
        <v>#N/A</v>
      </c>
      <c r="ED104" s="45" t="e">
        <f t="shared" ca="1" si="130"/>
        <v>#N/A</v>
      </c>
      <c r="EE104" s="45" t="e">
        <f t="shared" ca="1" si="13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1"/>
        <v/>
      </c>
      <c r="EN104" s="124" t="str">
        <f t="shared" si="111"/>
        <v/>
      </c>
      <c r="EO104" s="124" t="str">
        <f t="shared" si="112"/>
        <v/>
      </c>
      <c r="EP104" s="124" t="str">
        <f t="shared" si="113"/>
        <v/>
      </c>
      <c r="EQ104" s="124" t="str">
        <f t="shared" si="114"/>
        <v/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45959.625</v>
      </c>
      <c r="U105" s="44">
        <v>92.78</v>
      </c>
      <c r="V105" s="59">
        <v>45957.625</v>
      </c>
      <c r="W105" s="44">
        <v>101.077</v>
      </c>
      <c r="X105" s="105">
        <v>45967.625</v>
      </c>
      <c r="Y105" s="44">
        <v>121.24</v>
      </c>
      <c r="Z105" s="59">
        <v>45988.625</v>
      </c>
      <c r="AA105" s="44">
        <v>99.629000000000005</v>
      </c>
      <c r="AB105" s="150">
        <f t="shared" si="67"/>
        <v>45959.625</v>
      </c>
      <c r="AC105" s="150">
        <f t="shared" si="68"/>
        <v>45959.625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7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8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19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0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1"/>
        <v>188671.875</v>
      </c>
      <c r="AZ105" s="40">
        <f t="shared" ca="1" si="100"/>
        <v>16676.647135416672</v>
      </c>
      <c r="BA105" s="66">
        <f t="shared" ca="1" si="12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23"/>
        <v>-173009.66902340692</v>
      </c>
      <c r="BG105" s="59">
        <v>45960.625</v>
      </c>
      <c r="BH105" s="44">
        <v>80.8</v>
      </c>
      <c r="BK105" s="59">
        <v>45960.625</v>
      </c>
      <c r="BL105" s="44">
        <v>111.68</v>
      </c>
      <c r="BO105" s="59">
        <v>45958.625</v>
      </c>
      <c r="BP105" s="44">
        <v>105.265625</v>
      </c>
      <c r="BQ105" s="59">
        <v>45958.625</v>
      </c>
      <c r="BR105" s="44">
        <v>101.203125</v>
      </c>
      <c r="BS105" s="150">
        <f t="shared" si="69"/>
        <v>45960.625</v>
      </c>
      <c r="BT105" s="150">
        <f t="shared" si="70"/>
        <v>45960.625</v>
      </c>
      <c r="BY105" s="151">
        <f t="shared" ca="1" si="101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2"/>
        <v>37924.999999997766</v>
      </c>
      <c r="CB105" s="39">
        <f t="shared" ca="1" si="103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5"/>
        <v>205593.75000000009</v>
      </c>
      <c r="CE105" s="40">
        <f t="shared" ca="1" si="104"/>
        <v>465277.77777777775</v>
      </c>
      <c r="CF105" s="38">
        <f t="shared" ca="1" si="116"/>
        <v>-167668.75000000221</v>
      </c>
      <c r="CH105" s="109">
        <v>45965.625</v>
      </c>
      <c r="CI105" s="44">
        <v>107.2561</v>
      </c>
      <c r="CJ105" s="109">
        <v>45965.625</v>
      </c>
      <c r="CK105" s="44">
        <v>49.566000000000003</v>
      </c>
      <c r="CL105" s="150">
        <f t="shared" si="63"/>
        <v>45965.625</v>
      </c>
      <c r="CM105" s="150">
        <f t="shared" si="64"/>
        <v>45965.625</v>
      </c>
      <c r="CR105" s="151">
        <f t="shared" ca="1" si="10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6"/>
        <v>248472.8400000002</v>
      </c>
      <c r="CU105" s="39">
        <f t="shared" ca="1" si="10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8"/>
        <v>276034.49999999977</v>
      </c>
      <c r="CX105" s="40">
        <f t="shared" ca="1" si="109"/>
        <v>336000</v>
      </c>
      <c r="CY105" s="38">
        <f t="shared" ca="1" si="110"/>
        <v>9771.6733333338052</v>
      </c>
      <c r="DA105" s="109">
        <v>45959.625</v>
      </c>
      <c r="DB105" s="44">
        <v>241.02099999999999</v>
      </c>
      <c r="DC105" s="109">
        <v>45959.625</v>
      </c>
      <c r="DD105" s="44">
        <v>47.113</v>
      </c>
      <c r="DE105" s="150">
        <f t="shared" si="65"/>
        <v>45959.625</v>
      </c>
      <c r="DF105" s="150">
        <f t="shared" si="66"/>
        <v>45959.625</v>
      </c>
      <c r="DG105" s="150">
        <v>46009.625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24"/>
        <v>#N/A</v>
      </c>
      <c r="DY105" s="45" t="e">
        <f t="shared" ca="1" si="125"/>
        <v>#N/A</v>
      </c>
      <c r="DZ105" s="45" t="e">
        <f t="shared" ca="1" si="126"/>
        <v>#N/A</v>
      </c>
      <c r="EA105" s="45" t="e">
        <f t="shared" ca="1" si="127"/>
        <v>#N/A</v>
      </c>
      <c r="EB105" s="45" t="e">
        <f t="shared" ca="1" si="128"/>
        <v>#N/A</v>
      </c>
      <c r="EC105" s="45" t="e">
        <f t="shared" ca="1" si="129"/>
        <v>#N/A</v>
      </c>
      <c r="ED105" s="45" t="e">
        <f t="shared" ca="1" si="130"/>
        <v>#N/A</v>
      </c>
      <c r="EE105" s="45" t="e">
        <f t="shared" ca="1" si="13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1"/>
        <v/>
      </c>
      <c r="EN105" s="124" t="str">
        <f t="shared" si="111"/>
        <v/>
      </c>
      <c r="EO105" s="124" t="str">
        <f t="shared" si="112"/>
        <v/>
      </c>
      <c r="EP105" s="124" t="str">
        <f t="shared" si="113"/>
        <v/>
      </c>
      <c r="EQ105" s="124" t="str">
        <f t="shared" si="114"/>
        <v/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45960.625</v>
      </c>
      <c r="U106" s="44">
        <v>92.49</v>
      </c>
      <c r="V106" s="59">
        <v>45958.625</v>
      </c>
      <c r="W106" s="44">
        <v>101.083</v>
      </c>
      <c r="X106" s="105">
        <v>45968.625</v>
      </c>
      <c r="Y106" s="44">
        <v>121.17</v>
      </c>
      <c r="Z106" s="59">
        <v>45989.625</v>
      </c>
      <c r="AA106" s="44">
        <v>99.536000000000001</v>
      </c>
      <c r="AB106" s="150">
        <f t="shared" si="67"/>
        <v>45960.625</v>
      </c>
      <c r="AC106" s="150">
        <f t="shared" si="68"/>
        <v>45960.625</v>
      </c>
      <c r="AD106" s="150">
        <v>46003.625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7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8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19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0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1"/>
        <v>167578.125</v>
      </c>
      <c r="AZ106" s="40">
        <f t="shared" ca="1" si="100"/>
        <v>17061.492838541672</v>
      </c>
      <c r="BA106" s="66">
        <f t="shared" ca="1" si="12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23"/>
        <v>-211792.31755047909</v>
      </c>
      <c r="BG106" s="59">
        <v>45961.625</v>
      </c>
      <c r="BH106" s="44">
        <v>80.8</v>
      </c>
      <c r="BK106" s="59">
        <v>45961.625</v>
      </c>
      <c r="BL106" s="44">
        <v>111.23</v>
      </c>
      <c r="BO106" s="59">
        <v>45959.625</v>
      </c>
      <c r="BP106" s="44">
        <v>104.546875</v>
      </c>
      <c r="BQ106" s="59">
        <v>45959.625</v>
      </c>
      <c r="BR106" s="44">
        <v>100.171875</v>
      </c>
      <c r="BS106" s="150">
        <f t="shared" si="69"/>
        <v>45961.625</v>
      </c>
      <c r="BT106" s="150">
        <f t="shared" si="70"/>
        <v>45961.625</v>
      </c>
      <c r="BY106" s="151">
        <f t="shared" ca="1" si="101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2"/>
        <v>100974.99999999827</v>
      </c>
      <c r="CB106" s="39">
        <f t="shared" ca="1" si="103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5"/>
        <v>267468.74999999977</v>
      </c>
      <c r="CE106" s="40">
        <f t="shared" ca="1" si="104"/>
        <v>468750</v>
      </c>
      <c r="CF106" s="38">
        <f t="shared" ca="1" si="116"/>
        <v>-166493.75000000151</v>
      </c>
      <c r="CH106" s="109">
        <v>45966.625</v>
      </c>
      <c r="CI106" s="44">
        <v>107.5291</v>
      </c>
      <c r="CJ106" s="109">
        <v>45966.625</v>
      </c>
      <c r="CK106" s="44">
        <v>48.518000000000001</v>
      </c>
      <c r="CL106" s="150">
        <f t="shared" si="63"/>
        <v>45966.625</v>
      </c>
      <c r="CM106" s="150">
        <f t="shared" si="64"/>
        <v>45966.625</v>
      </c>
      <c r="CR106" s="151">
        <f t="shared" ca="1" si="10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6"/>
        <v>236775.00000000003</v>
      </c>
      <c r="CU106" s="39">
        <f t="shared" ca="1" si="10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8"/>
        <v>262645.73999999976</v>
      </c>
      <c r="CX106" s="40">
        <f t="shared" ca="1" si="109"/>
        <v>338625</v>
      </c>
      <c r="CY106" s="38">
        <f t="shared" ca="1" si="110"/>
        <v>11754.260000000242</v>
      </c>
      <c r="DA106" s="109">
        <v>45960.625</v>
      </c>
      <c r="DB106" s="44">
        <v>243.08</v>
      </c>
      <c r="DC106" s="109">
        <v>45960.625</v>
      </c>
      <c r="DD106" s="44">
        <v>47.69</v>
      </c>
      <c r="DE106" s="150">
        <f t="shared" si="65"/>
        <v>45960.625</v>
      </c>
      <c r="DF106" s="150">
        <f t="shared" si="66"/>
        <v>45960.625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24"/>
        <v>#N/A</v>
      </c>
      <c r="DY106" s="45" t="e">
        <f t="shared" ca="1" si="125"/>
        <v>#N/A</v>
      </c>
      <c r="DZ106" s="45" t="e">
        <f t="shared" ca="1" si="126"/>
        <v>#N/A</v>
      </c>
      <c r="EA106" s="45" t="e">
        <f t="shared" ca="1" si="127"/>
        <v>#N/A</v>
      </c>
      <c r="EB106" s="45" t="e">
        <f t="shared" ca="1" si="128"/>
        <v>#N/A</v>
      </c>
      <c r="EC106" s="45" t="e">
        <f t="shared" ca="1" si="129"/>
        <v>#N/A</v>
      </c>
      <c r="ED106" s="45" t="e">
        <f t="shared" ca="1" si="130"/>
        <v>#N/A</v>
      </c>
      <c r="EE106" s="45" t="e">
        <f t="shared" ca="1" si="13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1"/>
        <v/>
      </c>
      <c r="EN106" s="124" t="str">
        <f t="shared" si="111"/>
        <v/>
      </c>
      <c r="EO106" s="124" t="str">
        <f t="shared" si="112"/>
        <v/>
      </c>
      <c r="EP106" s="124" t="str">
        <f t="shared" si="113"/>
        <v/>
      </c>
      <c r="EQ106" s="124" t="str">
        <f t="shared" si="114"/>
        <v/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45961.625</v>
      </c>
      <c r="U107" s="44">
        <v>92.63</v>
      </c>
      <c r="V107" s="59">
        <v>45959.625</v>
      </c>
      <c r="W107" s="44">
        <v>101.07899999999999</v>
      </c>
      <c r="X107" s="105">
        <v>45971.625</v>
      </c>
      <c r="Y107" s="44">
        <v>121.31</v>
      </c>
      <c r="Z107" s="59">
        <v>45992.625</v>
      </c>
      <c r="AA107" s="44">
        <v>99.338999999999999</v>
      </c>
      <c r="AB107" s="150">
        <f t="shared" si="67"/>
        <v>45961.625</v>
      </c>
      <c r="AC107" s="150">
        <f t="shared" si="68"/>
        <v>45961.625</v>
      </c>
      <c r="AD107" s="150">
        <v>46006.625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7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8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19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0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1"/>
        <v>171093.75</v>
      </c>
      <c r="AZ107" s="40">
        <f t="shared" ca="1" si="100"/>
        <v>17189.774739583343</v>
      </c>
      <c r="BA107" s="66">
        <f t="shared" ca="1" si="12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23"/>
        <v>-208171.86676900505</v>
      </c>
      <c r="BG107" s="59">
        <v>45964.625</v>
      </c>
      <c r="BH107" s="44">
        <v>80.14</v>
      </c>
      <c r="BK107" s="59">
        <v>45964.625</v>
      </c>
      <c r="BL107" s="44">
        <v>110.53</v>
      </c>
      <c r="BO107" s="59">
        <v>45960.625</v>
      </c>
      <c r="BP107" s="44">
        <v>104.375</v>
      </c>
      <c r="BQ107" s="59">
        <v>45960.625</v>
      </c>
      <c r="BR107" s="44">
        <v>99.609375</v>
      </c>
      <c r="BS107" s="150">
        <f t="shared" si="69"/>
        <v>45964.625</v>
      </c>
      <c r="BT107" s="150">
        <f t="shared" si="70"/>
        <v>45964.625</v>
      </c>
      <c r="BY107" s="151">
        <f t="shared" ca="1" si="101"/>
        <v>46002.625</v>
      </c>
      <c r="BZ107" s="38">
        <f ca="1">IF(COUNTIF($CN$2:CN1092,BY107)=1,VLOOKUP(BY107,CH:CI,2), IF(COUNTIF($CN$2:CN1092,BY107)=0,$BZ$10,""))</f>
        <v>107.9855</v>
      </c>
      <c r="CA107" s="39">
        <f t="shared" ca="1" si="102"/>
        <v>101849.99999999888</v>
      </c>
      <c r="CB107" s="39">
        <f t="shared" ca="1" si="103"/>
        <v>472222.22222222225</v>
      </c>
      <c r="CC107" s="38">
        <f ca="1">IF(COUNTIF($CN$2:CN1092,BY107)=1,VLOOKUP(BY107,CJ:CK,2), IF(COUNTIF($CN$2:CN1092,BY107)=0,$CA$10,""))</f>
        <v>45.569000000000003</v>
      </c>
      <c r="CD107" s="39">
        <f t="shared" ca="1" si="115"/>
        <v>261281.2499999998</v>
      </c>
      <c r="CE107" s="40">
        <f t="shared" ca="1" si="104"/>
        <v>472222.22222222225</v>
      </c>
      <c r="CF107" s="38">
        <f t="shared" ca="1" si="116"/>
        <v>-159431.25000000093</v>
      </c>
      <c r="CH107" s="109">
        <v>45967.625</v>
      </c>
      <c r="CI107" s="44">
        <v>107.3049</v>
      </c>
      <c r="CJ107" s="109">
        <v>45967.625</v>
      </c>
      <c r="CK107" s="44">
        <v>49.374000000000002</v>
      </c>
      <c r="CL107" s="150">
        <f t="shared" si="63"/>
        <v>45967.625</v>
      </c>
      <c r="CM107" s="150">
        <f t="shared" si="64"/>
        <v>45967.625</v>
      </c>
      <c r="CR107" s="151">
        <f t="shared" ca="1" si="10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6"/>
        <v>257213.88000000018</v>
      </c>
      <c r="CU107" s="39">
        <f t="shared" ca="1" si="10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8"/>
        <v>278555.75999999972</v>
      </c>
      <c r="CX107" s="40">
        <f t="shared" ca="1" si="109"/>
        <v>341250</v>
      </c>
      <c r="CY107" s="38">
        <f t="shared" ca="1" si="110"/>
        <v>16574.786666667147</v>
      </c>
      <c r="DA107" s="109">
        <v>45961.625</v>
      </c>
      <c r="DB107" s="44">
        <v>244.136</v>
      </c>
      <c r="DC107" s="109">
        <v>45961.625</v>
      </c>
      <c r="DD107" s="44">
        <v>48.16</v>
      </c>
      <c r="DE107" s="150">
        <f t="shared" si="65"/>
        <v>45961.625</v>
      </c>
      <c r="DF107" s="150">
        <f t="shared" si="66"/>
        <v>45961.625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24"/>
        <v>#N/A</v>
      </c>
      <c r="DY107" s="45" t="e">
        <f t="shared" ca="1" si="125"/>
        <v>#N/A</v>
      </c>
      <c r="DZ107" s="45" t="e">
        <f t="shared" ca="1" si="126"/>
        <v>#N/A</v>
      </c>
      <c r="EA107" s="45" t="e">
        <f t="shared" ca="1" si="127"/>
        <v>#N/A</v>
      </c>
      <c r="EB107" s="45" t="e">
        <f t="shared" ca="1" si="128"/>
        <v>#N/A</v>
      </c>
      <c r="EC107" s="45" t="e">
        <f t="shared" ca="1" si="129"/>
        <v>#N/A</v>
      </c>
      <c r="ED107" s="45" t="e">
        <f t="shared" ca="1" si="130"/>
        <v>#N/A</v>
      </c>
      <c r="EE107" s="45" t="e">
        <f t="shared" ca="1" si="13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1"/>
        <v/>
      </c>
      <c r="EN107" s="124" t="str">
        <f t="shared" si="111"/>
        <v/>
      </c>
      <c r="EO107" s="124" t="str">
        <f t="shared" si="112"/>
        <v/>
      </c>
      <c r="EP107" s="124" t="str">
        <f t="shared" si="113"/>
        <v/>
      </c>
      <c r="EQ107" s="124" t="str">
        <f t="shared" si="114"/>
        <v/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45964.625</v>
      </c>
      <c r="U108" s="44">
        <v>92.55</v>
      </c>
      <c r="V108" s="59">
        <v>45960.625</v>
      </c>
      <c r="W108" s="44">
        <v>101.026</v>
      </c>
      <c r="X108" s="105">
        <v>45972.625</v>
      </c>
      <c r="Y108" s="44">
        <v>121.35</v>
      </c>
      <c r="Z108" s="59">
        <v>45993.625</v>
      </c>
      <c r="AA108" s="44">
        <v>99.323999999999998</v>
      </c>
      <c r="AB108" s="150">
        <f t="shared" si="67"/>
        <v>45964.625</v>
      </c>
      <c r="AC108" s="150">
        <f t="shared" si="68"/>
        <v>45964.625</v>
      </c>
      <c r="AD108" s="150">
        <v>46007.625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7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8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19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0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1"/>
        <v>195703.125</v>
      </c>
      <c r="AZ108" s="40">
        <f t="shared" ca="1" si="100"/>
        <v>17318.056640625015</v>
      </c>
      <c r="BA108" s="66">
        <f t="shared" ca="1" si="12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23"/>
        <v>-207954.15249294532</v>
      </c>
      <c r="BG108" s="59">
        <v>45965.625</v>
      </c>
      <c r="BH108" s="44">
        <v>80.150000000000006</v>
      </c>
      <c r="BK108" s="59">
        <v>45965.625</v>
      </c>
      <c r="BL108" s="44">
        <v>110.68</v>
      </c>
      <c r="BO108" s="59">
        <v>45961.625</v>
      </c>
      <c r="BP108" s="44">
        <v>104.34375</v>
      </c>
      <c r="BQ108" s="59">
        <v>45961.625</v>
      </c>
      <c r="BR108" s="44">
        <v>99.296875</v>
      </c>
      <c r="BS108" s="150">
        <f t="shared" si="69"/>
        <v>45965.625</v>
      </c>
      <c r="BT108" s="150">
        <f t="shared" si="70"/>
        <v>45965.625</v>
      </c>
      <c r="BY108" s="151">
        <f t="shared" ca="1" si="101"/>
        <v>46003.625</v>
      </c>
      <c r="BZ108" s="38">
        <f ca="1">IF(COUNTIF($CN$2:CN1093,BY108)=1,VLOOKUP(BY108,CH:CI,2), IF(COUNTIF($CN$2:CN1093,BY108)=0,$BZ$10,""))</f>
        <v>107.8531</v>
      </c>
      <c r="CA108" s="39">
        <f t="shared" ca="1" si="102"/>
        <v>68749.999999997875</v>
      </c>
      <c r="CB108" s="39">
        <f t="shared" ca="1" si="103"/>
        <v>475694.44444444444</v>
      </c>
      <c r="CC108" s="38">
        <f ca="1">IF(COUNTIF($CN$2:CN1093,BY108)=1,VLOOKUP(BY108,CJ:CK,2), IF(COUNTIF($CN$2:CN1093,BY108)=0,$CA$10,""))</f>
        <v>46.43</v>
      </c>
      <c r="CD108" s="39">
        <f t="shared" ca="1" si="115"/>
        <v>212849.99999999997</v>
      </c>
      <c r="CE108" s="40">
        <f t="shared" ca="1" si="104"/>
        <v>475694.44444444444</v>
      </c>
      <c r="CF108" s="38">
        <f t="shared" ca="1" si="116"/>
        <v>-144100.00000000215</v>
      </c>
      <c r="CH108" s="109">
        <v>45968.625</v>
      </c>
      <c r="CI108" s="44">
        <v>107.3827</v>
      </c>
      <c r="CJ108" s="109">
        <v>45968.625</v>
      </c>
      <c r="CK108" s="44">
        <v>49.238999999999997</v>
      </c>
      <c r="CL108" s="150">
        <f t="shared" si="63"/>
        <v>45968.625</v>
      </c>
      <c r="CM108" s="150">
        <f t="shared" si="64"/>
        <v>45968.625</v>
      </c>
      <c r="CR108" s="151">
        <f t="shared" ca="1" si="10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6"/>
        <v>234474.24000000005</v>
      </c>
      <c r="CU108" s="39">
        <f t="shared" ca="1" si="10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8"/>
        <v>260602.64999999988</v>
      </c>
      <c r="CX108" s="40">
        <f t="shared" ca="1" si="109"/>
        <v>349125</v>
      </c>
      <c r="CY108" s="38">
        <f t="shared" ca="1" si="110"/>
        <v>12663.256666666828</v>
      </c>
      <c r="DA108" s="109">
        <v>45964.625</v>
      </c>
      <c r="DB108" s="44">
        <v>245.04900000000001</v>
      </c>
      <c r="DC108" s="109">
        <v>45964.625</v>
      </c>
      <c r="DD108" s="44">
        <v>48.881999999999998</v>
      </c>
      <c r="DE108" s="150">
        <f t="shared" si="65"/>
        <v>45964.625</v>
      </c>
      <c r="DF108" s="150">
        <f t="shared" si="66"/>
        <v>45964.625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4"/>
        <v>#N/A</v>
      </c>
      <c r="DY108" s="45" t="e">
        <f t="shared" ca="1" si="125"/>
        <v>#N/A</v>
      </c>
      <c r="DZ108" s="45" t="e">
        <f t="shared" ca="1" si="126"/>
        <v>#N/A</v>
      </c>
      <c r="EA108" s="45" t="e">
        <f t="shared" ca="1" si="127"/>
        <v>#N/A</v>
      </c>
      <c r="EB108" s="45" t="e">
        <f t="shared" ca="1" si="128"/>
        <v>#N/A</v>
      </c>
      <c r="EC108" s="45" t="e">
        <f t="shared" ca="1" si="129"/>
        <v>#N/A</v>
      </c>
      <c r="ED108" s="45" t="e">
        <f t="shared" ca="1" si="130"/>
        <v>#N/A</v>
      </c>
      <c r="EE108" s="45" t="e">
        <f t="shared" ca="1" si="13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1"/>
        <v/>
      </c>
      <c r="EN108" s="124" t="str">
        <f t="shared" si="111"/>
        <v/>
      </c>
      <c r="EO108" s="124" t="str">
        <f t="shared" si="112"/>
        <v/>
      </c>
      <c r="EP108" s="124" t="str">
        <f t="shared" si="113"/>
        <v/>
      </c>
      <c r="EQ108" s="124" t="str">
        <f t="shared" si="114"/>
        <v/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45965.625</v>
      </c>
      <c r="U109" s="44">
        <v>92.47</v>
      </c>
      <c r="V109" s="59">
        <v>45961.625</v>
      </c>
      <c r="W109" s="44">
        <v>101.04900000000001</v>
      </c>
      <c r="X109" s="105">
        <v>45973.625</v>
      </c>
      <c r="Y109" s="44">
        <v>121.42</v>
      </c>
      <c r="Z109" s="59">
        <v>45994.625</v>
      </c>
      <c r="AA109" s="44">
        <v>99.340999999999994</v>
      </c>
      <c r="AB109" s="150">
        <f t="shared" si="67"/>
        <v>45965.625</v>
      </c>
      <c r="AC109" s="150">
        <f t="shared" si="68"/>
        <v>45965.625</v>
      </c>
      <c r="AD109" s="150">
        <v>46008.625</v>
      </c>
      <c r="AH109" s="151">
        <f t="shared" ca="1" si="93"/>
        <v>46002.625</v>
      </c>
      <c r="AI109" s="38">
        <f ca="1">IF(COUNTIF($BU$2:BU1094,AH109)=1,VLOOKUP(AH109,BG:BH,2), IF(COUNTIF($BU$2:BU1094,AH109)=0,$AI$10,""))</f>
        <v>80.72</v>
      </c>
      <c r="AJ109" s="39">
        <f t="shared" ca="1" si="94"/>
        <v>83903.045369793093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100.7734375</v>
      </c>
      <c r="AM109" s="39">
        <f t="shared" ca="1" si="117"/>
        <v>167578.125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110.84</v>
      </c>
      <c r="AP109" s="39">
        <f t="shared" ca="1" si="118"/>
        <v>489368.1293423872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100.7734375</v>
      </c>
      <c r="AS109" s="39">
        <f t="shared" ca="1" si="119"/>
        <v>146093.75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104.078125</v>
      </c>
      <c r="AV109" s="39">
        <f t="shared" ca="1" si="120"/>
        <v>123046.875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97.296875</v>
      </c>
      <c r="AY109" s="39">
        <f t="shared" ca="1" si="121"/>
        <v>188671.875</v>
      </c>
      <c r="AZ109" s="40">
        <f t="shared" ca="1" si="100"/>
        <v>17446.338541666672</v>
      </c>
      <c r="BA109" s="66">
        <f t="shared" ca="1" si="122"/>
        <v>-77628.687457217093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23"/>
        <v>-181246.46170545567</v>
      </c>
      <c r="BG109" s="59">
        <v>45966.625</v>
      </c>
      <c r="BH109" s="44">
        <v>80.23</v>
      </c>
      <c r="BK109" s="59">
        <v>45966.625</v>
      </c>
      <c r="BL109" s="44">
        <v>110.35</v>
      </c>
      <c r="BO109" s="59">
        <v>45964.625</v>
      </c>
      <c r="BP109" s="44">
        <v>104.28125</v>
      </c>
      <c r="BQ109" s="59">
        <v>45964.625</v>
      </c>
      <c r="BR109" s="44">
        <v>98.984375</v>
      </c>
      <c r="BS109" s="150">
        <f t="shared" si="69"/>
        <v>45966.625</v>
      </c>
      <c r="BT109" s="150">
        <f t="shared" si="70"/>
        <v>45966.625</v>
      </c>
      <c r="BY109" s="151">
        <f t="shared" ca="1" si="101"/>
        <v>46006.625</v>
      </c>
      <c r="BZ109" s="38">
        <f ca="1">IF(COUNTIF($CN$2:CN1094,BY109)=1,VLOOKUP(BY109,CH:CI,2), IF(COUNTIF($CN$2:CN1094,BY109)=0,$BZ$10,""))</f>
        <v>107.8587</v>
      </c>
      <c r="CA109" s="39">
        <f t="shared" ca="1" si="102"/>
        <v>70149.999999998152</v>
      </c>
      <c r="CB109" s="39">
        <f t="shared" ca="1" si="103"/>
        <v>486111.11111111112</v>
      </c>
      <c r="CC109" s="38">
        <f ca="1">IF(COUNTIF($CN$2:CN1094,BY109)=1,VLOOKUP(BY109,CJ:CK,2), IF(COUNTIF($CN$2:CN1094,BY109)=0,$CA$10,""))</f>
        <v>46.384</v>
      </c>
      <c r="CD109" s="39">
        <f t="shared" ca="1" si="115"/>
        <v>215437.49999999988</v>
      </c>
      <c r="CE109" s="40">
        <f t="shared" ca="1" si="104"/>
        <v>486111.11111111112</v>
      </c>
      <c r="CF109" s="38">
        <f t="shared" ca="1" si="116"/>
        <v>-145287.50000000175</v>
      </c>
      <c r="CH109" s="109">
        <v>45971.625</v>
      </c>
      <c r="CI109" s="44">
        <v>107.75709999999999</v>
      </c>
      <c r="CJ109" s="109">
        <v>45971.625</v>
      </c>
      <c r="CK109" s="44">
        <v>47.527000000000001</v>
      </c>
      <c r="CL109" s="150">
        <f t="shared" si="63"/>
        <v>45971.625</v>
      </c>
      <c r="CM109" s="150">
        <f t="shared" si="64"/>
        <v>45971.625</v>
      </c>
      <c r="CR109" s="151">
        <f t="shared" ca="1" si="10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6"/>
        <v>217278.60000000015</v>
      </c>
      <c r="CU109" s="39">
        <f t="shared" ca="1" si="10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8"/>
        <v>249822.09000000003</v>
      </c>
      <c r="CX109" s="40">
        <f t="shared" ca="1" si="109"/>
        <v>351750</v>
      </c>
      <c r="CY109" s="38">
        <f t="shared" ca="1" si="110"/>
        <v>6539.8433333335561</v>
      </c>
      <c r="DA109" s="109">
        <v>45965.625</v>
      </c>
      <c r="DB109" s="44">
        <v>247.136</v>
      </c>
      <c r="DC109" s="109">
        <v>45965.625</v>
      </c>
      <c r="DD109" s="44">
        <v>49.226999999999997</v>
      </c>
      <c r="DE109" s="150">
        <f t="shared" si="65"/>
        <v>45965.625</v>
      </c>
      <c r="DF109" s="150">
        <f t="shared" si="66"/>
        <v>45965.625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4"/>
        <v>#N/A</v>
      </c>
      <c r="DY109" s="45" t="e">
        <f t="shared" ca="1" si="125"/>
        <v>#N/A</v>
      </c>
      <c r="DZ109" s="45" t="e">
        <f t="shared" ca="1" si="126"/>
        <v>#N/A</v>
      </c>
      <c r="EA109" s="45" t="e">
        <f t="shared" ca="1" si="127"/>
        <v>#N/A</v>
      </c>
      <c r="EB109" s="45" t="e">
        <f t="shared" ca="1" si="128"/>
        <v>#N/A</v>
      </c>
      <c r="EC109" s="45" t="e">
        <f t="shared" ca="1" si="129"/>
        <v>#N/A</v>
      </c>
      <c r="ED109" s="45" t="e">
        <f t="shared" ca="1" si="130"/>
        <v>#N/A</v>
      </c>
      <c r="EE109" s="45" t="e">
        <f t="shared" ca="1" si="13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1"/>
        <v/>
      </c>
      <c r="EN109" s="124" t="str">
        <f t="shared" si="111"/>
        <v/>
      </c>
      <c r="EO109" s="124" t="str">
        <f t="shared" si="112"/>
        <v/>
      </c>
      <c r="EP109" s="124" t="str">
        <f t="shared" si="113"/>
        <v/>
      </c>
      <c r="EQ109" s="124" t="str">
        <f t="shared" si="114"/>
        <v/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45966.625</v>
      </c>
      <c r="U110" s="44">
        <v>92.47</v>
      </c>
      <c r="V110" s="59">
        <v>45964.625</v>
      </c>
      <c r="W110" s="44">
        <v>101.012</v>
      </c>
      <c r="X110" s="105">
        <v>45974.625</v>
      </c>
      <c r="Y110" s="44">
        <v>121.23</v>
      </c>
      <c r="Z110" s="59">
        <v>45995.625</v>
      </c>
      <c r="AA110" s="44">
        <v>99.248000000000005</v>
      </c>
      <c r="AB110" s="150">
        <f t="shared" si="67"/>
        <v>45966.625</v>
      </c>
      <c r="AC110" s="150">
        <f t="shared" si="68"/>
        <v>45966.625</v>
      </c>
      <c r="AD110" s="150">
        <v>46009.625</v>
      </c>
      <c r="AH110" s="151">
        <f t="shared" ca="1" si="93"/>
        <v>46003.625</v>
      </c>
      <c r="AI110" s="38">
        <f ca="1">IF(COUNTIF($BU$2:BU1095,AH110)=1,VLOOKUP(AH110,BG:BH,2), IF(COUNTIF($BU$2:BU1095,AH110)=0,$AI$10,""))</f>
        <v>80.569999999999993</v>
      </c>
      <c r="AJ110" s="39">
        <f t="shared" ca="1" si="94"/>
        <v>37290.242386572856</v>
      </c>
      <c r="AK110" s="39">
        <f t="shared" ca="1" si="95"/>
        <v>-402437.49999999994</v>
      </c>
      <c r="AL110" s="38">
        <f ca="1">IF(COUNTIF($BU$2:BU1095,AH110)=1,VLOOKUP(AH110,BI:BJ,2), IF(COUNTIF($BU$2:BU1095,AH110)=0,$AJ$10,""))</f>
        <v>100.65625</v>
      </c>
      <c r="AM110" s="39">
        <f t="shared" ca="1" si="117"/>
        <v>151255.58035714284</v>
      </c>
      <c r="AN110" s="40">
        <f t="shared" ca="1" si="96"/>
        <v>-17853.688499813987</v>
      </c>
      <c r="AO110" s="38">
        <f ca="1">IF(COUNTIF($BU$2:BU1095,AH110)=1,VLOOKUP(AH110,BK:BL,2), IF(COUNTIF($BU$2:BU1095,AH110)=0,$AK$10,""))</f>
        <v>110.17</v>
      </c>
      <c r="AP110" s="39">
        <f t="shared" ca="1" si="118"/>
        <v>330973.61404799263</v>
      </c>
      <c r="AQ110" s="40">
        <f t="shared" ca="1" si="97"/>
        <v>-413935.71428571426</v>
      </c>
      <c r="AR110" s="38">
        <f ca="1">IF(COUNTIF($BU$2:BU1095,AH110)=1,VLOOKUP(AH110,BM:BN,2), IF(COUNTIF($BU$2:BU1095,AH110)=0,$AL$10,""))</f>
        <v>100.65625</v>
      </c>
      <c r="AS110" s="39">
        <f t="shared" ca="1" si="119"/>
        <v>131863.83928571429</v>
      </c>
      <c r="AT110" s="40">
        <f t="shared" ca="1" si="98"/>
        <v>-15564.754076760873</v>
      </c>
      <c r="AU110" s="38">
        <f ca="1">IF(COUNTIF($BU$2:BU1095,AH110)=1,VLOOKUP(AH110,BO:BP,2), IF(COUNTIF($BU$2:BU1095,AH110)=0,$AM$10,""))</f>
        <v>103.734375</v>
      </c>
      <c r="AV110" s="39">
        <f t="shared" ca="1" si="120"/>
        <v>104631.69642857143</v>
      </c>
      <c r="AW110" s="40">
        <f t="shared" ca="1" si="99"/>
        <v>6516.7378162202367</v>
      </c>
      <c r="AX110" s="38">
        <f ca="1">IF(COUNTIF($BU$2:BU1095,AH110)=1,VLOOKUP(AH110,BQ:BR,2), IF(COUNTIF($BU$2:BU1095,AH110)=0,$AN$10,""))</f>
        <v>96.328125</v>
      </c>
      <c r="AY110" s="39">
        <f t="shared" ca="1" si="121"/>
        <v>116015.625</v>
      </c>
      <c r="AZ110" s="40">
        <f t="shared" ca="1" si="100"/>
        <v>17574.620442708328</v>
      </c>
      <c r="BA110" s="66">
        <f t="shared" ca="1" si="122"/>
        <v>-54549.284336580909</v>
      </c>
      <c r="BB110" s="163"/>
      <c r="BC110" s="163"/>
      <c r="BD110" s="66">
        <f ca="1">IF(ISERROR(AI110-2),"",$AQ$4*SUM($BB$14:BB110)-$AR$4*SUM($BC$14:BC110))</f>
        <v>103617.77424823859</v>
      </c>
      <c r="BE110" s="66">
        <f t="shared" ca="1" si="123"/>
        <v>-158167.05858481949</v>
      </c>
      <c r="BG110" s="59">
        <v>45967.625</v>
      </c>
      <c r="BH110" s="44">
        <v>80.260000000000005</v>
      </c>
      <c r="BK110" s="59">
        <v>45967.625</v>
      </c>
      <c r="BL110" s="44">
        <v>110.93</v>
      </c>
      <c r="BO110" s="59">
        <v>45965.625</v>
      </c>
      <c r="BP110" s="44">
        <v>104.40625</v>
      </c>
      <c r="BQ110" s="59">
        <v>45965.625</v>
      </c>
      <c r="BR110" s="44">
        <v>99.234375</v>
      </c>
      <c r="BS110" s="150">
        <f t="shared" si="69"/>
        <v>45967.625</v>
      </c>
      <c r="BT110" s="150">
        <f t="shared" si="70"/>
        <v>45967.625</v>
      </c>
      <c r="BY110" s="151">
        <f t="shared" ca="1" si="101"/>
        <v>46007.625</v>
      </c>
      <c r="BZ110" s="38">
        <f ca="1">IF(COUNTIF($CN$2:CN1095,BY110)=1,VLOOKUP(BY110,CH:CI,2), IF(COUNTIF($CN$2:CN1095,BY110)=0,$BZ$10,""))</f>
        <v>107.80589999999999</v>
      </c>
      <c r="CA110" s="39">
        <f t="shared" ca="1" si="102"/>
        <v>56949.999999996944</v>
      </c>
      <c r="CB110" s="39">
        <f t="shared" ca="1" si="103"/>
        <v>489583.33333333331</v>
      </c>
      <c r="CC110" s="38">
        <f ca="1">IF(COUNTIF($CN$2:CN1095,BY110)=1,VLOOKUP(BY110,CJ:CK,2), IF(COUNTIF($CN$2:CN1095,BY110)=0,$CA$10,""))</f>
        <v>46.572000000000003</v>
      </c>
      <c r="CD110" s="39">
        <f t="shared" ca="1" si="115"/>
        <v>204862.49999999977</v>
      </c>
      <c r="CE110" s="40">
        <f t="shared" ca="1" si="104"/>
        <v>489583.33333333337</v>
      </c>
      <c r="CF110" s="38">
        <f t="shared" ca="1" si="116"/>
        <v>-147912.50000000291</v>
      </c>
      <c r="CH110" s="109">
        <v>45973.625</v>
      </c>
      <c r="CI110" s="44">
        <v>107.63639999999999</v>
      </c>
      <c r="CJ110" s="109">
        <v>45973.625</v>
      </c>
      <c r="CK110" s="44">
        <v>47.942</v>
      </c>
      <c r="CL110" s="150">
        <f t="shared" si="63"/>
        <v>45973.625</v>
      </c>
      <c r="CM110" s="150">
        <f t="shared" si="64"/>
        <v>45973.625</v>
      </c>
      <c r="CR110" s="151">
        <f t="shared" ca="1" si="10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6"/>
        <v>225234.24000000011</v>
      </c>
      <c r="CU110" s="39">
        <f t="shared" ca="1" si="10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8"/>
        <v>258342.2099999999</v>
      </c>
      <c r="CX110" s="40">
        <f t="shared" ca="1" si="109"/>
        <v>354375</v>
      </c>
      <c r="CY110" s="38">
        <f t="shared" ca="1" si="110"/>
        <v>6267.0300000002026</v>
      </c>
      <c r="DA110" s="109">
        <v>45966.625</v>
      </c>
      <c r="DB110" s="44">
        <v>245.578</v>
      </c>
      <c r="DC110" s="109">
        <v>45966.625</v>
      </c>
      <c r="DD110" s="44">
        <v>48.668999999999997</v>
      </c>
      <c r="DE110" s="150">
        <f t="shared" si="65"/>
        <v>45966.625</v>
      </c>
      <c r="DF110" s="150">
        <f t="shared" si="66"/>
        <v>45966.625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4"/>
        <v>#N/A</v>
      </c>
      <c r="DY110" s="45" t="e">
        <f t="shared" ca="1" si="125"/>
        <v>#N/A</v>
      </c>
      <c r="DZ110" s="45" t="e">
        <f t="shared" ca="1" si="126"/>
        <v>#N/A</v>
      </c>
      <c r="EA110" s="45" t="e">
        <f t="shared" ca="1" si="127"/>
        <v>#N/A</v>
      </c>
      <c r="EB110" s="45" t="e">
        <f t="shared" ca="1" si="128"/>
        <v>#N/A</v>
      </c>
      <c r="EC110" s="45" t="e">
        <f t="shared" ca="1" si="129"/>
        <v>#N/A</v>
      </c>
      <c r="ED110" s="45" t="e">
        <f t="shared" ca="1" si="130"/>
        <v>#N/A</v>
      </c>
      <c r="EE110" s="45" t="e">
        <f t="shared" ca="1" si="13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1"/>
        <v/>
      </c>
      <c r="EN110" s="124" t="str">
        <f t="shared" si="111"/>
        <v/>
      </c>
      <c r="EO110" s="124" t="str">
        <f t="shared" si="112"/>
        <v/>
      </c>
      <c r="EP110" s="124" t="str">
        <f t="shared" si="113"/>
        <v/>
      </c>
      <c r="EQ110" s="124" t="str">
        <f t="shared" si="114"/>
        <v/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45967.625</v>
      </c>
      <c r="U111" s="44">
        <v>92.45</v>
      </c>
      <c r="V111" s="59">
        <v>45965.625</v>
      </c>
      <c r="W111" s="44">
        <v>101.024</v>
      </c>
      <c r="X111" s="105">
        <v>45975.625</v>
      </c>
      <c r="Y111" s="44">
        <v>121.21</v>
      </c>
      <c r="Z111" s="59">
        <v>45996.625</v>
      </c>
      <c r="AA111" s="44">
        <v>99.117000000000004</v>
      </c>
      <c r="AB111" s="150">
        <f t="shared" si="67"/>
        <v>45967.625</v>
      </c>
      <c r="AC111" s="150">
        <f t="shared" si="68"/>
        <v>45967.625</v>
      </c>
      <c r="AH111" s="151">
        <f t="shared" ca="1" si="93"/>
        <v>46006.625</v>
      </c>
      <c r="AI111" s="38">
        <f ca="1">IF(COUNTIF($BU$2:BU1096,AH111)=1,VLOOKUP(AH111,BG:BH,2), IF(COUNTIF($BU$2:BU1096,AH111)=0,$AI$10,""))</f>
        <v>80.61</v>
      </c>
      <c r="AJ111" s="39">
        <f t="shared" ca="1" si="94"/>
        <v>49720.323182100845</v>
      </c>
      <c r="AK111" s="39">
        <f t="shared" ca="1" si="95"/>
        <v>-411249.99999999994</v>
      </c>
      <c r="AL111" s="38">
        <f ca="1">IF(COUNTIF($BU$2:BU1096,AH111)=1,VLOOKUP(AH111,BI:BJ,2), IF(COUNTIF($BU$2:BU1096,AH111)=0,$AJ$10,""))</f>
        <v>100.71875</v>
      </c>
      <c r="AM111" s="39">
        <f t="shared" ca="1" si="117"/>
        <v>159960.9375</v>
      </c>
      <c r="AN111" s="40">
        <f t="shared" ca="1" si="96"/>
        <v>-18244.645182291657</v>
      </c>
      <c r="AO111" s="38">
        <f ca="1">IF(COUNTIF($BU$2:BU1096,AH111)=1,VLOOKUP(AH111,BK:BL,2), IF(COUNTIF($BU$2:BU1096,AH111)=0,$AK$10,""))</f>
        <v>110.3</v>
      </c>
      <c r="AP111" s="39">
        <f t="shared" ca="1" si="118"/>
        <v>361706.8782095905</v>
      </c>
      <c r="AQ111" s="40">
        <f t="shared" ca="1" si="97"/>
        <v>-423000.00000000006</v>
      </c>
      <c r="AR111" s="38">
        <f ca="1">IF(COUNTIF($BU$2:BU1096,AH111)=1,VLOOKUP(AH111,BM:BN,2), IF(COUNTIF($BU$2:BU1096,AH111)=0,$AL$10,""))</f>
        <v>100.71875</v>
      </c>
      <c r="AS111" s="39">
        <f t="shared" ca="1" si="119"/>
        <v>139453.125</v>
      </c>
      <c r="AT111" s="40">
        <f t="shared" ca="1" si="98"/>
        <v>-15905.588107638905</v>
      </c>
      <c r="AU111" s="38">
        <f ca="1">IF(COUNTIF($BU$2:BU1096,AH111)=1,VLOOKUP(AH111,BO:BP,2), IF(COUNTIF($BU$2:BU1096,AH111)=0,$AM$10,""))</f>
        <v>103.828125</v>
      </c>
      <c r="AV111" s="39">
        <f t="shared" ca="1" si="120"/>
        <v>109654.01785714287</v>
      </c>
      <c r="AW111" s="40">
        <f t="shared" ca="1" si="99"/>
        <v>6659.4401041666715</v>
      </c>
      <c r="AX111" s="38">
        <f ca="1">IF(COUNTIF($BU$2:BU1096,AH111)=1,VLOOKUP(AH111,BQ:BR,2), IF(COUNTIF($BU$2:BU1096,AH111)=0,$AN$10,""))</f>
        <v>96.390625</v>
      </c>
      <c r="AY111" s="39">
        <f t="shared" ca="1" si="121"/>
        <v>120703.125</v>
      </c>
      <c r="AZ111" s="40">
        <f t="shared" ca="1" si="100"/>
        <v>17959.466145833328</v>
      </c>
      <c r="BA111" s="66">
        <f t="shared" ca="1" si="122"/>
        <v>-63429.26134569406</v>
      </c>
      <c r="BB111" s="163"/>
      <c r="BC111" s="163"/>
      <c r="BD111" s="66">
        <f ca="1">IF(ISERROR(AI111-2),"",$AQ$4*SUM($BB$14:BB111)-$AR$4*SUM($BC$14:BC111))</f>
        <v>103617.77424823859</v>
      </c>
      <c r="BE111" s="66">
        <f t="shared" ca="1" si="123"/>
        <v>-167047.03559393267</v>
      </c>
      <c r="BG111" s="59">
        <v>45968.625</v>
      </c>
      <c r="BH111" s="44">
        <v>80.33</v>
      </c>
      <c r="BK111" s="59">
        <v>45968.625</v>
      </c>
      <c r="BL111" s="44">
        <v>110.71</v>
      </c>
      <c r="BO111" s="59">
        <v>45966.625</v>
      </c>
      <c r="BP111" s="44">
        <v>103.84375</v>
      </c>
      <c r="BQ111" s="59">
        <v>45966.625</v>
      </c>
      <c r="BR111" s="44">
        <v>98.140625</v>
      </c>
      <c r="BS111" s="150">
        <f t="shared" si="69"/>
        <v>45968.625</v>
      </c>
      <c r="BT111" s="150">
        <f t="shared" si="70"/>
        <v>45968.625</v>
      </c>
      <c r="BY111" s="151">
        <f t="shared" ca="1" si="101"/>
        <v>46008.625</v>
      </c>
      <c r="BZ111" s="38">
        <f ca="1">IF(COUNTIF($CN$2:CN1096,BY111)=1,VLOOKUP(BY111,CH:CI,2), IF(COUNTIF($CN$2:CN1096,BY111)=0,$BZ$10,""))</f>
        <v>107.5972</v>
      </c>
      <c r="CA111" s="39">
        <f t="shared" ca="1" si="102"/>
        <v>4774.9999999986412</v>
      </c>
      <c r="CB111" s="39">
        <f t="shared" ca="1" si="103"/>
        <v>493055.5555555555</v>
      </c>
      <c r="CC111" s="38">
        <f ca="1">IF(COUNTIF($CN$2:CN1096,BY111)=1,VLOOKUP(BY111,CJ:CK,2), IF(COUNTIF($CN$2:CN1096,BY111)=0,$CA$10,""))</f>
        <v>47.533000000000001</v>
      </c>
      <c r="CD111" s="39">
        <f t="shared" ca="1" si="115"/>
        <v>150806.24999999985</v>
      </c>
      <c r="CE111" s="40">
        <f t="shared" ca="1" si="104"/>
        <v>493055.5555555555</v>
      </c>
      <c r="CF111" s="38">
        <f t="shared" ca="1" si="116"/>
        <v>-146031.25000000116</v>
      </c>
      <c r="CH111" s="109">
        <v>45974.625</v>
      </c>
      <c r="CI111" s="44">
        <v>107.279</v>
      </c>
      <c r="CJ111" s="109">
        <v>45974.625</v>
      </c>
      <c r="CK111" s="44">
        <v>49.250999999999998</v>
      </c>
      <c r="CL111" s="150">
        <f t="shared" si="63"/>
        <v>45974.625</v>
      </c>
      <c r="CM111" s="150">
        <f t="shared" si="64"/>
        <v>45974.625</v>
      </c>
      <c r="CR111" s="151">
        <f t="shared" ca="1" si="10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6"/>
        <v>289285.92000000022</v>
      </c>
      <c r="CU111" s="39">
        <f t="shared" ca="1" si="10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8"/>
        <v>325372.94999999995</v>
      </c>
      <c r="CX111" s="40">
        <f t="shared" ca="1" si="109"/>
        <v>357000</v>
      </c>
      <c r="CY111" s="38">
        <f t="shared" ca="1" si="110"/>
        <v>3579.6366666669492</v>
      </c>
      <c r="DA111" s="109">
        <v>45967.625</v>
      </c>
      <c r="DB111" s="44">
        <v>251.50399999999999</v>
      </c>
      <c r="DC111" s="109">
        <v>45967.625</v>
      </c>
      <c r="DD111" s="44">
        <v>49.348999999999997</v>
      </c>
      <c r="DE111" s="150">
        <f t="shared" si="65"/>
        <v>45967.625</v>
      </c>
      <c r="DF111" s="150">
        <f t="shared" si="66"/>
        <v>45967.625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4"/>
        <v>#N/A</v>
      </c>
      <c r="DY111" s="45" t="e">
        <f t="shared" ca="1" si="125"/>
        <v>#N/A</v>
      </c>
      <c r="DZ111" s="45" t="e">
        <f t="shared" ca="1" si="126"/>
        <v>#N/A</v>
      </c>
      <c r="EA111" s="45" t="e">
        <f t="shared" ca="1" si="127"/>
        <v>#N/A</v>
      </c>
      <c r="EB111" s="45" t="e">
        <f t="shared" ca="1" si="128"/>
        <v>#N/A</v>
      </c>
      <c r="EC111" s="45" t="e">
        <f t="shared" ca="1" si="129"/>
        <v>#N/A</v>
      </c>
      <c r="ED111" s="45" t="e">
        <f t="shared" ca="1" si="130"/>
        <v>#N/A</v>
      </c>
      <c r="EE111" s="45" t="e">
        <f t="shared" ca="1" si="13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1"/>
        <v/>
      </c>
      <c r="EN111" s="124" t="str">
        <f t="shared" si="111"/>
        <v/>
      </c>
      <c r="EO111" s="124" t="str">
        <f t="shared" si="112"/>
        <v/>
      </c>
      <c r="EP111" s="124" t="str">
        <f t="shared" si="113"/>
        <v/>
      </c>
      <c r="EQ111" s="124" t="str">
        <f t="shared" si="114"/>
        <v/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45968.625</v>
      </c>
      <c r="U112" s="44">
        <v>92.28</v>
      </c>
      <c r="V112" s="59">
        <v>45966.625</v>
      </c>
      <c r="W112" s="44">
        <v>100.976</v>
      </c>
      <c r="X112" s="105">
        <v>45978.625</v>
      </c>
      <c r="Y112" s="44">
        <v>121.11</v>
      </c>
      <c r="Z112" s="59">
        <v>45999.625</v>
      </c>
      <c r="AA112" s="44">
        <v>98.691000000000003</v>
      </c>
      <c r="AB112" s="150">
        <f t="shared" si="67"/>
        <v>45968.625</v>
      </c>
      <c r="AC112" s="150">
        <f t="shared" si="68"/>
        <v>45968.625</v>
      </c>
      <c r="AH112" s="151">
        <f t="shared" ca="1" si="93"/>
        <v>46007.625</v>
      </c>
      <c r="AI112" s="38">
        <f ca="1">IF(COUNTIF($BU$2:BU1097,AH112)=1,VLOOKUP(AH112,BG:BH,2), IF(COUNTIF($BU$2:BU1097,AH112)=0,$AI$10,""))</f>
        <v>80.66</v>
      </c>
      <c r="AJ112" s="39">
        <f t="shared" ca="1" si="94"/>
        <v>65257.92417650389</v>
      </c>
      <c r="AK112" s="39">
        <f t="shared" ca="1" si="95"/>
        <v>-414187.49999999994</v>
      </c>
      <c r="AL112" s="38">
        <f ca="1">IF(COUNTIF($BU$2:BU1097,AH112)=1,VLOOKUP(AH112,BI:BJ,2), IF(COUNTIF($BU$2:BU1097,AH112)=0,$AJ$10,""))</f>
        <v>100.875</v>
      </c>
      <c r="AM112" s="39">
        <f t="shared" ca="1" si="117"/>
        <v>181724.33035714287</v>
      </c>
      <c r="AN112" s="40">
        <f t="shared" ca="1" si="96"/>
        <v>-18374.96407645088</v>
      </c>
      <c r="AO112" s="38">
        <f ca="1">IF(COUNTIF($BU$2:BU1097,AH112)=1,VLOOKUP(AH112,BK:BL,2), IF(COUNTIF($BU$2:BU1097,AH112)=0,$AK$10,""))</f>
        <v>110.55</v>
      </c>
      <c r="AP112" s="39">
        <f t="shared" ca="1" si="118"/>
        <v>420809.30928958964</v>
      </c>
      <c r="AQ112" s="40">
        <f t="shared" ca="1" si="97"/>
        <v>-426021.42857142858</v>
      </c>
      <c r="AR112" s="38">
        <f ca="1">IF(COUNTIF($BU$2:BU1097,AH112)=1,VLOOKUP(AH112,BM:BN,2), IF(COUNTIF($BU$2:BU1097,AH112)=0,$AL$10,""))</f>
        <v>100.875</v>
      </c>
      <c r="AS112" s="39">
        <f t="shared" ca="1" si="119"/>
        <v>158426.33928571429</v>
      </c>
      <c r="AT112" s="40">
        <f t="shared" ca="1" si="98"/>
        <v>-16019.199451264867</v>
      </c>
      <c r="AU112" s="38">
        <f ca="1">IF(COUNTIF($BU$2:BU1097,AH112)=1,VLOOKUP(AH112,BO:BP,2), IF(COUNTIF($BU$2:BU1097,AH112)=0,$AM$10,""))</f>
        <v>104.09375</v>
      </c>
      <c r="AV112" s="39">
        <f t="shared" ca="1" si="120"/>
        <v>123883.92857142858</v>
      </c>
      <c r="AW112" s="40">
        <f t="shared" ca="1" si="99"/>
        <v>6707.0075334821449</v>
      </c>
      <c r="AX112" s="38">
        <f ca="1">IF(COUNTIF($BU$2:BU1097,AH112)=1,VLOOKUP(AH112,BQ:BR,2), IF(COUNTIF($BU$2:BU1097,AH112)=0,$AN$10,""))</f>
        <v>96.90625</v>
      </c>
      <c r="AY112" s="39">
        <f t="shared" ca="1" si="121"/>
        <v>159375</v>
      </c>
      <c r="AZ112" s="40">
        <f t="shared" ca="1" si="100"/>
        <v>18087.748046875015</v>
      </c>
      <c r="BA112" s="66">
        <f t="shared" ca="1" si="122"/>
        <v>-56605.99883611394</v>
      </c>
      <c r="BB112" s="163"/>
      <c r="BC112" s="163"/>
      <c r="BD112" s="66">
        <f ca="1">IF(ISERROR(AI112-2),"",$AQ$4*SUM($BB$14:BB112)-$AR$4*SUM($BC$14:BC112))</f>
        <v>103617.77424823859</v>
      </c>
      <c r="BE112" s="66">
        <f t="shared" ca="1" si="123"/>
        <v>-160223.77308435255</v>
      </c>
      <c r="BG112" s="59">
        <v>45971.625</v>
      </c>
      <c r="BH112" s="44">
        <v>80.599999999999994</v>
      </c>
      <c r="BK112" s="59">
        <v>45971.625</v>
      </c>
      <c r="BL112" s="44">
        <v>110.77</v>
      </c>
      <c r="BO112" s="59">
        <v>45967.625</v>
      </c>
      <c r="BP112" s="44">
        <v>104.390625</v>
      </c>
      <c r="BQ112" s="59">
        <v>45967.625</v>
      </c>
      <c r="BR112" s="44">
        <v>99.03125</v>
      </c>
      <c r="BS112" s="150">
        <f t="shared" si="69"/>
        <v>45971.625</v>
      </c>
      <c r="BT112" s="150">
        <f t="shared" si="70"/>
        <v>45971.625</v>
      </c>
      <c r="BY112" s="151">
        <f t="shared" ca="1" si="101"/>
        <v>46009.432638888888</v>
      </c>
      <c r="BZ112" s="38">
        <f ca="1">IF(COUNTIF($CN$2:CN1097,BY112)=1,VLOOKUP(BY112,CH:CI,2), IF(COUNTIF($CN$2:CN1097,BY112)=0,$BZ$10,""))</f>
        <v>107.7848</v>
      </c>
      <c r="CA112" s="39">
        <f t="shared" ca="1" si="102"/>
        <v>51674.999999999476</v>
      </c>
      <c r="CB112" s="39">
        <f t="shared" ca="1" si="103"/>
        <v>496527.77777777775</v>
      </c>
      <c r="CC112" s="38">
        <f ca="1">IF(COUNTIF($CN$2:CN1097,BY112)=1,VLOOKUP(BY112,CJ:CK,2), IF(COUNTIF($CN$2:CN1097,BY112)=0,$CA$10,""))</f>
        <v>46.394539999999999</v>
      </c>
      <c r="CD112" s="39">
        <f t="shared" ca="1" si="115"/>
        <v>214844.625</v>
      </c>
      <c r="CE112" s="40">
        <f t="shared" ca="1" si="104"/>
        <v>496527.77777777775</v>
      </c>
      <c r="CF112" s="38">
        <f t="shared" ca="1" si="116"/>
        <v>-163169.62500000047</v>
      </c>
      <c r="CH112" s="109">
        <v>45975.625</v>
      </c>
      <c r="CI112" s="44">
        <v>107.2649</v>
      </c>
      <c r="CJ112" s="109">
        <v>45975.625</v>
      </c>
      <c r="CK112" s="44">
        <v>49.061</v>
      </c>
      <c r="CL112" s="150">
        <f t="shared" si="63"/>
        <v>45975.625</v>
      </c>
      <c r="CM112" s="150">
        <f t="shared" si="64"/>
        <v>45975.625</v>
      </c>
      <c r="CR112" s="151">
        <f t="shared" ca="1" si="105"/>
        <v>46003.625</v>
      </c>
      <c r="CS112" s="38">
        <f ca="1">IF(COUNTIF($DG$2:DG1097,CR112)=1,VLOOKUP(CR112,DA:DB,2), IF(COUNTIF($DG$2:DG1097,CR112)=0,$CS$10,""))</f>
        <v>239.035</v>
      </c>
      <c r="CT112" s="39">
        <f t="shared" ca="1" si="106"/>
        <v>260013.60000000018</v>
      </c>
      <c r="CU112" s="39">
        <f t="shared" ca="1" si="107"/>
        <v>399583.33333333331</v>
      </c>
      <c r="CV112" s="38">
        <f ca="1">IF(COUNTIF($DG$2:DG1097,CR112)=1,VLOOKUP(CR112,DC:DD,2), IF(COUNTIF($DG$2:DG1097,CR112)=0,$CT$10,""))</f>
        <v>45.820999999999998</v>
      </c>
      <c r="CW112" s="39">
        <f t="shared" ca="1" si="108"/>
        <v>302855.48999999993</v>
      </c>
      <c r="CX112" s="40">
        <f t="shared" ca="1" si="109"/>
        <v>359625</v>
      </c>
      <c r="CY112" s="38">
        <f t="shared" ca="1" si="110"/>
        <v>-2883.5566666664672</v>
      </c>
      <c r="DA112" s="109">
        <v>45968.625</v>
      </c>
      <c r="DB112" s="44">
        <v>252.08799999999999</v>
      </c>
      <c r="DC112" s="109">
        <v>45968.625</v>
      </c>
      <c r="DD112" s="44">
        <v>50.319000000000003</v>
      </c>
      <c r="DE112" s="150">
        <f t="shared" si="65"/>
        <v>45968.625</v>
      </c>
      <c r="DF112" s="150">
        <f t="shared" si="66"/>
        <v>45968.625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4"/>
        <v>#N/A</v>
      </c>
      <c r="DY112" s="45" t="e">
        <f t="shared" ca="1" si="125"/>
        <v>#N/A</v>
      </c>
      <c r="DZ112" s="45" t="e">
        <f t="shared" ca="1" si="126"/>
        <v>#N/A</v>
      </c>
      <c r="EA112" s="45" t="e">
        <f t="shared" ca="1" si="127"/>
        <v>#N/A</v>
      </c>
      <c r="EB112" s="45" t="e">
        <f t="shared" ca="1" si="128"/>
        <v>#N/A</v>
      </c>
      <c r="EC112" s="45" t="e">
        <f t="shared" ca="1" si="129"/>
        <v>#N/A</v>
      </c>
      <c r="ED112" s="45" t="e">
        <f t="shared" ca="1" si="130"/>
        <v>#N/A</v>
      </c>
      <c r="EE112" s="45" t="e">
        <f t="shared" ca="1" si="13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1"/>
        <v/>
      </c>
      <c r="EN112" s="124" t="str">
        <f t="shared" si="111"/>
        <v/>
      </c>
      <c r="EO112" s="124" t="str">
        <f t="shared" si="112"/>
        <v/>
      </c>
      <c r="EP112" s="124" t="str">
        <f t="shared" si="113"/>
        <v/>
      </c>
      <c r="EQ112" s="124" t="str">
        <f t="shared" si="114"/>
        <v/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45971.625</v>
      </c>
      <c r="U113" s="44">
        <v>92.6</v>
      </c>
      <c r="V113" s="59">
        <v>45967.625</v>
      </c>
      <c r="W113" s="44">
        <v>100.99299999999999</v>
      </c>
      <c r="X113" s="105">
        <v>45979.625</v>
      </c>
      <c r="Y113" s="44">
        <v>120.99</v>
      </c>
      <c r="Z113" s="59">
        <v>46000.625</v>
      </c>
      <c r="AA113" s="44">
        <v>98.775000000000006</v>
      </c>
      <c r="AB113" s="150">
        <f t="shared" si="67"/>
        <v>45971.625</v>
      </c>
      <c r="AC113" s="150">
        <f t="shared" si="68"/>
        <v>45971.625</v>
      </c>
      <c r="AH113" s="151">
        <f t="shared" ca="1" si="93"/>
        <v>46008.625</v>
      </c>
      <c r="AI113" s="38">
        <f ca="1">IF(COUNTIF($BU$2:BU1098,AH113)=1,VLOOKUP(AH113,BG:BH,2), IF(COUNTIF($BU$2:BU1098,AH113)=0,$AI$10,""))</f>
        <v>80.56</v>
      </c>
      <c r="AJ113" s="39">
        <f t="shared" ca="1" si="94"/>
        <v>34182.722187692249</v>
      </c>
      <c r="AK113" s="39">
        <f t="shared" ca="1" si="95"/>
        <v>-417124.99999999994</v>
      </c>
      <c r="AL113" s="38">
        <f ca="1">IF(COUNTIF($BU$2:BU1098,AH113)=1,VLOOKUP(AH113,BI:BJ,2), IF(COUNTIF($BU$2:BU1098,AH113)=0,$AJ$10,""))</f>
        <v>100.8671875</v>
      </c>
      <c r="AM113" s="39">
        <f t="shared" ca="1" si="117"/>
        <v>180636.16071428571</v>
      </c>
      <c r="AN113" s="40">
        <f t="shared" ca="1" si="96"/>
        <v>-18505.282970610133</v>
      </c>
      <c r="AO113" s="38">
        <f ca="1">IF(COUNTIF($BU$2:BU1098,AH113)=1,VLOOKUP(AH113,BK:BL,2), IF(COUNTIF($BU$2:BU1098,AH113)=0,$AK$10,""))</f>
        <v>110.43</v>
      </c>
      <c r="AP113" s="39">
        <f t="shared" ca="1" si="118"/>
        <v>392440.14237119415</v>
      </c>
      <c r="AQ113" s="40">
        <f t="shared" ca="1" si="97"/>
        <v>-429042.85714285716</v>
      </c>
      <c r="AR113" s="38">
        <f ca="1">IF(COUNTIF($BU$2:BU1098,AH113)=1,VLOOKUP(AH113,BM:BN,2), IF(COUNTIF($BU$2:BU1098,AH113)=0,$AL$10,""))</f>
        <v>100.8671875</v>
      </c>
      <c r="AS113" s="39">
        <f t="shared" ca="1" si="119"/>
        <v>157477.67857142858</v>
      </c>
      <c r="AT113" s="40">
        <f t="shared" ca="1" si="98"/>
        <v>-16132.810794890858</v>
      </c>
      <c r="AU113" s="38">
        <f ca="1">IF(COUNTIF($BU$2:BU1098,AH113)=1,VLOOKUP(AH113,BO:BP,2), IF(COUNTIF($BU$2:BU1098,AH113)=0,$AM$10,""))</f>
        <v>104.09375</v>
      </c>
      <c r="AV113" s="39">
        <f t="shared" ca="1" si="120"/>
        <v>123883.92857142858</v>
      </c>
      <c r="AW113" s="40">
        <f t="shared" ca="1" si="99"/>
        <v>6754.5749627976184</v>
      </c>
      <c r="AX113" s="38">
        <f ca="1">IF(COUNTIF($BU$2:BU1098,AH113)=1,VLOOKUP(AH113,BQ:BR,2), IF(COUNTIF($BU$2:BU1098,AH113)=0,$AN$10,""))</f>
        <v>96.8125</v>
      </c>
      <c r="AY113" s="39">
        <f t="shared" ca="1" si="121"/>
        <v>152343.75</v>
      </c>
      <c r="AZ113" s="40">
        <f t="shared" ca="1" si="100"/>
        <v>18216.029947916672</v>
      </c>
      <c r="BA113" s="66">
        <f t="shared" ca="1" si="122"/>
        <v>-65927.289525639746</v>
      </c>
      <c r="BB113" s="163"/>
      <c r="BC113" s="163"/>
      <c r="BD113" s="66">
        <f ca="1">IF(ISERROR(AI113-2),"",$AQ$4*SUM($BB$14:BB113)-$AR$4*SUM($BC$14:BC113))</f>
        <v>103617.77424823859</v>
      </c>
      <c r="BE113" s="66">
        <f t="shared" ca="1" si="123"/>
        <v>-169545.06377387833</v>
      </c>
      <c r="BG113" s="59">
        <v>45972.625</v>
      </c>
      <c r="BH113" s="44">
        <v>80.69</v>
      </c>
      <c r="BK113" s="59">
        <v>45972.625</v>
      </c>
      <c r="BL113" s="44">
        <v>111.21</v>
      </c>
      <c r="BO113" s="59">
        <v>45968.625</v>
      </c>
      <c r="BP113" s="44">
        <v>104.375</v>
      </c>
      <c r="BQ113" s="59">
        <v>45968.625</v>
      </c>
      <c r="BR113" s="44">
        <v>98.78125</v>
      </c>
      <c r="BS113" s="150">
        <f t="shared" si="69"/>
        <v>45972.625</v>
      </c>
      <c r="BT113" s="150">
        <f t="shared" si="70"/>
        <v>45972.625</v>
      </c>
      <c r="BY113" s="151" t="str">
        <f t="shared" ca="1" si="101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02"/>
        <v/>
      </c>
      <c r="CB113" s="39" t="str">
        <f t="shared" ca="1" si="103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15"/>
        <v/>
      </c>
      <c r="CE113" s="40" t="str">
        <f t="shared" ca="1" si="104"/>
        <v/>
      </c>
      <c r="CF113" s="38" t="str">
        <f t="shared" ca="1" si="116"/>
        <v/>
      </c>
      <c r="CH113" s="109">
        <v>45978.625</v>
      </c>
      <c r="CI113" s="44">
        <v>107.0565</v>
      </c>
      <c r="CJ113" s="109">
        <v>45978.625</v>
      </c>
      <c r="CK113" s="44">
        <v>50.024000000000001</v>
      </c>
      <c r="CL113" s="150">
        <f t="shared" si="63"/>
        <v>45978.625</v>
      </c>
      <c r="CM113" s="150">
        <f t="shared" si="64"/>
        <v>45978.625</v>
      </c>
      <c r="CR113" s="151">
        <f t="shared" ca="1" si="105"/>
        <v>46006.625</v>
      </c>
      <c r="CS113" s="38">
        <f ca="1">IF(COUNTIF($DG$2:DG1098,CR113)=1,VLOOKUP(CR113,DA:DB,2), IF(COUNTIF($DG$2:DG1098,CR113)=0,$CS$10,""))</f>
        <v>244.11699999999999</v>
      </c>
      <c r="CT113" s="39">
        <f t="shared" ca="1" si="106"/>
        <v>213055.92000000022</v>
      </c>
      <c r="CU113" s="39">
        <f t="shared" ca="1" si="107"/>
        <v>408333.33333333337</v>
      </c>
      <c r="CV113" s="38">
        <f ca="1">IF(COUNTIF($DG$2:DG1098,CR113)=1,VLOOKUP(CR113,DC:DD,2), IF(COUNTIF($DG$2:DG1098,CR113)=0,$CT$10,""))</f>
        <v>45.485999999999997</v>
      </c>
      <c r="CW113" s="39">
        <f t="shared" ca="1" si="108"/>
        <v>317417.93999999994</v>
      </c>
      <c r="CX113" s="40">
        <f t="shared" ca="1" si="109"/>
        <v>367500</v>
      </c>
      <c r="CY113" s="38">
        <f t="shared" ca="1" si="110"/>
        <v>-63528.686666666297</v>
      </c>
      <c r="DA113" s="109">
        <v>45971.625</v>
      </c>
      <c r="DB113" s="44">
        <v>243.67099999999999</v>
      </c>
      <c r="DC113" s="109">
        <v>45971.625</v>
      </c>
      <c r="DD113" s="44">
        <v>48.557000000000002</v>
      </c>
      <c r="DE113" s="150">
        <f t="shared" si="65"/>
        <v>45971.625</v>
      </c>
      <c r="DF113" s="150">
        <f t="shared" si="66"/>
        <v>45971.625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4"/>
        <v>#N/A</v>
      </c>
      <c r="DY113" s="45" t="e">
        <f t="shared" ca="1" si="125"/>
        <v>#N/A</v>
      </c>
      <c r="DZ113" s="45" t="e">
        <f t="shared" ca="1" si="126"/>
        <v>#N/A</v>
      </c>
      <c r="EA113" s="45" t="e">
        <f t="shared" ca="1" si="127"/>
        <v>#N/A</v>
      </c>
      <c r="EB113" s="45" t="e">
        <f t="shared" ca="1" si="128"/>
        <v>#N/A</v>
      </c>
      <c r="EC113" s="45" t="e">
        <f t="shared" ca="1" si="129"/>
        <v>#N/A</v>
      </c>
      <c r="ED113" s="45" t="e">
        <f t="shared" ca="1" si="130"/>
        <v>#N/A</v>
      </c>
      <c r="EE113" s="45" t="e">
        <f t="shared" ca="1" si="13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1"/>
        <v/>
      </c>
      <c r="EN113" s="124" t="str">
        <f t="shared" si="111"/>
        <v/>
      </c>
      <c r="EO113" s="124" t="str">
        <f t="shared" si="112"/>
        <v/>
      </c>
      <c r="EP113" s="124" t="str">
        <f t="shared" si="113"/>
        <v/>
      </c>
      <c r="EQ113" s="124" t="str">
        <f t="shared" si="114"/>
        <v/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45972.625</v>
      </c>
      <c r="U114" s="44">
        <v>92.66</v>
      </c>
      <c r="V114" s="59">
        <v>45968.625</v>
      </c>
      <c r="W114" s="44">
        <v>101.001</v>
      </c>
      <c r="X114" s="105">
        <v>45980.625</v>
      </c>
      <c r="Y114" s="44">
        <v>121.08</v>
      </c>
      <c r="Z114" s="59">
        <v>46001.625</v>
      </c>
      <c r="AA114" s="44">
        <v>98.722999999999999</v>
      </c>
      <c r="AB114" s="150">
        <f t="shared" si="67"/>
        <v>45972.625</v>
      </c>
      <c r="AC114" s="150">
        <f t="shared" si="68"/>
        <v>45972.625</v>
      </c>
      <c r="AH114" s="151">
        <f t="shared" ca="1" si="93"/>
        <v>46009.432638888888</v>
      </c>
      <c r="AI114" s="38">
        <f ca="1">IF(COUNTIF($BU$2:BU1099,AH114)=1,VLOOKUP(AH114,BG:BH,2), IF(COUNTIF($BU$2:BU1099,AH114)=0,$AI$10,""))</f>
        <v>80.724999999999994</v>
      </c>
      <c r="AJ114" s="39">
        <f t="shared" ca="1" si="94"/>
        <v>85456.805469230618</v>
      </c>
      <c r="AK114" s="39">
        <f t="shared" ca="1" si="95"/>
        <v>-420062.49999999988</v>
      </c>
      <c r="AL114" s="38">
        <f ca="1">IF(COUNTIF($BU$2:BU1099,AH114)=1,VLOOKUP(AH114,BI:BJ,2), IF(COUNTIF($BU$2:BU1099,AH114)=0,$AJ$10,""))</f>
        <v>101.046875</v>
      </c>
      <c r="AM114" s="39">
        <f t="shared" ca="1" si="117"/>
        <v>205664.0625</v>
      </c>
      <c r="AN114" s="40">
        <f t="shared" ca="1" si="96"/>
        <v>-18635.601864769356</v>
      </c>
      <c r="AO114" s="38">
        <f ca="1">IF(COUNTIF($BU$2:BU1099,AH114)=1,VLOOKUP(AH114,BK:BL,2), IF(COUNTIF($BU$2:BU1099,AH114)=0,$AK$10,""))</f>
        <v>110.83499999999999</v>
      </c>
      <c r="AP114" s="39">
        <f t="shared" ca="1" si="118"/>
        <v>488186.08072078595</v>
      </c>
      <c r="AQ114" s="40">
        <f t="shared" ca="1" si="97"/>
        <v>-432064.28571428568</v>
      </c>
      <c r="AR114" s="38">
        <f ca="1">IF(COUNTIF($BU$2:BU1099,AH114)=1,VLOOKUP(AH114,BM:BN,2), IF(COUNTIF($BU$2:BU1099,AH114)=0,$AL$10,""))</f>
        <v>101.046875</v>
      </c>
      <c r="AS114" s="39">
        <f t="shared" ca="1" si="119"/>
        <v>179296.875</v>
      </c>
      <c r="AT114" s="40">
        <f t="shared" ca="1" si="98"/>
        <v>-16246.422138516849</v>
      </c>
      <c r="AU114" s="38">
        <f ca="1">IF(COUNTIF($BU$2:BU1099,AH114)=1,VLOOKUP(AH114,BO:BP,2), IF(COUNTIF($BU$2:BU1099,AH114)=0,$AM$10,""))</f>
        <v>104.359375</v>
      </c>
      <c r="AV114" s="39">
        <f t="shared" ca="1" si="120"/>
        <v>138113.83928571429</v>
      </c>
      <c r="AW114" s="40">
        <f t="shared" ca="1" si="99"/>
        <v>6802.1423921131063</v>
      </c>
      <c r="AX114" s="38">
        <f ca="1">IF(COUNTIF($BU$2:BU1099,AH114)=1,VLOOKUP(AH114,BQ:BR,2), IF(COUNTIF($BU$2:BU1099,AH114)=0,$AN$10,""))</f>
        <v>97.203125</v>
      </c>
      <c r="AY114" s="39">
        <f t="shared" ca="1" si="121"/>
        <v>181640.625</v>
      </c>
      <c r="AZ114" s="40">
        <f t="shared" ca="1" si="100"/>
        <v>18344.311848958328</v>
      </c>
      <c r="BA114" s="66">
        <f t="shared" ca="1" si="122"/>
        <v>-69804.578784231373</v>
      </c>
      <c r="BB114" s="163"/>
      <c r="BC114" s="163"/>
      <c r="BD114" s="66">
        <f ca="1">IF(ISERROR(AI114-2),"",$AQ$4*SUM($BB$14:BB114)-$AR$4*SUM($BC$14:BC114))</f>
        <v>103617.77424823859</v>
      </c>
      <c r="BE114" s="66">
        <f t="shared" ca="1" si="123"/>
        <v>-173422.35303246998</v>
      </c>
      <c r="BG114" s="59">
        <v>45973.625</v>
      </c>
      <c r="BH114" s="44">
        <v>80.53</v>
      </c>
      <c r="BK114" s="59">
        <v>45973.625</v>
      </c>
      <c r="BL114" s="44">
        <v>111.1</v>
      </c>
      <c r="BO114" s="59">
        <v>45971.625</v>
      </c>
      <c r="BP114" s="44">
        <v>104.21875</v>
      </c>
      <c r="BQ114" s="59">
        <v>45971.625</v>
      </c>
      <c r="BR114" s="44">
        <v>98.734375</v>
      </c>
      <c r="BS114" s="150">
        <f t="shared" si="69"/>
        <v>45973.625</v>
      </c>
      <c r="BT114" s="150">
        <f t="shared" si="70"/>
        <v>45973.625</v>
      </c>
      <c r="BY114" s="151" t="str">
        <f t="shared" ca="1" si="101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02"/>
        <v/>
      </c>
      <c r="CB114" s="39" t="str">
        <f t="shared" ca="1" si="103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15"/>
        <v/>
      </c>
      <c r="CE114" s="40" t="str">
        <f t="shared" ca="1" si="104"/>
        <v/>
      </c>
      <c r="CF114" s="38" t="str">
        <f t="shared" ca="1" si="116"/>
        <v/>
      </c>
      <c r="CH114" s="109">
        <v>45979.625</v>
      </c>
      <c r="CI114" s="44">
        <v>106.8699</v>
      </c>
      <c r="CJ114" s="109">
        <v>45979.625</v>
      </c>
      <c r="CK114" s="44">
        <v>50.82</v>
      </c>
      <c r="CL114" s="150">
        <f t="shared" si="63"/>
        <v>45979.625</v>
      </c>
      <c r="CM114" s="150">
        <f t="shared" si="64"/>
        <v>45979.625</v>
      </c>
      <c r="CR114" s="151">
        <f t="shared" ca="1" si="105"/>
        <v>46007.625</v>
      </c>
      <c r="CS114" s="38">
        <f ca="1">IF(COUNTIF($DG$2:DG1099,CR114)=1,VLOOKUP(CR114,DA:DB,2), IF(COUNTIF($DG$2:DG1099,CR114)=0,$CS$10,""))</f>
        <v>243.75399999999999</v>
      </c>
      <c r="CT114" s="39">
        <f t="shared" ca="1" si="106"/>
        <v>216410.04000000021</v>
      </c>
      <c r="CU114" s="39">
        <f t="shared" ca="1" si="107"/>
        <v>411250</v>
      </c>
      <c r="CV114" s="38">
        <f ca="1">IF(COUNTIF($DG$2:DG1099,CR114)=1,VLOOKUP(CR114,DC:DD,2), IF(COUNTIF($DG$2:DG1099,CR114)=0,$CT$10,""))</f>
        <v>45.451000000000001</v>
      </c>
      <c r="CW114" s="39">
        <f t="shared" ca="1" si="108"/>
        <v>318939.38999999984</v>
      </c>
      <c r="CX114" s="40">
        <f t="shared" ca="1" si="109"/>
        <v>370125</v>
      </c>
      <c r="CY114" s="38">
        <f t="shared" ca="1" si="110"/>
        <v>-61404.349999999569</v>
      </c>
      <c r="DA114" s="109">
        <v>45972.625</v>
      </c>
      <c r="DB114" s="44">
        <v>243.45400000000001</v>
      </c>
      <c r="DC114" s="109">
        <v>45972.625</v>
      </c>
      <c r="DD114" s="44">
        <v>48.298000000000002</v>
      </c>
      <c r="DE114" s="150">
        <f t="shared" si="65"/>
        <v>45972.625</v>
      </c>
      <c r="DF114" s="150">
        <f t="shared" si="66"/>
        <v>45972.625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4"/>
        <v>#N/A</v>
      </c>
      <c r="DY114" s="45" t="e">
        <f t="shared" ca="1" si="125"/>
        <v>#N/A</v>
      </c>
      <c r="DZ114" s="45" t="e">
        <f t="shared" ca="1" si="126"/>
        <v>#N/A</v>
      </c>
      <c r="EA114" s="45" t="e">
        <f t="shared" ca="1" si="127"/>
        <v>#N/A</v>
      </c>
      <c r="EB114" s="45" t="e">
        <f t="shared" ca="1" si="128"/>
        <v>#N/A</v>
      </c>
      <c r="EC114" s="45" t="e">
        <f t="shared" ca="1" si="129"/>
        <v>#N/A</v>
      </c>
      <c r="ED114" s="45" t="e">
        <f t="shared" ca="1" si="130"/>
        <v>#N/A</v>
      </c>
      <c r="EE114" s="45" t="e">
        <f t="shared" ca="1" si="13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1"/>
        <v/>
      </c>
      <c r="EN114" s="124" t="str">
        <f t="shared" si="111"/>
        <v/>
      </c>
      <c r="EO114" s="124" t="str">
        <f t="shared" si="112"/>
        <v/>
      </c>
      <c r="EP114" s="124" t="str">
        <f t="shared" si="113"/>
        <v/>
      </c>
      <c r="EQ114" s="124" t="str">
        <f t="shared" si="114"/>
        <v/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45973.625</v>
      </c>
      <c r="U115" s="44">
        <v>92.72</v>
      </c>
      <c r="V115" s="59">
        <v>45971.625</v>
      </c>
      <c r="W115" s="44">
        <v>100.983</v>
      </c>
      <c r="X115" s="105">
        <v>45982.625</v>
      </c>
      <c r="Y115" s="44">
        <v>121.12</v>
      </c>
      <c r="Z115" s="59">
        <v>46002.625</v>
      </c>
      <c r="AA115" s="44">
        <v>98.775000000000006</v>
      </c>
      <c r="AB115" s="150">
        <f t="shared" si="67"/>
        <v>45973.625</v>
      </c>
      <c r="AC115" s="150">
        <f t="shared" si="68"/>
        <v>45973.625</v>
      </c>
      <c r="AH115" s="151" t="str">
        <f t="shared" ca="1" si="93"/>
        <v/>
      </c>
      <c r="AI115" s="38" t="str">
        <f ca="1">IF(COUNTIF($BU$2:BU1100,AH115)=1,VLOOKUP(AH115,BG:BH,2), IF(COUNTIF($BU$2:BU1100,AH115)=0,$AI$10,""))</f>
        <v/>
      </c>
      <c r="AJ115" s="39" t="str">
        <f t="shared" ca="1" si="94"/>
        <v/>
      </c>
      <c r="AK115" s="39" t="str">
        <f t="shared" ca="1" si="95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17"/>
        <v/>
      </c>
      <c r="AN115" s="40" t="str">
        <f t="shared" ca="1" si="96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18"/>
        <v/>
      </c>
      <c r="AQ115" s="40" t="str">
        <f t="shared" ca="1" si="97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19"/>
        <v/>
      </c>
      <c r="AT115" s="40" t="str">
        <f t="shared" ca="1" si="98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20"/>
        <v/>
      </c>
      <c r="AW115" s="40" t="str">
        <f t="shared" ca="1" si="99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21"/>
        <v/>
      </c>
      <c r="AZ115" s="40" t="str">
        <f t="shared" ca="1" si="100"/>
        <v/>
      </c>
      <c r="BA115" s="66" t="str">
        <f t="shared" ca="1" si="12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23"/>
        <v/>
      </c>
      <c r="BG115" s="59">
        <v>45974.625</v>
      </c>
      <c r="BH115" s="44">
        <v>80.2</v>
      </c>
      <c r="BK115" s="59">
        <v>45974.625</v>
      </c>
      <c r="BL115" s="44">
        <v>110.55</v>
      </c>
      <c r="BO115" s="59">
        <v>45972.625</v>
      </c>
      <c r="BP115" s="44">
        <v>104.171875</v>
      </c>
      <c r="BQ115" s="59">
        <v>45972.625</v>
      </c>
      <c r="BR115" s="44">
        <v>98.65625</v>
      </c>
      <c r="BS115" s="150">
        <f t="shared" si="69"/>
        <v>45974.625</v>
      </c>
      <c r="BT115" s="150">
        <f t="shared" si="70"/>
        <v>45974.625</v>
      </c>
      <c r="BY115" s="151" t="str">
        <f t="shared" ca="1" si="101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02"/>
        <v/>
      </c>
      <c r="CB115" s="39" t="str">
        <f t="shared" ca="1" si="103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15"/>
        <v/>
      </c>
      <c r="CE115" s="40" t="str">
        <f t="shared" ca="1" si="104"/>
        <v/>
      </c>
      <c r="CF115" s="38" t="str">
        <f t="shared" ca="1" si="116"/>
        <v/>
      </c>
      <c r="CH115" s="109">
        <v>45980.625</v>
      </c>
      <c r="CI115" s="44">
        <v>106.97750000000001</v>
      </c>
      <c r="CJ115" s="109">
        <v>45980.625</v>
      </c>
      <c r="CK115" s="44">
        <v>50.281999999999996</v>
      </c>
      <c r="CL115" s="150">
        <f t="shared" si="63"/>
        <v>45980.625</v>
      </c>
      <c r="CM115" s="150">
        <f t="shared" si="64"/>
        <v>45980.625</v>
      </c>
      <c r="CR115" s="151">
        <f t="shared" ca="1" si="105"/>
        <v>46008.625</v>
      </c>
      <c r="CS115" s="38">
        <f ca="1">IF(COUNTIF($DG$2:DG1100,CR115)=1,VLOOKUP(CR115,DA:DB,2), IF(COUNTIF($DG$2:DG1100,CR115)=0,$CS$10,""))</f>
        <v>246.11799999999999</v>
      </c>
      <c r="CT115" s="39">
        <f t="shared" ca="1" si="106"/>
        <v>194566.68000000014</v>
      </c>
      <c r="CU115" s="39">
        <f t="shared" ca="1" si="107"/>
        <v>414166.66666666669</v>
      </c>
      <c r="CV115" s="38">
        <f ca="1">IF(COUNTIF($DG$2:DG1100,CR115)=1,VLOOKUP(CR115,DC:DD,2), IF(COUNTIF($DG$2:DG1100,CR115)=0,$CT$10,""))</f>
        <v>46.281999999999996</v>
      </c>
      <c r="CW115" s="39">
        <f t="shared" ca="1" si="108"/>
        <v>282815.82</v>
      </c>
      <c r="CX115" s="40">
        <f t="shared" ca="1" si="109"/>
        <v>372750</v>
      </c>
      <c r="CY115" s="38">
        <f t="shared" ca="1" si="110"/>
        <v>-46832.473333333211</v>
      </c>
      <c r="DA115" s="109">
        <v>45973.625</v>
      </c>
      <c r="DB115" s="44">
        <v>241.40799999999999</v>
      </c>
      <c r="DC115" s="109">
        <v>45973.625</v>
      </c>
      <c r="DD115" s="44">
        <v>48.058999999999997</v>
      </c>
      <c r="DE115" s="150">
        <f t="shared" si="65"/>
        <v>45973.625</v>
      </c>
      <c r="DF115" s="150">
        <f t="shared" si="66"/>
        <v>45973.625</v>
      </c>
      <c r="DR115" s="150">
        <f ca="1">IF(COUNTIF($AH$14:AH1002,A116)*COUNTIF($BY$14:BY1002,A116)*COUNTIF($CR$14:CR1002,A116),A116,"")</f>
        <v>46002.625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4"/>
        <v>#N/A</v>
      </c>
      <c r="DY115" s="45" t="e">
        <f t="shared" ca="1" si="125"/>
        <v>#N/A</v>
      </c>
      <c r="DZ115" s="45" t="e">
        <f t="shared" ca="1" si="126"/>
        <v>#N/A</v>
      </c>
      <c r="EA115" s="45" t="e">
        <f t="shared" ca="1" si="127"/>
        <v>#N/A</v>
      </c>
      <c r="EB115" s="45" t="e">
        <f t="shared" ca="1" si="128"/>
        <v>#N/A</v>
      </c>
      <c r="EC115" s="45" t="e">
        <f t="shared" ca="1" si="129"/>
        <v>#N/A</v>
      </c>
      <c r="ED115" s="45" t="e">
        <f t="shared" ca="1" si="130"/>
        <v>#N/A</v>
      </c>
      <c r="EE115" s="45" t="e">
        <f t="shared" ca="1" si="13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1"/>
        <v/>
      </c>
      <c r="EN115" s="124" t="str">
        <f t="shared" si="111"/>
        <v/>
      </c>
      <c r="EO115" s="124" t="str">
        <f t="shared" si="112"/>
        <v/>
      </c>
      <c r="EP115" s="124" t="str">
        <f t="shared" si="113"/>
        <v/>
      </c>
      <c r="EQ115" s="124" t="str">
        <f t="shared" si="114"/>
        <v/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45974.625</v>
      </c>
      <c r="U116" s="44">
        <v>92.46</v>
      </c>
      <c r="V116" s="59">
        <v>45972.625</v>
      </c>
      <c r="W116" s="44">
        <v>100.994</v>
      </c>
      <c r="X116" s="105">
        <v>45985.625</v>
      </c>
      <c r="Y116" s="44">
        <v>121.2</v>
      </c>
      <c r="Z116" s="59">
        <v>46003.625</v>
      </c>
      <c r="AA116" s="44">
        <v>98.763000000000005</v>
      </c>
      <c r="AB116" s="150">
        <f t="shared" si="67"/>
        <v>45974.625</v>
      </c>
      <c r="AC116" s="150">
        <f t="shared" si="68"/>
        <v>45974.625</v>
      </c>
      <c r="AH116" s="151" t="str">
        <f t="shared" ca="1" si="93"/>
        <v/>
      </c>
      <c r="AI116" s="38" t="str">
        <f ca="1">IF(COUNTIF($BU$2:BU1101,AH116)=1,VLOOKUP(AH116,BG:BH,2), IF(COUNTIF($BU$2:BU1101,AH116)=0,$AI$10,""))</f>
        <v/>
      </c>
      <c r="AJ116" s="39" t="str">
        <f t="shared" ca="1" si="94"/>
        <v/>
      </c>
      <c r="AK116" s="39" t="str">
        <f t="shared" ca="1" si="95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17"/>
        <v/>
      </c>
      <c r="AN116" s="40" t="str">
        <f t="shared" ca="1" si="96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18"/>
        <v/>
      </c>
      <c r="AQ116" s="40" t="str">
        <f t="shared" ca="1" si="97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19"/>
        <v/>
      </c>
      <c r="AT116" s="40" t="str">
        <f t="shared" ca="1" si="98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20"/>
        <v/>
      </c>
      <c r="AW116" s="40" t="str">
        <f t="shared" ca="1" si="99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21"/>
        <v/>
      </c>
      <c r="AZ116" s="40" t="str">
        <f t="shared" ca="1" si="100"/>
        <v/>
      </c>
      <c r="BA116" s="66" t="str">
        <f t="shared" ca="1" si="12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23"/>
        <v/>
      </c>
      <c r="BG116" s="59">
        <v>45975.625</v>
      </c>
      <c r="BH116" s="44">
        <v>80.22</v>
      </c>
      <c r="BK116" s="59">
        <v>45975.625</v>
      </c>
      <c r="BL116" s="44">
        <v>110.25</v>
      </c>
      <c r="BO116" s="59">
        <v>45973.625</v>
      </c>
      <c r="BP116" s="44">
        <v>104.5625</v>
      </c>
      <c r="BQ116" s="59">
        <v>45973.625</v>
      </c>
      <c r="BR116" s="44">
        <v>99.328125</v>
      </c>
      <c r="BS116" s="150">
        <f t="shared" si="69"/>
        <v>45975.625</v>
      </c>
      <c r="BT116" s="150">
        <f t="shared" si="70"/>
        <v>45975.625</v>
      </c>
      <c r="BY116" s="151" t="str">
        <f t="shared" ca="1" si="101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02"/>
        <v/>
      </c>
      <c r="CB116" s="39" t="str">
        <f t="shared" ca="1" si="103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15"/>
        <v/>
      </c>
      <c r="CE116" s="40" t="str">
        <f t="shared" ca="1" si="104"/>
        <v/>
      </c>
      <c r="CF116" s="38" t="str">
        <f t="shared" ca="1" si="116"/>
        <v/>
      </c>
      <c r="CH116" s="109">
        <v>45981.625</v>
      </c>
      <c r="CI116" s="44">
        <v>106.7122</v>
      </c>
      <c r="CJ116" s="109">
        <v>45981.625</v>
      </c>
      <c r="CK116" s="44">
        <v>51.384999999999998</v>
      </c>
      <c r="CL116" s="150">
        <f t="shared" si="63"/>
        <v>45981.625</v>
      </c>
      <c r="CM116" s="150">
        <f t="shared" si="64"/>
        <v>45981.625</v>
      </c>
      <c r="CR116" s="151">
        <f t="shared" ca="1" si="105"/>
        <v>46009.625</v>
      </c>
      <c r="CS116" s="38">
        <f ca="1">IF(COUNTIF($DG$2:DG1101,CR116)=1,VLOOKUP(CR116,DA:DB,2), IF(COUNTIF($DG$2:DG1101,CR116)=0,$CS$10,""))</f>
        <v>219.90199999999999</v>
      </c>
      <c r="CT116" s="39">
        <f t="shared" ca="1" si="106"/>
        <v>436802.52000000025</v>
      </c>
      <c r="CU116" s="39">
        <f t="shared" ca="1" si="107"/>
        <v>417083.33333333331</v>
      </c>
      <c r="CV116" s="38">
        <f ca="1">IF(COUNTIF($DG$2:DG1101,CR116)=1,VLOOKUP(CR116,DC:DD,2), IF(COUNTIF($DG$2:DG1101,CR116)=0,$CT$10,""))</f>
        <v>45.287999999999997</v>
      </c>
      <c r="CW116" s="39">
        <f t="shared" ca="1" si="108"/>
        <v>326025</v>
      </c>
      <c r="CX116" s="40">
        <f t="shared" ca="1" si="109"/>
        <v>375375</v>
      </c>
      <c r="CY116" s="38">
        <f t="shared" ca="1" si="110"/>
        <v>152485.85333333351</v>
      </c>
      <c r="DA116" s="109">
        <v>45974.625</v>
      </c>
      <c r="DB116" s="44">
        <v>245.988</v>
      </c>
      <c r="DC116" s="109">
        <v>45974.625</v>
      </c>
      <c r="DD116" s="44">
        <v>48.874000000000002</v>
      </c>
      <c r="DE116" s="150">
        <f t="shared" si="65"/>
        <v>45974.625</v>
      </c>
      <c r="DF116" s="150">
        <f t="shared" si="66"/>
        <v>45974.625</v>
      </c>
      <c r="DR116" s="150">
        <f ca="1">IF(COUNTIF($AH$14:AH1003,A117)*COUNTIF($BY$14:BY1003,A117)*COUNTIF($CR$14:CR1003,A117),A117,"")</f>
        <v>46003.625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4"/>
        <v>#N/A</v>
      </c>
      <c r="DY116" s="45" t="e">
        <f t="shared" ca="1" si="125"/>
        <v>#N/A</v>
      </c>
      <c r="DZ116" s="45" t="e">
        <f t="shared" ca="1" si="126"/>
        <v>#N/A</v>
      </c>
      <c r="EA116" s="45" t="e">
        <f t="shared" ca="1" si="127"/>
        <v>#N/A</v>
      </c>
      <c r="EB116" s="45" t="e">
        <f t="shared" ca="1" si="128"/>
        <v>#N/A</v>
      </c>
      <c r="EC116" s="45" t="e">
        <f t="shared" ca="1" si="129"/>
        <v>#N/A</v>
      </c>
      <c r="ED116" s="45" t="e">
        <f t="shared" ca="1" si="130"/>
        <v>#N/A</v>
      </c>
      <c r="EE116" s="45" t="e">
        <f t="shared" ca="1" si="13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1"/>
        <v/>
      </c>
      <c r="EN116" s="124" t="str">
        <f t="shared" si="111"/>
        <v/>
      </c>
      <c r="EO116" s="124" t="str">
        <f t="shared" si="112"/>
        <v/>
      </c>
      <c r="EP116" s="124" t="str">
        <f t="shared" si="113"/>
        <v/>
      </c>
      <c r="EQ116" s="124" t="str">
        <f t="shared" si="114"/>
        <v/>
      </c>
    </row>
    <row r="117" spans="1:147">
      <c r="A117" s="151">
        <f t="shared" ca="1" si="82"/>
        <v>46003.625</v>
      </c>
      <c r="B117" s="60">
        <f ca="1">IF(COUNTIF($AD$2:AD1102,A117)=1,VLOOKUP(A117,T:U,2), IF(COUNTIF($AD$2:AD1102,A117)=0,$B$10,""))</f>
        <v>92.75</v>
      </c>
      <c r="C117" s="30">
        <f t="shared" ca="1" si="83"/>
        <v>-257188.49840255652</v>
      </c>
      <c r="D117" s="31">
        <f t="shared" ca="1" si="84"/>
        <v>-387397.5</v>
      </c>
      <c r="E117" s="60">
        <f ca="1">IF(COUNTIF($AD$2:AD1102,A117)=1,VLOOKUP(A117,V:W,2), IF(COUNTIF($AD$2:AD1102,A117)=0,$C$10,""))</f>
        <v>100.45399999999999</v>
      </c>
      <c r="F117" s="30">
        <f t="shared" ca="1" si="132"/>
        <v>-132216.00000000102</v>
      </c>
      <c r="G117" s="31">
        <f t="shared" ca="1" si="86"/>
        <v>-137924.08237999998</v>
      </c>
      <c r="H117" s="60">
        <f ca="1">IF(COUNTIF($AD$2:AD1102,A117)=1,VLOOKUP(A117,X:Y,2), IF(COUNTIF($AD$2:AD1102,A117)=0,$D$10,""))</f>
        <v>120.81</v>
      </c>
      <c r="I117" s="30">
        <f t="shared" ca="1" si="133"/>
        <v>-322976.21000820358</v>
      </c>
      <c r="J117" s="31">
        <f t="shared" ca="1" si="88"/>
        <v>-666323.69999999995</v>
      </c>
      <c r="K117" s="60">
        <f ca="1">IF(COUNTIF($AD$2:AD1102,A117)=1,VLOOKUP(A117,Z:AA,2), IF(COUNTIF($AD$2:AD1102,A117)=0,$E$10,""))</f>
        <v>98.763000000000005</v>
      </c>
      <c r="L117" s="30">
        <f t="shared" ca="1" si="134"/>
        <v>-343366.8</v>
      </c>
      <c r="M117" s="31">
        <f t="shared" ca="1" si="90"/>
        <v>-303374.43677333335</v>
      </c>
      <c r="N117" s="66">
        <f t="shared" ca="1" si="135"/>
        <v>-31887.242787685303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-67477.972987685294</v>
      </c>
      <c r="T117" s="59">
        <v>45975.625</v>
      </c>
      <c r="U117" s="44">
        <v>92.38</v>
      </c>
      <c r="V117" s="59">
        <v>45973.625</v>
      </c>
      <c r="W117" s="44">
        <v>100.988</v>
      </c>
      <c r="X117" s="105">
        <v>45986.625</v>
      </c>
      <c r="Y117" s="44">
        <v>121.27</v>
      </c>
      <c r="Z117" s="59">
        <v>46006.625</v>
      </c>
      <c r="AA117" s="44">
        <v>98.816999999999993</v>
      </c>
      <c r="AB117" s="150">
        <f t="shared" si="67"/>
        <v>45975.625</v>
      </c>
      <c r="AC117" s="150">
        <f t="shared" si="68"/>
        <v>45975.625</v>
      </c>
      <c r="AH117" s="151" t="str">
        <f t="shared" ca="1" si="93"/>
        <v/>
      </c>
      <c r="AI117" s="38" t="str">
        <f ca="1">IF(COUNTIF($BU$2:BU1102,AH117)=1,VLOOKUP(AH117,BG:BH,2), IF(COUNTIF($BU$2:BU1102,AH117)=0,$AI$10,""))</f>
        <v/>
      </c>
      <c r="AJ117" s="39" t="str">
        <f t="shared" ca="1" si="94"/>
        <v/>
      </c>
      <c r="AK117" s="39" t="str">
        <f t="shared" ca="1" si="95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17"/>
        <v/>
      </c>
      <c r="AN117" s="40" t="str">
        <f t="shared" ca="1" si="96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18"/>
        <v/>
      </c>
      <c r="AQ117" s="40" t="str">
        <f t="shared" ca="1" si="97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19"/>
        <v/>
      </c>
      <c r="AT117" s="40" t="str">
        <f t="shared" ca="1" si="98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20"/>
        <v/>
      </c>
      <c r="AW117" s="40" t="str">
        <f t="shared" ca="1" si="99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21"/>
        <v/>
      </c>
      <c r="AZ117" s="40" t="str">
        <f t="shared" ca="1" si="100"/>
        <v/>
      </c>
      <c r="BA117" s="66" t="str">
        <f t="shared" ca="1" si="12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23"/>
        <v/>
      </c>
      <c r="BG117" s="59">
        <v>45978.625</v>
      </c>
      <c r="BH117" s="44">
        <v>80.09</v>
      </c>
      <c r="BK117" s="59">
        <v>45978.625</v>
      </c>
      <c r="BL117" s="44">
        <v>110.32</v>
      </c>
      <c r="BO117" s="59">
        <v>45974.625</v>
      </c>
      <c r="BP117" s="44">
        <v>104.265625</v>
      </c>
      <c r="BQ117" s="59">
        <v>45974.625</v>
      </c>
      <c r="BR117" s="44">
        <v>98.546875</v>
      </c>
      <c r="BS117" s="150">
        <f t="shared" si="69"/>
        <v>45978.625</v>
      </c>
      <c r="BT117" s="150">
        <f t="shared" si="70"/>
        <v>45978.625</v>
      </c>
      <c r="BY117" s="151" t="str">
        <f t="shared" ca="1" si="101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02"/>
        <v/>
      </c>
      <c r="CB117" s="39" t="str">
        <f t="shared" ca="1" si="103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15"/>
        <v/>
      </c>
      <c r="CE117" s="40" t="str">
        <f t="shared" ca="1" si="104"/>
        <v/>
      </c>
      <c r="CF117" s="38" t="str">
        <f t="shared" ca="1" si="116"/>
        <v/>
      </c>
      <c r="CH117" s="109">
        <v>45982.625</v>
      </c>
      <c r="CI117" s="44">
        <v>106.961</v>
      </c>
      <c r="CJ117" s="109">
        <v>45982.625</v>
      </c>
      <c r="CK117" s="44">
        <v>50.363</v>
      </c>
      <c r="CL117" s="150">
        <f t="shared" si="63"/>
        <v>45982.625</v>
      </c>
      <c r="CM117" s="150">
        <f t="shared" si="64"/>
        <v>45982.625</v>
      </c>
      <c r="CR117" s="151">
        <f t="shared" ca="1" si="105"/>
        <v>46009.432638888888</v>
      </c>
      <c r="CS117" s="38">
        <f ca="1">IF(COUNTIF($DG$2:DG1102,CR117)=1,VLOOKUP(CR117,DA:DB,2), IF(COUNTIF($DG$2:DG1102,CR117)=0,$CS$10,""))</f>
        <v>219.89080000000001</v>
      </c>
      <c r="CT117" s="39">
        <f t="shared" ca="1" si="106"/>
        <v>436906.00800000009</v>
      </c>
      <c r="CU117" s="39">
        <f t="shared" ca="1" si="107"/>
        <v>417083.33333333331</v>
      </c>
      <c r="CV117" s="38">
        <f ca="1">IF(COUNTIF($DG$2:DG1102,CR117)=1,VLOOKUP(CR117,DC:DD,2), IF(COUNTIF($DG$2:DG1102,CR117)=0,$CT$10,""))</f>
        <v>45.284030000000001</v>
      </c>
      <c r="CW117" s="39">
        <f t="shared" ca="1" si="108"/>
        <v>326197.57589999976</v>
      </c>
      <c r="CX117" s="40">
        <f t="shared" ca="1" si="109"/>
        <v>375375</v>
      </c>
      <c r="CY117" s="38">
        <f t="shared" ca="1" si="110"/>
        <v>152416.76543333358</v>
      </c>
      <c r="DA117" s="109">
        <v>45975.625</v>
      </c>
      <c r="DB117" s="44">
        <v>247.63800000000001</v>
      </c>
      <c r="DC117" s="109">
        <v>45975.625</v>
      </c>
      <c r="DD117" s="44">
        <v>49.201000000000001</v>
      </c>
      <c r="DE117" s="150">
        <f t="shared" si="65"/>
        <v>45975.625</v>
      </c>
      <c r="DF117" s="150">
        <f t="shared" si="66"/>
        <v>45975.625</v>
      </c>
      <c r="DR117" s="150">
        <f ca="1">IF(COUNTIF($AH$14:AH1004,A118)*COUNTIF($BY$14:BY1004,A118)*COUNTIF($CR$14:CR1004,A118),A118,"")</f>
        <v>46006.625</v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4"/>
        <v>#N/A</v>
      </c>
      <c r="DY117" s="45" t="e">
        <f t="shared" ca="1" si="125"/>
        <v>#N/A</v>
      </c>
      <c r="DZ117" s="45" t="e">
        <f t="shared" ca="1" si="126"/>
        <v>#N/A</v>
      </c>
      <c r="EA117" s="45" t="e">
        <f t="shared" ca="1" si="127"/>
        <v>#N/A</v>
      </c>
      <c r="EB117" s="45" t="e">
        <f t="shared" ca="1" si="128"/>
        <v>#N/A</v>
      </c>
      <c r="EC117" s="45" t="e">
        <f t="shared" ca="1" si="129"/>
        <v>#N/A</v>
      </c>
      <c r="ED117" s="45" t="e">
        <f t="shared" ca="1" si="130"/>
        <v>#N/A</v>
      </c>
      <c r="EE117" s="45" t="e">
        <f t="shared" ca="1" si="13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1"/>
        <v/>
      </c>
      <c r="EN117" s="124" t="str">
        <f t="shared" si="111"/>
        <v/>
      </c>
      <c r="EO117" s="124" t="str">
        <f t="shared" si="112"/>
        <v/>
      </c>
      <c r="EP117" s="124" t="str">
        <f t="shared" si="113"/>
        <v/>
      </c>
      <c r="EQ117" s="124" t="str">
        <f t="shared" si="114"/>
        <v/>
      </c>
    </row>
    <row r="118" spans="1:147">
      <c r="A118" s="151">
        <f t="shared" ca="1" si="82"/>
        <v>46006.625</v>
      </c>
      <c r="B118" s="60">
        <f ca="1">IF(COUNTIF($AD$2:AD1103,A118)=1,VLOOKUP(A118,T:U,2), IF(COUNTIF($AD$2:AD1103,A118)=0,$B$10,""))</f>
        <v>92.8</v>
      </c>
      <c r="C118" s="30">
        <f t="shared" ca="1" si="83"/>
        <v>-246006.38977636024</v>
      </c>
      <c r="D118" s="31">
        <f t="shared" ca="1" si="84"/>
        <v>-394799.99999999994</v>
      </c>
      <c r="E118" s="60">
        <f ca="1">IF(COUNTIF($AD$2:AD1103,A118)=1,VLOOKUP(A118,V:W,2), IF(COUNTIF($AD$2:AD1103,A118)=0,$C$10,""))</f>
        <v>100.489</v>
      </c>
      <c r="F118" s="30">
        <f t="shared" ca="1" si="132"/>
        <v>-126335.99999999923</v>
      </c>
      <c r="G118" s="31">
        <f t="shared" ca="1" si="86"/>
        <v>-140559.57439999992</v>
      </c>
      <c r="H118" s="60">
        <f ca="1">IF(COUNTIF($AD$2:AD1103,A118)=1,VLOOKUP(A118,X:Y,2), IF(COUNTIF($AD$2:AD1103,A118)=0,$D$10,""))</f>
        <v>120.96</v>
      </c>
      <c r="I118" s="30">
        <f t="shared" ca="1" si="133"/>
        <v>-278529.9425758844</v>
      </c>
      <c r="J118" s="31">
        <f t="shared" ca="1" si="88"/>
        <v>-679055.99999999988</v>
      </c>
      <c r="K118" s="60">
        <f ca="1">IF(COUNTIF($AD$2:AD1103,A118)=1,VLOOKUP(A118,Z:AA,2), IF(COUNTIF($AD$2:AD1103,A118)=0,$E$10,""))</f>
        <v>98.816999999999993</v>
      </c>
      <c r="L118" s="30">
        <f t="shared" ca="1" si="134"/>
        <v>-324769.20000000414</v>
      </c>
      <c r="M118" s="31">
        <f t="shared" ca="1" si="90"/>
        <v>-309171.4005333333</v>
      </c>
      <c r="N118" s="66">
        <f t="shared" ca="1" si="135"/>
        <v>-50265.473333814298</v>
      </c>
      <c r="O118" s="66"/>
      <c r="P118" s="66"/>
      <c r="Q118" s="66">
        <f ca="1">IF(ISERROR(B118-2),"",$G$5*SUM($O$14:O118)-$H$5*SUM($P$14:P118))</f>
        <v>-35590.730199999991</v>
      </c>
      <c r="R118" s="66">
        <f t="shared" ca="1" si="136"/>
        <v>-85856.203533814289</v>
      </c>
      <c r="T118" s="59">
        <v>45978.625</v>
      </c>
      <c r="U118" s="44">
        <v>92.34</v>
      </c>
      <c r="V118" s="59">
        <v>45974.625</v>
      </c>
      <c r="W118" s="44">
        <v>100.90300000000001</v>
      </c>
      <c r="X118" s="105">
        <v>45987.625</v>
      </c>
      <c r="Y118" s="44">
        <v>121.28</v>
      </c>
      <c r="Z118" s="59">
        <v>46007.625</v>
      </c>
      <c r="AA118" s="44">
        <v>98.823999999999998</v>
      </c>
      <c r="AB118" s="150">
        <f t="shared" si="67"/>
        <v>45978.625</v>
      </c>
      <c r="AC118" s="150">
        <f t="shared" si="68"/>
        <v>45978.625</v>
      </c>
      <c r="AH118" s="151" t="str">
        <f t="shared" ca="1" si="93"/>
        <v/>
      </c>
      <c r="AI118" s="38" t="str">
        <f ca="1">IF(COUNTIF($BU$2:BU1103,AH118)=1,VLOOKUP(AH118,BG:BH,2), IF(COUNTIF($BU$2:BU1103,AH118)=0,$AI$10,""))</f>
        <v/>
      </c>
      <c r="AJ118" s="39" t="str">
        <f t="shared" ca="1" si="94"/>
        <v/>
      </c>
      <c r="AK118" s="39" t="str">
        <f t="shared" ca="1" si="95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17"/>
        <v/>
      </c>
      <c r="AN118" s="40" t="str">
        <f t="shared" ca="1" si="96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18"/>
        <v/>
      </c>
      <c r="AQ118" s="40" t="str">
        <f t="shared" ca="1" si="97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19"/>
        <v/>
      </c>
      <c r="AT118" s="40" t="str">
        <f t="shared" ca="1" si="98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20"/>
        <v/>
      </c>
      <c r="AW118" s="40" t="str">
        <f t="shared" ca="1" si="99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21"/>
        <v/>
      </c>
      <c r="AZ118" s="40" t="str">
        <f t="shared" ca="1" si="100"/>
        <v/>
      </c>
      <c r="BA118" s="66" t="str">
        <f t="shared" ca="1" si="12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23"/>
        <v/>
      </c>
      <c r="BG118" s="59">
        <v>45979.625</v>
      </c>
      <c r="BH118" s="44">
        <v>80.11</v>
      </c>
      <c r="BK118" s="59">
        <v>45979.625</v>
      </c>
      <c r="BL118" s="44">
        <v>110.37</v>
      </c>
      <c r="BO118" s="59">
        <v>45975.625</v>
      </c>
      <c r="BP118" s="44">
        <v>104.046875</v>
      </c>
      <c r="BQ118" s="59">
        <v>45975.625</v>
      </c>
      <c r="BR118" s="44">
        <v>97.96875</v>
      </c>
      <c r="BS118" s="150">
        <f t="shared" si="69"/>
        <v>45979.625</v>
      </c>
      <c r="BT118" s="150">
        <f t="shared" si="70"/>
        <v>45979.625</v>
      </c>
      <c r="BY118" s="151" t="str">
        <f t="shared" ca="1" si="101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02"/>
        <v/>
      </c>
      <c r="CB118" s="39" t="str">
        <f t="shared" ca="1" si="103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15"/>
        <v/>
      </c>
      <c r="CE118" s="40" t="str">
        <f t="shared" ca="1" si="104"/>
        <v/>
      </c>
      <c r="CF118" s="38" t="str">
        <f t="shared" ca="1" si="116"/>
        <v/>
      </c>
      <c r="CH118" s="109">
        <v>45985.625</v>
      </c>
      <c r="CI118" s="44">
        <v>107.3177</v>
      </c>
      <c r="CJ118" s="109">
        <v>45985.625</v>
      </c>
      <c r="CK118" s="44">
        <v>48.688000000000002</v>
      </c>
      <c r="CL118" s="150">
        <f t="shared" si="63"/>
        <v>45985.625</v>
      </c>
      <c r="CM118" s="150">
        <f t="shared" si="64"/>
        <v>45985.625</v>
      </c>
      <c r="CR118" s="151" t="str">
        <f t="shared" ca="1" si="10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06"/>
        <v/>
      </c>
      <c r="CU118" s="39" t="str">
        <f t="shared" ca="1" si="10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08"/>
        <v/>
      </c>
      <c r="CX118" s="40" t="str">
        <f t="shared" ca="1" si="109"/>
        <v/>
      </c>
      <c r="CY118" s="38" t="str">
        <f t="shared" ca="1" si="110"/>
        <v/>
      </c>
      <c r="DA118" s="109">
        <v>45978.625</v>
      </c>
      <c r="DB118" s="44">
        <v>252.006</v>
      </c>
      <c r="DC118" s="109">
        <v>45978.625</v>
      </c>
      <c r="DD118" s="44">
        <v>49.429000000000002</v>
      </c>
      <c r="DE118" s="150">
        <f t="shared" si="65"/>
        <v>45978.625</v>
      </c>
      <c r="DF118" s="150">
        <f t="shared" si="66"/>
        <v>45978.625</v>
      </c>
      <c r="DR118" s="150">
        <f ca="1">IF(COUNTIF($AH$14:AH1005,A119)*COUNTIF($BY$14:BY1005,A119)*COUNTIF($CR$14:CR1005,A119),A119,"")</f>
        <v>46007.625</v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1"/>
        <v/>
      </c>
      <c r="EO118" s="124" t="str">
        <f t="shared" si="112"/>
        <v/>
      </c>
      <c r="EP118" s="124" t="str">
        <f t="shared" si="113"/>
        <v/>
      </c>
      <c r="EQ118" s="124" t="str">
        <f t="shared" si="114"/>
        <v/>
      </c>
    </row>
    <row r="119" spans="1:147">
      <c r="A119" s="151">
        <f t="shared" ca="1" si="82"/>
        <v>46007.625</v>
      </c>
      <c r="B119" s="60">
        <f ca="1">IF(COUNTIF($AD$2:AD1104,A119)=1,VLOOKUP(A119,T:U,2), IF(COUNTIF($AD$2:AD1104,A119)=0,$B$10,""))</f>
        <v>92.78</v>
      </c>
      <c r="C119" s="30">
        <f t="shared" ca="1" si="83"/>
        <v>-250479.23322683829</v>
      </c>
      <c r="D119" s="31">
        <f t="shared" ca="1" si="84"/>
        <v>-397267.5</v>
      </c>
      <c r="E119" s="60">
        <f ca="1">IF(COUNTIF($AD$2:AD1104,A119)=1,VLOOKUP(A119,V:W,2), IF(COUNTIF($AD$2:AD1104,A119)=0,$C$10,""))</f>
        <v>100.5</v>
      </c>
      <c r="F119" s="30">
        <f t="shared" ca="1" si="132"/>
        <v>-124487.99999999994</v>
      </c>
      <c r="G119" s="31">
        <f t="shared" ca="1" si="86"/>
        <v>-141438.07173999996</v>
      </c>
      <c r="H119" s="60">
        <f ca="1">IF(COUNTIF($AD$2:AD1104,A119)=1,VLOOKUP(A119,X:Y,2), IF(COUNTIF($AD$2:AD1104,A119)=0,$D$10,""))</f>
        <v>120.89</v>
      </c>
      <c r="I119" s="30">
        <f t="shared" ca="1" si="133"/>
        <v>-299271.53404430026</v>
      </c>
      <c r="J119" s="31">
        <f t="shared" ca="1" si="88"/>
        <v>-683300.1</v>
      </c>
      <c r="K119" s="60">
        <f ca="1">IF(COUNTIF($AD$2:AD1104,A119)=1,VLOOKUP(A119,Z:AA,2), IF(COUNTIF($AD$2:AD1104,A119)=0,$E$10,""))</f>
        <v>98.823999999999998</v>
      </c>
      <c r="L119" s="30">
        <f t="shared" ca="1" si="134"/>
        <v>-322358.40000000241</v>
      </c>
      <c r="M119" s="31">
        <f t="shared" ca="1" si="90"/>
        <v>-311103.72178666672</v>
      </c>
      <c r="N119" s="66">
        <f t="shared" ca="1" si="135"/>
        <v>-32711.149229207309</v>
      </c>
      <c r="O119" s="66"/>
      <c r="P119" s="66"/>
      <c r="Q119" s="66">
        <f ca="1">IF(ISERROR(B119-2),"",$G$5*SUM($O$14:O119)-$H$5*SUM($P$14:P119))</f>
        <v>-35590.730199999991</v>
      </c>
      <c r="R119" s="66">
        <f t="shared" ca="1" si="136"/>
        <v>-68301.8794292073</v>
      </c>
      <c r="T119" s="59">
        <v>45979.625</v>
      </c>
      <c r="U119" s="44">
        <v>92.18</v>
      </c>
      <c r="V119" s="59">
        <v>45975.625</v>
      </c>
      <c r="W119" s="44">
        <v>100.874</v>
      </c>
      <c r="X119" s="105">
        <v>45988.625</v>
      </c>
      <c r="Y119" s="44">
        <v>121.41</v>
      </c>
      <c r="Z119" s="59">
        <v>46008.625</v>
      </c>
      <c r="AA119" s="44">
        <v>98.834000000000003</v>
      </c>
      <c r="AB119" s="150">
        <f t="shared" si="67"/>
        <v>45979.625</v>
      </c>
      <c r="AC119" s="150">
        <f t="shared" si="68"/>
        <v>45979.625</v>
      </c>
      <c r="AH119" s="151" t="str">
        <f t="shared" ca="1" si="93"/>
        <v/>
      </c>
      <c r="AI119" s="38" t="str">
        <f ca="1">IF(COUNTIF($BU$2:BU1104,AH119)=1,VLOOKUP(AH119,BG:BH,2), IF(COUNTIF($BU$2:BU1104,AH119)=0,$AI$10,""))</f>
        <v/>
      </c>
      <c r="AJ119" s="39" t="str">
        <f t="shared" ca="1" si="94"/>
        <v/>
      </c>
      <c r="AK119" s="39" t="str">
        <f t="shared" ca="1" si="95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17"/>
        <v/>
      </c>
      <c r="AN119" s="40" t="str">
        <f t="shared" ca="1" si="96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18"/>
        <v/>
      </c>
      <c r="AQ119" s="40" t="str">
        <f t="shared" ca="1" si="97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19"/>
        <v/>
      </c>
      <c r="AT119" s="40" t="str">
        <f t="shared" ca="1" si="98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20"/>
        <v/>
      </c>
      <c r="AW119" s="40" t="str">
        <f t="shared" ca="1" si="99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21"/>
        <v/>
      </c>
      <c r="AZ119" s="40" t="str">
        <f t="shared" ca="1" si="100"/>
        <v/>
      </c>
      <c r="BA119" s="66" t="str">
        <f t="shared" ca="1" si="12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23"/>
        <v/>
      </c>
      <c r="BG119" s="59">
        <v>45980.625</v>
      </c>
      <c r="BH119" s="44">
        <v>80.150000000000006</v>
      </c>
      <c r="BK119" s="59">
        <v>45980.625</v>
      </c>
      <c r="BL119" s="44">
        <v>110.38</v>
      </c>
      <c r="BO119" s="59">
        <v>45978.625</v>
      </c>
      <c r="BP119" s="44">
        <v>104.140625</v>
      </c>
      <c r="BQ119" s="59">
        <v>45978.625</v>
      </c>
      <c r="BR119" s="44">
        <v>98.1875</v>
      </c>
      <c r="BS119" s="150">
        <f t="shared" si="69"/>
        <v>45980.625</v>
      </c>
      <c r="BT119" s="150">
        <f t="shared" si="70"/>
        <v>45980.625</v>
      </c>
      <c r="BY119" s="151" t="str">
        <f t="shared" ca="1" si="101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02"/>
        <v/>
      </c>
      <c r="CB119" s="39" t="str">
        <f t="shared" ca="1" si="103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15"/>
        <v/>
      </c>
      <c r="CE119" s="40" t="str">
        <f t="shared" ca="1" si="104"/>
        <v/>
      </c>
      <c r="CF119" s="38" t="str">
        <f t="shared" ca="1" si="116"/>
        <v/>
      </c>
      <c r="CH119" s="109">
        <v>45986.625</v>
      </c>
      <c r="CI119" s="44">
        <v>107.4919</v>
      </c>
      <c r="CJ119" s="109">
        <v>45986.625</v>
      </c>
      <c r="CK119" s="44">
        <v>47.933</v>
      </c>
      <c r="CL119" s="150">
        <f t="shared" si="63"/>
        <v>45986.625</v>
      </c>
      <c r="CM119" s="150">
        <f t="shared" si="64"/>
        <v>45986.625</v>
      </c>
      <c r="CR119" s="151" t="str">
        <f t="shared" ca="1" si="10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06"/>
        <v/>
      </c>
      <c r="CU119" s="39" t="str">
        <f t="shared" ca="1" si="10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08"/>
        <v/>
      </c>
      <c r="CX119" s="40" t="str">
        <f t="shared" ca="1" si="109"/>
        <v/>
      </c>
      <c r="CY119" s="38" t="str">
        <f t="shared" ca="1" si="110"/>
        <v/>
      </c>
      <c r="DA119" s="109">
        <v>45979.625</v>
      </c>
      <c r="DB119" s="44">
        <v>257.61399999999998</v>
      </c>
      <c r="DC119" s="109">
        <v>45979.625</v>
      </c>
      <c r="DD119" s="44">
        <v>50.881999999999998</v>
      </c>
      <c r="DE119" s="150">
        <f t="shared" si="65"/>
        <v>45979.625</v>
      </c>
      <c r="DF119" s="150">
        <f t="shared" si="66"/>
        <v>45979.625</v>
      </c>
      <c r="DR119" s="150">
        <f ca="1">IF(COUNTIF($AH$14:AH1006,A120)*COUNTIF($BY$14:BY1006,A120)*COUNTIF($CR$14:CR1006,A120),A120,"")</f>
        <v>46008.625</v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1"/>
        <v/>
      </c>
      <c r="EO119" s="124" t="str">
        <f t="shared" si="112"/>
        <v/>
      </c>
      <c r="EP119" s="124" t="str">
        <f t="shared" si="113"/>
        <v/>
      </c>
      <c r="EQ119" s="124" t="str">
        <f t="shared" si="114"/>
        <v/>
      </c>
    </row>
    <row r="120" spans="1:147">
      <c r="A120" s="151">
        <f t="shared" ca="1" si="82"/>
        <v>46008.625</v>
      </c>
      <c r="B120" s="60">
        <f ca="1">IF(COUNTIF($AD$2:AD1105,A120)=1,VLOOKUP(A120,T:U,2), IF(COUNTIF($AD$2:AD1105,A120)=0,$B$10,""))</f>
        <v>92.9</v>
      </c>
      <c r="C120" s="30">
        <f t="shared" ca="1" si="83"/>
        <v>-223642.17252396067</v>
      </c>
      <c r="D120" s="31">
        <f t="shared" ca="1" si="84"/>
        <v>-399735</v>
      </c>
      <c r="E120" s="60">
        <f ca="1">IF(COUNTIF($AD$2:AD1105,A120)=1,VLOOKUP(A120,V:W,2), IF(COUNTIF($AD$2:AD1105,A120)=0,$C$10,""))</f>
        <v>100.503</v>
      </c>
      <c r="F120" s="30">
        <f t="shared" ca="1" si="132"/>
        <v>-123983.99999999991</v>
      </c>
      <c r="G120" s="31">
        <f t="shared" ca="1" si="86"/>
        <v>-142316.56907999999</v>
      </c>
      <c r="H120" s="60">
        <f ca="1">IF(COUNTIF($AD$2:AD1105,A120)=1,VLOOKUP(A120,X:Y,2), IF(COUNTIF($AD$2:AD1105,A120)=0,$D$10,""))</f>
        <v>120.88</v>
      </c>
      <c r="I120" s="30">
        <f t="shared" ca="1" si="133"/>
        <v>-302234.61853979167</v>
      </c>
      <c r="J120" s="31">
        <f t="shared" ca="1" si="88"/>
        <v>-687544.2</v>
      </c>
      <c r="K120" s="60">
        <f ca="1">IF(COUNTIF($AD$2:AD1105,A120)=1,VLOOKUP(A120,Z:AA,2), IF(COUNTIF($AD$2:AD1105,A120)=0,$E$10,""))</f>
        <v>98.834000000000003</v>
      </c>
      <c r="L120" s="30">
        <f t="shared" ca="1" si="134"/>
        <v>-318914.40000000066</v>
      </c>
      <c r="M120" s="31">
        <f t="shared" ca="1" si="90"/>
        <v>-313036.04304000008</v>
      </c>
      <c r="N120" s="66">
        <f t="shared" ca="1" si="135"/>
        <v>751.772055830108</v>
      </c>
      <c r="O120" s="66"/>
      <c r="P120" s="66"/>
      <c r="Q120" s="66">
        <f ca="1">IF(ISERROR(B120-2),"",$G$5*SUM($O$14:O120)-$H$5*SUM($P$14:P120))</f>
        <v>-35590.730199999991</v>
      </c>
      <c r="R120" s="66">
        <f t="shared" ca="1" si="136"/>
        <v>-34838.958144169883</v>
      </c>
      <c r="T120" s="59">
        <v>45980.625</v>
      </c>
      <c r="U120" s="44">
        <v>92.22</v>
      </c>
      <c r="V120" s="59">
        <v>45978.625</v>
      </c>
      <c r="W120" s="44">
        <v>100.85299999999999</v>
      </c>
      <c r="X120" s="105">
        <v>45989.625</v>
      </c>
      <c r="Y120" s="44">
        <v>121.37</v>
      </c>
      <c r="Z120" s="59">
        <v>46009.625</v>
      </c>
      <c r="AA120" s="44">
        <v>98.876999999999995</v>
      </c>
      <c r="AB120" s="150">
        <f t="shared" si="67"/>
        <v>45980.625</v>
      </c>
      <c r="AC120" s="150">
        <f t="shared" si="68"/>
        <v>45980.625</v>
      </c>
      <c r="AH120" s="151" t="str">
        <f t="shared" ca="1" si="93"/>
        <v/>
      </c>
      <c r="AI120" s="38" t="str">
        <f ca="1">IF(COUNTIF($BU$2:BU1105,AH120)=1,VLOOKUP(AH120,BG:BH,2), IF(COUNTIF($BU$2:BU1105,AH120)=0,$AI$10,""))</f>
        <v/>
      </c>
      <c r="AJ120" s="39" t="str">
        <f t="shared" ca="1" si="94"/>
        <v/>
      </c>
      <c r="AK120" s="39" t="str">
        <f t="shared" ca="1" si="95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17"/>
        <v/>
      </c>
      <c r="AN120" s="40" t="str">
        <f t="shared" ca="1" si="96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18"/>
        <v/>
      </c>
      <c r="AQ120" s="40" t="str">
        <f t="shared" ca="1" si="97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19"/>
        <v/>
      </c>
      <c r="AT120" s="40" t="str">
        <f t="shared" ca="1" si="98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20"/>
        <v/>
      </c>
      <c r="AW120" s="40" t="str">
        <f t="shared" ca="1" si="99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21"/>
        <v/>
      </c>
      <c r="AZ120" s="40" t="str">
        <f t="shared" ca="1" si="100"/>
        <v/>
      </c>
      <c r="BA120" s="66" t="str">
        <f t="shared" ca="1" si="12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23"/>
        <v/>
      </c>
      <c r="BG120" s="59">
        <v>45981.625</v>
      </c>
      <c r="BH120" s="44">
        <v>80.099999999999994</v>
      </c>
      <c r="BK120" s="59">
        <v>45981.625</v>
      </c>
      <c r="BL120" s="44">
        <v>110.53</v>
      </c>
      <c r="BO120" s="59">
        <v>45979.625</v>
      </c>
      <c r="BP120" s="44">
        <v>104.28125</v>
      </c>
      <c r="BQ120" s="59">
        <v>45979.625</v>
      </c>
      <c r="BR120" s="44">
        <v>98.109375</v>
      </c>
      <c r="BS120" s="150">
        <f t="shared" si="69"/>
        <v>45981.625</v>
      </c>
      <c r="BT120" s="150">
        <f t="shared" si="70"/>
        <v>45981.625</v>
      </c>
      <c r="BY120" s="151" t="str">
        <f t="shared" ca="1" si="101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02"/>
        <v/>
      </c>
      <c r="CB120" s="39" t="str">
        <f t="shared" ca="1" si="103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15"/>
        <v/>
      </c>
      <c r="CE120" s="40" t="str">
        <f t="shared" ca="1" si="104"/>
        <v/>
      </c>
      <c r="CF120" s="38" t="str">
        <f t="shared" ca="1" si="116"/>
        <v/>
      </c>
      <c r="CH120" s="109">
        <v>45987.625</v>
      </c>
      <c r="CI120" s="44">
        <v>107.6921</v>
      </c>
      <c r="CJ120" s="109">
        <v>45987.625</v>
      </c>
      <c r="CK120" s="44">
        <v>47.204000000000001</v>
      </c>
      <c r="CL120" s="150">
        <f t="shared" si="63"/>
        <v>45987.625</v>
      </c>
      <c r="CM120" s="150">
        <f t="shared" si="64"/>
        <v>45987.625</v>
      </c>
      <c r="CR120" s="151" t="str">
        <f t="shared" ca="1" si="10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06"/>
        <v/>
      </c>
      <c r="CU120" s="39" t="str">
        <f t="shared" ca="1" si="10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08"/>
        <v/>
      </c>
      <c r="CX120" s="40" t="str">
        <f t="shared" ca="1" si="109"/>
        <v/>
      </c>
      <c r="CY120" s="38" t="str">
        <f t="shared" ca="1" si="110"/>
        <v/>
      </c>
      <c r="DA120" s="109">
        <v>45980.625</v>
      </c>
      <c r="DB120" s="44">
        <v>251.613</v>
      </c>
      <c r="DC120" s="109">
        <v>45980.625</v>
      </c>
      <c r="DD120" s="44">
        <v>50.021000000000001</v>
      </c>
      <c r="DE120" s="150">
        <f t="shared" si="65"/>
        <v>45980.625</v>
      </c>
      <c r="DF120" s="150">
        <f t="shared" si="66"/>
        <v>45980.625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1"/>
        <v/>
      </c>
      <c r="EO120" s="124" t="str">
        <f t="shared" si="112"/>
        <v/>
      </c>
      <c r="EP120" s="124" t="str">
        <f t="shared" si="113"/>
        <v/>
      </c>
      <c r="EQ120" s="124" t="str">
        <f t="shared" si="114"/>
        <v/>
      </c>
    </row>
    <row r="121" spans="1:147">
      <c r="A121" s="151">
        <f t="shared" ca="1" si="82"/>
        <v>46009.625</v>
      </c>
      <c r="B121" s="60">
        <f ca="1">IF(COUNTIF($AD$2:AD1106,A121)=1,VLOOKUP(A121,T:U,2), IF(COUNTIF($AD$2:AD1106,A121)=0,$B$10,""))</f>
        <v>93</v>
      </c>
      <c r="C121" s="30">
        <f t="shared" ca="1" si="83"/>
        <v>-201277.95527156579</v>
      </c>
      <c r="D121" s="31">
        <f t="shared" ca="1" si="84"/>
        <v>-402202.5</v>
      </c>
      <c r="E121" s="60">
        <f ca="1">IF(COUNTIF($AD$2:AD1106,A121)=1,VLOOKUP(A121,V:W,2), IF(COUNTIF($AD$2:AD1106,A121)=0,$C$10,""))</f>
        <v>100.521</v>
      </c>
      <c r="F121" s="30">
        <f t="shared" ca="1" si="132"/>
        <v>-120959.99999999981</v>
      </c>
      <c r="G121" s="31">
        <f t="shared" ca="1" si="86"/>
        <v>-143195.06641999999</v>
      </c>
      <c r="H121" s="60">
        <f ca="1">IF(COUNTIF($AD$2:AD1106,A121)=1,VLOOKUP(A121,X:Y,2), IF(COUNTIF($AD$2:AD1106,A121)=0,$D$10,""))</f>
        <v>120.81</v>
      </c>
      <c r="I121" s="30">
        <f t="shared" ca="1" si="133"/>
        <v>-322976.21000820358</v>
      </c>
      <c r="J121" s="31">
        <f t="shared" ca="1" si="88"/>
        <v>-691788.29999999993</v>
      </c>
      <c r="K121" s="60">
        <f ca="1">IF(COUNTIF($AD$2:AD1106,A121)=1,VLOOKUP(A121,Z:AA,2), IF(COUNTIF($AD$2:AD1106,A121)=0,$E$10,""))</f>
        <v>98.876999999999995</v>
      </c>
      <c r="L121" s="30">
        <f t="shared" ca="1" si="134"/>
        <v>-304105.20000000339</v>
      </c>
      <c r="M121" s="31">
        <f t="shared" ca="1" si="90"/>
        <v>-314968.36429333338</v>
      </c>
      <c r="N121" s="66">
        <f t="shared" ca="1" si="135"/>
        <v>56365.556863300793</v>
      </c>
      <c r="O121" s="66"/>
      <c r="P121" s="66"/>
      <c r="Q121" s="66">
        <f ca="1">IF(ISERROR(B121-2),"",$G$5*SUM($O$14:O121)-$H$5*SUM($P$14:P121))</f>
        <v>-35590.730199999991</v>
      </c>
      <c r="R121" s="66">
        <f t="shared" ca="1" si="136"/>
        <v>20774.826663300802</v>
      </c>
      <c r="T121" s="59">
        <v>45981.625</v>
      </c>
      <c r="U121" s="44">
        <v>92.49</v>
      </c>
      <c r="V121" s="59">
        <v>45979.625</v>
      </c>
      <c r="W121" s="44">
        <v>100.91500000000001</v>
      </c>
      <c r="X121" s="105">
        <v>45992.625</v>
      </c>
      <c r="Y121" s="44">
        <v>121.23</v>
      </c>
      <c r="AB121" s="150" t="str">
        <f t="shared" si="67"/>
        <v/>
      </c>
      <c r="AC121" s="150" t="str">
        <f t="shared" si="68"/>
        <v/>
      </c>
      <c r="AH121" s="151" t="str">
        <f t="shared" ca="1" si="93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4"/>
        <v/>
      </c>
      <c r="AK121" s="39" t="str">
        <f t="shared" ca="1" si="95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17"/>
        <v/>
      </c>
      <c r="AN121" s="40" t="str">
        <f t="shared" ca="1" si="96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18"/>
        <v/>
      </c>
      <c r="AQ121" s="40" t="str">
        <f t="shared" ca="1" si="97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19"/>
        <v/>
      </c>
      <c r="AT121" s="40" t="str">
        <f t="shared" ca="1" si="98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20"/>
        <v/>
      </c>
      <c r="AW121" s="40" t="str">
        <f t="shared" ca="1" si="99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21"/>
        <v/>
      </c>
      <c r="AZ121" s="40" t="str">
        <f t="shared" ca="1" si="100"/>
        <v/>
      </c>
      <c r="BA121" s="66" t="str">
        <f t="shared" ca="1" si="12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23"/>
        <v/>
      </c>
      <c r="BG121" s="59">
        <v>45982.625</v>
      </c>
      <c r="BH121" s="44">
        <v>80.37</v>
      </c>
      <c r="BK121" s="59">
        <v>45982.625</v>
      </c>
      <c r="BL121" s="44">
        <v>110.92</v>
      </c>
      <c r="BO121" s="59">
        <v>45980.625</v>
      </c>
      <c r="BP121" s="44">
        <v>104.21875</v>
      </c>
      <c r="BQ121" s="59">
        <v>45980.625</v>
      </c>
      <c r="BR121" s="44">
        <v>97.96875</v>
      </c>
      <c r="BS121" s="150">
        <f t="shared" si="69"/>
        <v>45982.625</v>
      </c>
      <c r="BT121" s="150">
        <f t="shared" si="70"/>
        <v>45982.625</v>
      </c>
      <c r="BY121" s="151" t="str">
        <f t="shared" ca="1" si="101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02"/>
        <v/>
      </c>
      <c r="CB121" s="39" t="str">
        <f t="shared" ca="1" si="103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15"/>
        <v/>
      </c>
      <c r="CE121" s="40" t="str">
        <f t="shared" ca="1" si="104"/>
        <v/>
      </c>
      <c r="CF121" s="38" t="str">
        <f t="shared" ca="1" si="116"/>
        <v/>
      </c>
      <c r="CH121" s="109">
        <v>45992.625</v>
      </c>
      <c r="CI121" s="44">
        <v>107.7529</v>
      </c>
      <c r="CJ121" s="109">
        <v>45992.625</v>
      </c>
      <c r="CK121" s="44">
        <v>46.862000000000002</v>
      </c>
      <c r="CL121" s="150">
        <f t="shared" si="63"/>
        <v>45992.625</v>
      </c>
      <c r="CM121" s="150">
        <f t="shared" si="64"/>
        <v>45992.625</v>
      </c>
      <c r="CR121" s="151" t="str">
        <f t="shared" ca="1" si="10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06"/>
        <v/>
      </c>
      <c r="CU121" s="39" t="str">
        <f t="shared" ca="1" si="10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08"/>
        <v/>
      </c>
      <c r="CX121" s="40" t="str">
        <f t="shared" ca="1" si="109"/>
        <v/>
      </c>
      <c r="CY121" s="38" t="str">
        <f t="shared" ca="1" si="110"/>
        <v/>
      </c>
      <c r="DA121" s="109">
        <v>45981.625</v>
      </c>
      <c r="DB121" s="44">
        <v>244.52099999999999</v>
      </c>
      <c r="DC121" s="109">
        <v>45981.625</v>
      </c>
      <c r="DD121" s="44">
        <v>48.225999999999999</v>
      </c>
      <c r="DE121" s="150">
        <f t="shared" si="65"/>
        <v>45981.625</v>
      </c>
      <c r="DF121" s="150">
        <f t="shared" si="66"/>
        <v>45981.625</v>
      </c>
      <c r="DR121" s="150">
        <f ca="1">IF(COUNTIF($AH$14:AH1008,A122)*COUNTIF($BY$14:BY1008,A122)*COUNTIF($CR$14:CR1008,A122),A122,"")</f>
        <v>46009.432638888888</v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1"/>
        <v/>
      </c>
      <c r="EO121" s="124" t="str">
        <f t="shared" si="112"/>
        <v/>
      </c>
      <c r="EP121" s="124" t="str">
        <f t="shared" si="113"/>
        <v/>
      </c>
      <c r="EQ121" s="124" t="str">
        <f t="shared" si="114"/>
        <v/>
      </c>
    </row>
    <row r="122" spans="1:147">
      <c r="A122" s="151">
        <f t="shared" ca="1" si="82"/>
        <v>46009.432638888888</v>
      </c>
      <c r="B122" s="60">
        <f ca="1">IF(COUNTIF($AD$2:AD1107,A122)=1,VLOOKUP(A122,T:U,2), IF(COUNTIF($AD$2:AD1107,A122)=0,$B$10,""))</f>
        <v>93</v>
      </c>
      <c r="C122" s="30">
        <f t="shared" ca="1" si="83"/>
        <v>-201277.95527156579</v>
      </c>
      <c r="D122" s="31">
        <f t="shared" ca="1" si="84"/>
        <v>-402202.5</v>
      </c>
      <c r="E122" s="60">
        <f ca="1">IF(COUNTIF($AD$2:AD1107,A122)=1,VLOOKUP(A122,V:W,2), IF(COUNTIF($AD$2:AD1107,A122)=0,$C$10,""))</f>
        <v>100.521</v>
      </c>
      <c r="F122" s="30">
        <f t="shared" ca="1" si="132"/>
        <v>-120959.99999999981</v>
      </c>
      <c r="G122" s="31">
        <f t="shared" ca="1" si="86"/>
        <v>-143195.06641999999</v>
      </c>
      <c r="H122" s="60">
        <f ca="1">IF(COUNTIF($AD$2:AD1107,A122)=1,VLOOKUP(A122,X:Y,2), IF(COUNTIF($AD$2:AD1107,A122)=0,$D$10,""))</f>
        <v>120.81</v>
      </c>
      <c r="I122" s="30">
        <f t="shared" ca="1" si="133"/>
        <v>-322976.21000820358</v>
      </c>
      <c r="J122" s="31">
        <f t="shared" ca="1" si="88"/>
        <v>-691788.29999999993</v>
      </c>
      <c r="K122" s="60">
        <f ca="1">IF(COUNTIF($AD$2:AD1107,A122)=1,VLOOKUP(A122,Z:AA,2), IF(COUNTIF($AD$2:AD1107,A122)=0,$E$10,""))</f>
        <v>98.876999999999995</v>
      </c>
      <c r="L122" s="30">
        <f t="shared" ca="1" si="134"/>
        <v>-304105.20000000339</v>
      </c>
      <c r="M122" s="31">
        <f t="shared" ca="1" si="90"/>
        <v>-314968.36429333338</v>
      </c>
      <c r="N122" s="66">
        <f t="shared" ca="1" si="135"/>
        <v>56365.556863300793</v>
      </c>
      <c r="O122" s="66"/>
      <c r="P122" s="66"/>
      <c r="Q122" s="66">
        <f ca="1">IF(ISERROR(B122-2),"",$G$5*SUM($O$14:O122)-$H$5*SUM($P$14:P122))</f>
        <v>-35590.730199999991</v>
      </c>
      <c r="R122" s="66">
        <f t="shared" ca="1" si="136"/>
        <v>20774.826663300802</v>
      </c>
      <c r="T122" s="59">
        <v>45982.625</v>
      </c>
      <c r="U122" s="44">
        <v>92.24</v>
      </c>
      <c r="V122" s="59">
        <v>45980.625</v>
      </c>
      <c r="W122" s="44">
        <v>100.92100000000001</v>
      </c>
      <c r="X122" s="105">
        <v>45993.625</v>
      </c>
      <c r="Y122" s="44">
        <v>121.23</v>
      </c>
      <c r="AB122" s="150">
        <f t="shared" si="67"/>
        <v>45982.625</v>
      </c>
      <c r="AC122" s="150">
        <f t="shared" si="68"/>
        <v>45982.625</v>
      </c>
      <c r="AH122" s="151" t="str">
        <f t="shared" ca="1" si="9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4"/>
        <v/>
      </c>
      <c r="AK122" s="39" t="str">
        <f t="shared" ca="1" si="95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17"/>
        <v/>
      </c>
      <c r="AN122" s="40" t="str">
        <f t="shared" ca="1" si="9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18"/>
        <v/>
      </c>
      <c r="AQ122" s="40" t="str">
        <f t="shared" ca="1" si="97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19"/>
        <v/>
      </c>
      <c r="AT122" s="40" t="str">
        <f t="shared" ca="1" si="98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20"/>
        <v/>
      </c>
      <c r="AW122" s="40" t="str">
        <f t="shared" ca="1" si="99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21"/>
        <v/>
      </c>
      <c r="AZ122" s="40" t="str">
        <f t="shared" ca="1" si="100"/>
        <v/>
      </c>
      <c r="BA122" s="66" t="str">
        <f t="shared" ca="1" si="12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23"/>
        <v/>
      </c>
      <c r="BG122" s="59">
        <v>45985.625</v>
      </c>
      <c r="BH122" s="44">
        <v>80.59</v>
      </c>
      <c r="BK122" s="59">
        <v>45985.625</v>
      </c>
      <c r="BL122" s="44">
        <v>111.36</v>
      </c>
      <c r="BO122" s="59">
        <v>45981.625</v>
      </c>
      <c r="BP122" s="44">
        <v>104.484375</v>
      </c>
      <c r="BQ122" s="59">
        <v>45981.625</v>
      </c>
      <c r="BR122" s="44">
        <v>98.296875</v>
      </c>
      <c r="BS122" s="150">
        <f t="shared" si="69"/>
        <v>45985.625</v>
      </c>
      <c r="BT122" s="150">
        <f t="shared" si="70"/>
        <v>45985.625</v>
      </c>
      <c r="BY122" s="151" t="str">
        <f t="shared" ca="1" si="101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02"/>
        <v/>
      </c>
      <c r="CB122" s="39" t="str">
        <f t="shared" ca="1" si="103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15"/>
        <v/>
      </c>
      <c r="CE122" s="40" t="str">
        <f t="shared" ca="1" si="104"/>
        <v/>
      </c>
      <c r="CF122" s="38" t="str">
        <f t="shared" ca="1" si="116"/>
        <v/>
      </c>
      <c r="CH122" s="109">
        <v>45993.625</v>
      </c>
      <c r="CI122" s="44">
        <v>107.8167</v>
      </c>
      <c r="CJ122" s="109">
        <v>45993.625</v>
      </c>
      <c r="CK122" s="44">
        <v>46.566000000000003</v>
      </c>
      <c r="CL122" s="150">
        <f t="shared" si="63"/>
        <v>45993.625</v>
      </c>
      <c r="CM122" s="150">
        <f t="shared" si="64"/>
        <v>45993.625</v>
      </c>
      <c r="CR122" s="151" t="str">
        <f t="shared" ca="1" si="10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06"/>
        <v/>
      </c>
      <c r="CU122" s="39" t="str">
        <f t="shared" ca="1" si="10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08"/>
        <v/>
      </c>
      <c r="CX122" s="40" t="str">
        <f t="shared" ca="1" si="109"/>
        <v/>
      </c>
      <c r="CY122" s="38" t="str">
        <f t="shared" ca="1" si="110"/>
        <v/>
      </c>
      <c r="DA122" s="109">
        <v>45982.625</v>
      </c>
      <c r="DB122" s="44">
        <v>256.08999999999997</v>
      </c>
      <c r="DC122" s="109">
        <v>45982.625</v>
      </c>
      <c r="DD122" s="44">
        <v>50.795999999999999</v>
      </c>
      <c r="DE122" s="150">
        <f t="shared" si="65"/>
        <v>45982.625</v>
      </c>
      <c r="DF122" s="150">
        <f t="shared" si="66"/>
        <v>45982.625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1"/>
        <v/>
      </c>
      <c r="EO122" s="124" t="str">
        <f t="shared" si="112"/>
        <v/>
      </c>
      <c r="EP122" s="124" t="str">
        <f t="shared" si="113"/>
        <v/>
      </c>
      <c r="EQ122" s="124" t="str">
        <f t="shared" si="114"/>
        <v/>
      </c>
    </row>
    <row r="123" spans="1:147">
      <c r="A123" s="151" t="str">
        <f t="shared" ca="1" si="82"/>
        <v/>
      </c>
      <c r="B123" s="60" t="str">
        <f ca="1">IF(COUNTIF($AD$2:AD1108,A123)=1,VLOOKUP(A123,T:U,2), IF(COUNTIF($AD$2:AD1108,A123)=0,$B$10,""))</f>
        <v/>
      </c>
      <c r="C123" s="30" t="str">
        <f t="shared" ca="1" si="83"/>
        <v/>
      </c>
      <c r="D123" s="31" t="str">
        <f t="shared" ca="1" si="84"/>
        <v/>
      </c>
      <c r="E123" s="60" t="str">
        <f ca="1">IF(COUNTIF($AD$2:AD1108,A123)=1,VLOOKUP(A123,V:W,2), IF(COUNTIF($AD$2:AD1108,A123)=0,$C$10,""))</f>
        <v/>
      </c>
      <c r="F123" s="30" t="str">
        <f t="shared" ca="1" si="132"/>
        <v/>
      </c>
      <c r="G123" s="31" t="str">
        <f t="shared" ca="1" si="86"/>
        <v/>
      </c>
      <c r="H123" s="60" t="str">
        <f ca="1">IF(COUNTIF($AD$2:AD1108,A123)=1,VLOOKUP(A123,X:Y,2), IF(COUNTIF($AD$2:AD1108,A123)=0,$D$10,""))</f>
        <v/>
      </c>
      <c r="I123" s="30" t="str">
        <f t="shared" ca="1" si="133"/>
        <v/>
      </c>
      <c r="J123" s="31" t="str">
        <f t="shared" ca="1" si="88"/>
        <v/>
      </c>
      <c r="K123" s="60" t="str">
        <f ca="1">IF(COUNTIF($AD$2:AD1108,A123)=1,VLOOKUP(A123,Z:AA,2), IF(COUNTIF($AD$2:AD1108,A123)=0,$E$10,""))</f>
        <v/>
      </c>
      <c r="L123" s="30" t="str">
        <f t="shared" ca="1" si="134"/>
        <v/>
      </c>
      <c r="M123" s="31" t="str">
        <f t="shared" ca="1" si="90"/>
        <v/>
      </c>
      <c r="N123" s="66" t="str">
        <f t="shared" ca="1" si="13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36"/>
        <v/>
      </c>
      <c r="T123" s="59">
        <v>45985.625</v>
      </c>
      <c r="U123" s="44">
        <v>92.41</v>
      </c>
      <c r="V123" s="59">
        <v>45981.625</v>
      </c>
      <c r="W123" s="44">
        <v>100.889</v>
      </c>
      <c r="X123" s="105">
        <v>45994.625</v>
      </c>
      <c r="Y123" s="44">
        <v>121.36</v>
      </c>
      <c r="AB123" s="150">
        <f t="shared" si="67"/>
        <v>45985.625</v>
      </c>
      <c r="AC123" s="150">
        <f t="shared" si="68"/>
        <v>45985.625</v>
      </c>
      <c r="AH123" s="151" t="str">
        <f t="shared" ca="1" si="9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4"/>
        <v/>
      </c>
      <c r="AK123" s="39" t="str">
        <f t="shared" ca="1" si="95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17"/>
        <v/>
      </c>
      <c r="AN123" s="40" t="str">
        <f t="shared" ca="1" si="9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18"/>
        <v/>
      </c>
      <c r="AQ123" s="40" t="str">
        <f t="shared" ca="1" si="97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19"/>
        <v/>
      </c>
      <c r="AT123" s="40" t="str">
        <f t="shared" ca="1" si="98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20"/>
        <v/>
      </c>
      <c r="AW123" s="40" t="str">
        <f t="shared" ca="1" si="99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21"/>
        <v/>
      </c>
      <c r="AZ123" s="40" t="str">
        <f t="shared" ca="1" si="100"/>
        <v/>
      </c>
      <c r="BA123" s="66" t="str">
        <f t="shared" ca="1" si="12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23"/>
        <v/>
      </c>
      <c r="BG123" s="59">
        <v>45986.625</v>
      </c>
      <c r="BH123" s="44">
        <v>80.87</v>
      </c>
      <c r="BK123" s="59">
        <v>45986.625</v>
      </c>
      <c r="BL123" s="44">
        <v>111.67</v>
      </c>
      <c r="BO123" s="59">
        <v>45982.625</v>
      </c>
      <c r="BP123" s="44">
        <v>104.75</v>
      </c>
      <c r="BQ123" s="59">
        <v>45982.625</v>
      </c>
      <c r="BR123" s="44">
        <v>98.53125</v>
      </c>
      <c r="BS123" s="150">
        <f t="shared" si="69"/>
        <v>45986.625</v>
      </c>
      <c r="BT123" s="150">
        <f t="shared" si="70"/>
        <v>45986.625</v>
      </c>
      <c r="BY123" s="151" t="str">
        <f t="shared" ca="1" si="101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02"/>
        <v/>
      </c>
      <c r="CB123" s="39" t="str">
        <f t="shared" ca="1" si="103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15"/>
        <v/>
      </c>
      <c r="CE123" s="40" t="str">
        <f t="shared" ca="1" si="104"/>
        <v/>
      </c>
      <c r="CF123" s="38" t="str">
        <f t="shared" ca="1" si="116"/>
        <v/>
      </c>
      <c r="CH123" s="109">
        <v>45994.625</v>
      </c>
      <c r="CI123" s="44">
        <v>107.83029999999999</v>
      </c>
      <c r="CJ123" s="109">
        <v>45994.625</v>
      </c>
      <c r="CK123" s="44">
        <v>46.598999999999997</v>
      </c>
      <c r="CL123" s="150">
        <f t="shared" si="63"/>
        <v>45994.625</v>
      </c>
      <c r="CM123" s="150">
        <f t="shared" si="64"/>
        <v>45994.625</v>
      </c>
      <c r="CR123" s="151" t="str">
        <f t="shared" ca="1" si="10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06"/>
        <v/>
      </c>
      <c r="CU123" s="39" t="str">
        <f t="shared" ca="1" si="10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08"/>
        <v/>
      </c>
      <c r="CX123" s="40" t="str">
        <f t="shared" ca="1" si="109"/>
        <v/>
      </c>
      <c r="CY123" s="38" t="str">
        <f t="shared" ca="1" si="110"/>
        <v/>
      </c>
      <c r="DA123" s="109">
        <v>45985.625</v>
      </c>
      <c r="DB123" s="44">
        <v>246.53200000000001</v>
      </c>
      <c r="DC123" s="109">
        <v>45985.625</v>
      </c>
      <c r="DD123" s="44">
        <v>48.768999999999998</v>
      </c>
      <c r="DE123" s="150">
        <f t="shared" si="65"/>
        <v>45985.625</v>
      </c>
      <c r="DF123" s="150">
        <f t="shared" si="66"/>
        <v>45985.625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1"/>
        <v/>
      </c>
      <c r="EO123" s="124" t="str">
        <f t="shared" si="112"/>
        <v/>
      </c>
      <c r="EP123" s="124" t="str">
        <f t="shared" si="113"/>
        <v/>
      </c>
      <c r="EQ123" s="124" t="str">
        <f t="shared" si="114"/>
        <v/>
      </c>
    </row>
    <row r="124" spans="1:147">
      <c r="A124" s="151" t="str">
        <f t="shared" ca="1" si="82"/>
        <v/>
      </c>
      <c r="B124" s="60" t="str">
        <f ca="1">IF(COUNTIF($AD$2:AD1109,A124)=1,VLOOKUP(A124,T:U,2), IF(COUNTIF($AD$2:AD1109,A124)=0,$B$10,""))</f>
        <v/>
      </c>
      <c r="C124" s="30" t="str">
        <f t="shared" ca="1" si="83"/>
        <v/>
      </c>
      <c r="D124" s="31" t="str">
        <f t="shared" ca="1" si="84"/>
        <v/>
      </c>
      <c r="E124" s="60" t="str">
        <f ca="1">IF(COUNTIF($AD$2:AD1109,A124)=1,VLOOKUP(A124,V:W,2), IF(COUNTIF($AD$2:AD1109,A124)=0,$C$10,""))</f>
        <v/>
      </c>
      <c r="F124" s="30" t="str">
        <f t="shared" ca="1" si="132"/>
        <v/>
      </c>
      <c r="G124" s="31" t="str">
        <f t="shared" ca="1" si="86"/>
        <v/>
      </c>
      <c r="H124" s="60" t="str">
        <f ca="1">IF(COUNTIF($AD$2:AD1109,A124)=1,VLOOKUP(A124,X:Y,2), IF(COUNTIF($AD$2:AD1109,A124)=0,$D$10,""))</f>
        <v/>
      </c>
      <c r="I124" s="30" t="str">
        <f t="shared" ca="1" si="133"/>
        <v/>
      </c>
      <c r="J124" s="31" t="str">
        <f t="shared" ca="1" si="88"/>
        <v/>
      </c>
      <c r="K124" s="60" t="str">
        <f ca="1">IF(COUNTIF($AD$2:AD1109,A124)=1,VLOOKUP(A124,Z:AA,2), IF(COUNTIF($AD$2:AD1109,A124)=0,$E$10,""))</f>
        <v/>
      </c>
      <c r="L124" s="30" t="str">
        <f t="shared" ca="1" si="134"/>
        <v/>
      </c>
      <c r="M124" s="31" t="str">
        <f t="shared" ca="1" si="90"/>
        <v/>
      </c>
      <c r="N124" s="66" t="str">
        <f t="shared" ca="1" si="13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36"/>
        <v/>
      </c>
      <c r="T124" s="59">
        <v>45987.625</v>
      </c>
      <c r="U124" s="44">
        <v>92.74</v>
      </c>
      <c r="V124" s="59">
        <v>45982.625</v>
      </c>
      <c r="W124" s="44">
        <v>100.949</v>
      </c>
      <c r="X124" s="105">
        <v>45995.625</v>
      </c>
      <c r="Y124" s="44">
        <v>121.3</v>
      </c>
      <c r="AB124" s="150">
        <f t="shared" si="67"/>
        <v>45987.625</v>
      </c>
      <c r="AC124" s="150">
        <f t="shared" si="68"/>
        <v>45987.625</v>
      </c>
      <c r="AH124" s="151" t="str">
        <f t="shared" ca="1" si="9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4"/>
        <v/>
      </c>
      <c r="AK124" s="39" t="str">
        <f t="shared" ca="1" si="95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17"/>
        <v/>
      </c>
      <c r="AN124" s="40" t="str">
        <f t="shared" ca="1" si="9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18"/>
        <v/>
      </c>
      <c r="AQ124" s="40" t="str">
        <f t="shared" ca="1" si="97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19"/>
        <v/>
      </c>
      <c r="AT124" s="40" t="str">
        <f t="shared" ca="1" si="98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20"/>
        <v/>
      </c>
      <c r="AW124" s="40" t="str">
        <f t="shared" ca="1" si="99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21"/>
        <v/>
      </c>
      <c r="AZ124" s="40" t="str">
        <f t="shared" ca="1" si="100"/>
        <v/>
      </c>
      <c r="BA124" s="66" t="str">
        <f t="shared" ca="1" si="12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23"/>
        <v/>
      </c>
      <c r="BG124" s="59">
        <v>45987.625</v>
      </c>
      <c r="BH124" s="44">
        <v>80.95</v>
      </c>
      <c r="BK124" s="59">
        <v>45987.625</v>
      </c>
      <c r="BL124" s="44">
        <v>112.05</v>
      </c>
      <c r="BO124" s="59">
        <v>45985.625</v>
      </c>
      <c r="BP124" s="44">
        <v>104.9375</v>
      </c>
      <c r="BQ124" s="59">
        <v>45985.625</v>
      </c>
      <c r="BR124" s="44">
        <v>99.0625</v>
      </c>
      <c r="BS124" s="150">
        <f t="shared" si="69"/>
        <v>45987.625</v>
      </c>
      <c r="BT124" s="150">
        <f t="shared" si="70"/>
        <v>45987.625</v>
      </c>
      <c r="BY124" s="151" t="str">
        <f t="shared" ca="1" si="101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02"/>
        <v/>
      </c>
      <c r="CB124" s="39" t="str">
        <f t="shared" ca="1" si="103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15"/>
        <v/>
      </c>
      <c r="CE124" s="40" t="str">
        <f t="shared" ca="1" si="104"/>
        <v/>
      </c>
      <c r="CF124" s="38" t="str">
        <f t="shared" ca="1" si="116"/>
        <v/>
      </c>
      <c r="CH124" s="109">
        <v>45995.625</v>
      </c>
      <c r="CI124" s="44">
        <v>107.90560000000001</v>
      </c>
      <c r="CJ124" s="109">
        <v>45995.625</v>
      </c>
      <c r="CK124" s="44">
        <v>46.390999999999998</v>
      </c>
      <c r="CL124" s="150">
        <f t="shared" si="63"/>
        <v>45995.625</v>
      </c>
      <c r="CM124" s="150">
        <f t="shared" si="64"/>
        <v>45995.625</v>
      </c>
      <c r="CR124" s="151" t="str">
        <f t="shared" ca="1" si="10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06"/>
        <v/>
      </c>
      <c r="CU124" s="39" t="str">
        <f t="shared" ca="1" si="10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08"/>
        <v/>
      </c>
      <c r="CX124" s="40" t="str">
        <f t="shared" ca="1" si="109"/>
        <v/>
      </c>
      <c r="CY124" s="38" t="str">
        <f t="shared" ca="1" si="110"/>
        <v/>
      </c>
      <c r="DA124" s="109">
        <v>45986.625</v>
      </c>
      <c r="DB124" s="44">
        <v>246.197</v>
      </c>
      <c r="DC124" s="109">
        <v>45986.625</v>
      </c>
      <c r="DD124" s="44">
        <v>48.369</v>
      </c>
      <c r="DE124" s="150">
        <f t="shared" si="65"/>
        <v>45986.625</v>
      </c>
      <c r="DF124" s="150">
        <f t="shared" si="66"/>
        <v>45986.625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1"/>
        <v/>
      </c>
      <c r="EO124" s="124" t="str">
        <f t="shared" si="112"/>
        <v/>
      </c>
      <c r="EP124" s="124" t="str">
        <f t="shared" si="113"/>
        <v/>
      </c>
      <c r="EQ124" s="124" t="str">
        <f t="shared" si="114"/>
        <v/>
      </c>
    </row>
    <row r="125" spans="1:147">
      <c r="A125" s="151" t="str">
        <f t="shared" ca="1" si="82"/>
        <v/>
      </c>
      <c r="B125" s="60" t="str">
        <f ca="1">IF(COUNTIF($AD$2:AD1110,A125)=1,VLOOKUP(A125,T:U,2), IF(COUNTIF($AD$2:AD1110,A125)=0,$B$10,""))</f>
        <v/>
      </c>
      <c r="C125" s="30" t="str">
        <f t="shared" ca="1" si="83"/>
        <v/>
      </c>
      <c r="D125" s="31" t="str">
        <f t="shared" ca="1" si="84"/>
        <v/>
      </c>
      <c r="E125" s="60" t="str">
        <f ca="1">IF(COUNTIF($AD$2:AD1110,A125)=1,VLOOKUP(A125,V:W,2), IF(COUNTIF($AD$2:AD1110,A125)=0,$C$10,""))</f>
        <v/>
      </c>
      <c r="F125" s="30" t="str">
        <f t="shared" ca="1" si="132"/>
        <v/>
      </c>
      <c r="G125" s="31" t="str">
        <f t="shared" ca="1" si="86"/>
        <v/>
      </c>
      <c r="H125" s="60" t="str">
        <f ca="1">IF(COUNTIF($AD$2:AD1110,A125)=1,VLOOKUP(A125,X:Y,2), IF(COUNTIF($AD$2:AD1110,A125)=0,$D$10,""))</f>
        <v/>
      </c>
      <c r="I125" s="30" t="str">
        <f t="shared" ca="1" si="133"/>
        <v/>
      </c>
      <c r="J125" s="31" t="str">
        <f t="shared" ca="1" si="88"/>
        <v/>
      </c>
      <c r="K125" s="60" t="str">
        <f ca="1">IF(COUNTIF($AD$2:AD1110,A125)=1,VLOOKUP(A125,Z:AA,2), IF(COUNTIF($AD$2:AD1110,A125)=0,$E$10,""))</f>
        <v/>
      </c>
      <c r="L125" s="30" t="str">
        <f t="shared" ca="1" si="134"/>
        <v/>
      </c>
      <c r="M125" s="31" t="str">
        <f t="shared" ca="1" si="90"/>
        <v/>
      </c>
      <c r="N125" s="66" t="str">
        <f t="shared" ca="1" si="13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36"/>
        <v/>
      </c>
      <c r="T125" s="59">
        <v>45988.625</v>
      </c>
      <c r="U125" s="44">
        <v>92.79</v>
      </c>
      <c r="V125" s="59">
        <v>45985.625</v>
      </c>
      <c r="W125" s="44">
        <v>100.904</v>
      </c>
      <c r="X125" s="105">
        <v>45996.625</v>
      </c>
      <c r="Y125" s="44">
        <v>121.2</v>
      </c>
      <c r="AB125" s="150">
        <f t="shared" si="67"/>
        <v>45988.625</v>
      </c>
      <c r="AC125" s="150">
        <f t="shared" si="68"/>
        <v>45988.625</v>
      </c>
      <c r="AH125" s="151" t="str">
        <f t="shared" ca="1" si="9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4"/>
        <v/>
      </c>
      <c r="AK125" s="39" t="str">
        <f t="shared" ca="1" si="95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17"/>
        <v/>
      </c>
      <c r="AN125" s="40" t="str">
        <f t="shared" ca="1" si="9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18"/>
        <v/>
      </c>
      <c r="AQ125" s="40" t="str">
        <f t="shared" ca="1" si="97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19"/>
        <v/>
      </c>
      <c r="AT125" s="40" t="str">
        <f t="shared" ca="1" si="98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20"/>
        <v/>
      </c>
      <c r="AW125" s="40" t="str">
        <f t="shared" ca="1" si="99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21"/>
        <v/>
      </c>
      <c r="AZ125" s="40" t="str">
        <f t="shared" ca="1" si="100"/>
        <v/>
      </c>
      <c r="BA125" s="66" t="str">
        <f t="shared" ca="1" si="12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23"/>
        <v/>
      </c>
      <c r="BG125" s="59">
        <v>45989.625</v>
      </c>
      <c r="BH125" s="44">
        <v>80.989999999999995</v>
      </c>
      <c r="BK125" s="59">
        <v>45989.625</v>
      </c>
      <c r="BL125" s="44">
        <v>111.86</v>
      </c>
      <c r="BO125" s="59">
        <v>45986.625</v>
      </c>
      <c r="BP125" s="44">
        <v>105.21875</v>
      </c>
      <c r="BQ125" s="59">
        <v>45986.625</v>
      </c>
      <c r="BR125" s="44">
        <v>99.328125</v>
      </c>
      <c r="BS125" s="150" t="str">
        <f t="shared" si="69"/>
        <v/>
      </c>
      <c r="BT125" s="150" t="str">
        <f t="shared" si="70"/>
        <v/>
      </c>
      <c r="BY125" s="151" t="str">
        <f t="shared" ca="1" si="101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02"/>
        <v/>
      </c>
      <c r="CB125" s="39" t="str">
        <f t="shared" ca="1" si="103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15"/>
        <v/>
      </c>
      <c r="CE125" s="40" t="str">
        <f t="shared" ca="1" si="104"/>
        <v/>
      </c>
      <c r="CF125" s="38" t="str">
        <f t="shared" ca="1" si="116"/>
        <v/>
      </c>
      <c r="CH125" s="109">
        <v>45996.625</v>
      </c>
      <c r="CI125" s="44">
        <v>107.9723</v>
      </c>
      <c r="CJ125" s="109">
        <v>45996.625</v>
      </c>
      <c r="CK125" s="44">
        <v>46.023000000000003</v>
      </c>
      <c r="CL125" s="150">
        <f t="shared" si="63"/>
        <v>45996.625</v>
      </c>
      <c r="CM125" s="150">
        <f t="shared" si="64"/>
        <v>45996.625</v>
      </c>
      <c r="CR125" s="151" t="str">
        <f t="shared" ca="1" si="10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06"/>
        <v/>
      </c>
      <c r="CU125" s="39" t="str">
        <f t="shared" ca="1" si="10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08"/>
        <v/>
      </c>
      <c r="CX125" s="40" t="str">
        <f t="shared" ca="1" si="109"/>
        <v/>
      </c>
      <c r="CY125" s="38" t="str">
        <f t="shared" ca="1" si="110"/>
        <v/>
      </c>
      <c r="DA125" s="109">
        <v>45987.625</v>
      </c>
      <c r="DB125" s="44">
        <v>244.21799999999999</v>
      </c>
      <c r="DC125" s="109">
        <v>45987.625</v>
      </c>
      <c r="DD125" s="44">
        <v>47.616</v>
      </c>
      <c r="DE125" s="150">
        <f t="shared" si="65"/>
        <v>45987.625</v>
      </c>
      <c r="DF125" s="150">
        <f t="shared" si="66"/>
        <v>45987.625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1"/>
        <v/>
      </c>
      <c r="EO125" s="124" t="str">
        <f t="shared" si="112"/>
        <v/>
      </c>
      <c r="EP125" s="124" t="str">
        <f t="shared" si="113"/>
        <v/>
      </c>
      <c r="EQ125" s="124" t="str">
        <f t="shared" si="114"/>
        <v/>
      </c>
    </row>
    <row r="126" spans="1:147">
      <c r="A126" s="151" t="str">
        <f t="shared" ca="1" si="82"/>
        <v/>
      </c>
      <c r="B126" s="60" t="str">
        <f ca="1">IF(COUNTIF($AD$2:AD1111,A126)=1,VLOOKUP(A126,T:U,2), IF(COUNTIF($AD$2:AD1111,A126)=0,$B$10,""))</f>
        <v/>
      </c>
      <c r="C126" s="30" t="str">
        <f t="shared" ca="1" si="83"/>
        <v/>
      </c>
      <c r="D126" s="31" t="str">
        <f t="shared" ca="1" si="84"/>
        <v/>
      </c>
      <c r="E126" s="60" t="str">
        <f ca="1">IF(COUNTIF($AD$2:AD1111,A126)=1,VLOOKUP(A126,V:W,2), IF(COUNTIF($AD$2:AD1111,A126)=0,$C$10,""))</f>
        <v/>
      </c>
      <c r="F126" s="30" t="str">
        <f t="shared" ca="1" si="132"/>
        <v/>
      </c>
      <c r="G126" s="31" t="str">
        <f t="shared" ca="1" si="86"/>
        <v/>
      </c>
      <c r="H126" s="60" t="str">
        <f ca="1">IF(COUNTIF($AD$2:AD1111,A126)=1,VLOOKUP(A126,X:Y,2), IF(COUNTIF($AD$2:AD1111,A126)=0,$D$10,""))</f>
        <v/>
      </c>
      <c r="I126" s="30" t="str">
        <f t="shared" ca="1" si="133"/>
        <v/>
      </c>
      <c r="J126" s="31" t="str">
        <f t="shared" ca="1" si="88"/>
        <v/>
      </c>
      <c r="K126" s="60" t="str">
        <f ca="1">IF(COUNTIF($AD$2:AD1111,A126)=1,VLOOKUP(A126,Z:AA,2), IF(COUNTIF($AD$2:AD1111,A126)=0,$E$10,""))</f>
        <v/>
      </c>
      <c r="L126" s="30" t="str">
        <f t="shared" ca="1" si="134"/>
        <v/>
      </c>
      <c r="M126" s="31" t="str">
        <f t="shared" ca="1" si="90"/>
        <v/>
      </c>
      <c r="N126" s="66" t="str">
        <f t="shared" ca="1" si="13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36"/>
        <v/>
      </c>
      <c r="T126" s="59">
        <v>45989.625</v>
      </c>
      <c r="U126" s="44">
        <v>92.92</v>
      </c>
      <c r="V126" s="59">
        <v>45986.625</v>
      </c>
      <c r="W126" s="44">
        <v>100.932</v>
      </c>
      <c r="X126" s="105">
        <v>45999.625</v>
      </c>
      <c r="Y126" s="44">
        <v>120.87</v>
      </c>
      <c r="AB126" s="150">
        <f t="shared" si="67"/>
        <v>45989.625</v>
      </c>
      <c r="AC126" s="150">
        <f t="shared" si="68"/>
        <v>45989.625</v>
      </c>
      <c r="AH126" s="151" t="str">
        <f t="shared" ca="1" si="9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4"/>
        <v/>
      </c>
      <c r="AK126" s="39" t="str">
        <f t="shared" ca="1" si="95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17"/>
        <v/>
      </c>
      <c r="AN126" s="40" t="str">
        <f t="shared" ca="1" si="9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18"/>
        <v/>
      </c>
      <c r="AQ126" s="40" t="str">
        <f t="shared" ca="1" si="97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19"/>
        <v/>
      </c>
      <c r="AT126" s="40" t="str">
        <f t="shared" ca="1" si="98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20"/>
        <v/>
      </c>
      <c r="AW126" s="40" t="str">
        <f t="shared" ca="1" si="99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21"/>
        <v/>
      </c>
      <c r="AZ126" s="40" t="str">
        <f t="shared" ca="1" si="100"/>
        <v/>
      </c>
      <c r="BA126" s="66" t="str">
        <f t="shared" ca="1" si="12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23"/>
        <v/>
      </c>
      <c r="BG126" s="59">
        <v>45992.625</v>
      </c>
      <c r="BH126" s="44">
        <v>80.47</v>
      </c>
      <c r="BK126" s="59">
        <v>45992.625</v>
      </c>
      <c r="BL126" s="44">
        <v>110.86</v>
      </c>
      <c r="BO126" s="59">
        <v>45987.625</v>
      </c>
      <c r="BP126" s="44">
        <v>105.296875</v>
      </c>
      <c r="BQ126" s="59">
        <v>45987.625</v>
      </c>
      <c r="BR126" s="44">
        <v>99.71875</v>
      </c>
      <c r="BS126" s="150">
        <f t="shared" si="69"/>
        <v>45992.625</v>
      </c>
      <c r="BT126" s="150">
        <f t="shared" si="70"/>
        <v>45992.625</v>
      </c>
      <c r="BY126" s="151" t="str">
        <f t="shared" ca="1" si="101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02"/>
        <v/>
      </c>
      <c r="CB126" s="39" t="str">
        <f t="shared" ca="1" si="103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15"/>
        <v/>
      </c>
      <c r="CE126" s="40" t="str">
        <f t="shared" ca="1" si="104"/>
        <v/>
      </c>
      <c r="CF126" s="38" t="str">
        <f t="shared" ca="1" si="116"/>
        <v/>
      </c>
      <c r="CH126" s="109">
        <v>45999.625</v>
      </c>
      <c r="CI126" s="44">
        <v>107.7816</v>
      </c>
      <c r="CJ126" s="109">
        <v>45999.625</v>
      </c>
      <c r="CK126" s="44">
        <v>46.485999999999997</v>
      </c>
      <c r="CL126" s="150">
        <f t="shared" si="63"/>
        <v>45999.625</v>
      </c>
      <c r="CM126" s="150">
        <f t="shared" si="64"/>
        <v>45999.625</v>
      </c>
      <c r="CR126" s="151" t="str">
        <f t="shared" ca="1" si="10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06"/>
        <v/>
      </c>
      <c r="CU126" s="39" t="str">
        <f t="shared" ca="1" si="10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08"/>
        <v/>
      </c>
      <c r="CX126" s="40" t="str">
        <f t="shared" ca="1" si="109"/>
        <v/>
      </c>
      <c r="CY126" s="38" t="str">
        <f t="shared" ca="1" si="110"/>
        <v/>
      </c>
      <c r="DA126" s="109">
        <v>45988.625</v>
      </c>
      <c r="DB126" s="44">
        <v>242.56899999999999</v>
      </c>
      <c r="DC126" s="109">
        <v>45988.625</v>
      </c>
      <c r="DD126" s="44">
        <v>47.134</v>
      </c>
      <c r="DE126" s="150">
        <f t="shared" si="65"/>
        <v>45988.625</v>
      </c>
      <c r="DF126" s="150">
        <f t="shared" si="66"/>
        <v>45988.625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1"/>
        <v/>
      </c>
      <c r="EO126" s="124" t="str">
        <f t="shared" si="112"/>
        <v/>
      </c>
      <c r="EP126" s="124" t="str">
        <f t="shared" si="113"/>
        <v/>
      </c>
      <c r="EQ126" s="124" t="str">
        <f t="shared" si="114"/>
        <v/>
      </c>
    </row>
    <row r="127" spans="1:147">
      <c r="A127" s="151" t="str">
        <f t="shared" ca="1" si="82"/>
        <v/>
      </c>
      <c r="B127" s="60" t="str">
        <f ca="1">IF(COUNTIF($AD$2:AD1112,A127)=1,VLOOKUP(A127,T:U,2), IF(COUNTIF($AD$2:AD1112,A127)=0,$B$10,""))</f>
        <v/>
      </c>
      <c r="C127" s="30" t="str">
        <f t="shared" ca="1" si="83"/>
        <v/>
      </c>
      <c r="D127" s="31" t="str">
        <f t="shared" ca="1" si="84"/>
        <v/>
      </c>
      <c r="E127" s="60" t="str">
        <f ca="1">IF(COUNTIF($AD$2:AD1112,A127)=1,VLOOKUP(A127,V:W,2), IF(COUNTIF($AD$2:AD1112,A127)=0,$C$10,""))</f>
        <v/>
      </c>
      <c r="F127" s="30" t="str">
        <f t="shared" ca="1" si="132"/>
        <v/>
      </c>
      <c r="G127" s="31" t="str">
        <f t="shared" ca="1" si="86"/>
        <v/>
      </c>
      <c r="H127" s="60" t="str">
        <f ca="1">IF(COUNTIF($AD$2:AD1112,A127)=1,VLOOKUP(A127,X:Y,2), IF(COUNTIF($AD$2:AD1112,A127)=0,$D$10,""))</f>
        <v/>
      </c>
      <c r="I127" s="30" t="str">
        <f t="shared" ca="1" si="133"/>
        <v/>
      </c>
      <c r="J127" s="31" t="str">
        <f t="shared" ca="1" si="88"/>
        <v/>
      </c>
      <c r="K127" s="60" t="str">
        <f ca="1">IF(COUNTIF($AD$2:AD1112,A127)=1,VLOOKUP(A127,Z:AA,2), IF(COUNTIF($AD$2:AD1112,A127)=0,$E$10,""))</f>
        <v/>
      </c>
      <c r="L127" s="30" t="str">
        <f t="shared" ca="1" si="134"/>
        <v/>
      </c>
      <c r="M127" s="31" t="str">
        <f t="shared" ca="1" si="90"/>
        <v/>
      </c>
      <c r="N127" s="66" t="str">
        <f t="shared" ca="1" si="13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36"/>
        <v/>
      </c>
      <c r="T127" s="59">
        <v>45992.625</v>
      </c>
      <c r="U127" s="44">
        <v>92.77</v>
      </c>
      <c r="V127" s="59">
        <v>45987.625</v>
      </c>
      <c r="W127" s="44">
        <v>100.904</v>
      </c>
      <c r="X127" s="105">
        <v>46000.625</v>
      </c>
      <c r="Y127" s="44">
        <v>120.74</v>
      </c>
      <c r="AB127" s="150">
        <f t="shared" si="67"/>
        <v>45992.625</v>
      </c>
      <c r="AC127" s="150">
        <f t="shared" si="68"/>
        <v>45992.625</v>
      </c>
      <c r="AH127" s="151" t="str">
        <f t="shared" ca="1" si="9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4"/>
        <v/>
      </c>
      <c r="AK127" s="39" t="str">
        <f t="shared" ca="1" si="95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17"/>
        <v/>
      </c>
      <c r="AN127" s="40" t="str">
        <f t="shared" ca="1" si="9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18"/>
        <v/>
      </c>
      <c r="AQ127" s="40" t="str">
        <f t="shared" ca="1" si="97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19"/>
        <v/>
      </c>
      <c r="AT127" s="40" t="str">
        <f t="shared" ca="1" si="98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20"/>
        <v/>
      </c>
      <c r="AW127" s="40" t="str">
        <f t="shared" ca="1" si="99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21"/>
        <v/>
      </c>
      <c r="AZ127" s="40" t="str">
        <f t="shared" ca="1" si="100"/>
        <v/>
      </c>
      <c r="BA127" s="66" t="str">
        <f t="shared" ca="1" si="12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23"/>
        <v/>
      </c>
      <c r="BG127" s="59">
        <v>45993.625</v>
      </c>
      <c r="BH127" s="44">
        <v>80.62</v>
      </c>
      <c r="BK127" s="59">
        <v>45993.625</v>
      </c>
      <c r="BL127" s="44">
        <v>110.92</v>
      </c>
      <c r="BO127" s="59">
        <v>45988.625</v>
      </c>
      <c r="BP127" s="44">
        <v>105.265625</v>
      </c>
      <c r="BQ127" s="59">
        <v>45988.625</v>
      </c>
      <c r="BR127" s="44">
        <v>99.65625</v>
      </c>
      <c r="BS127" s="150">
        <f t="shared" si="69"/>
        <v>45993.625</v>
      </c>
      <c r="BT127" s="150">
        <f t="shared" si="70"/>
        <v>45993.625</v>
      </c>
      <c r="BY127" s="151" t="str">
        <f t="shared" ca="1" si="101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02"/>
        <v/>
      </c>
      <c r="CB127" s="39" t="str">
        <f t="shared" ca="1" si="103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15"/>
        <v/>
      </c>
      <c r="CE127" s="40" t="str">
        <f t="shared" ca="1" si="104"/>
        <v/>
      </c>
      <c r="CF127" s="38" t="str">
        <f t="shared" ca="1" si="116"/>
        <v/>
      </c>
      <c r="CH127" s="109">
        <v>46000.625</v>
      </c>
      <c r="CI127" s="44">
        <v>107.7298</v>
      </c>
      <c r="CJ127" s="109">
        <v>46000.625</v>
      </c>
      <c r="CK127" s="44">
        <v>46.558999999999997</v>
      </c>
      <c r="CL127" s="150">
        <f t="shared" si="63"/>
        <v>46000.625</v>
      </c>
      <c r="CM127" s="150">
        <f t="shared" si="64"/>
        <v>46000.625</v>
      </c>
      <c r="CR127" s="151" t="str">
        <f t="shared" ca="1" si="10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06"/>
        <v/>
      </c>
      <c r="CU127" s="39" t="str">
        <f t="shared" ca="1" si="10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08"/>
        <v/>
      </c>
      <c r="CX127" s="40" t="str">
        <f t="shared" ca="1" si="109"/>
        <v/>
      </c>
      <c r="CY127" s="38" t="str">
        <f t="shared" ca="1" si="110"/>
        <v/>
      </c>
      <c r="DA127" s="109">
        <v>45989.625</v>
      </c>
      <c r="DB127" s="44">
        <v>241.947</v>
      </c>
      <c r="DC127" s="109">
        <v>45989.625</v>
      </c>
      <c r="DD127" s="44">
        <v>46.884999999999998</v>
      </c>
      <c r="DE127" s="150">
        <f t="shared" si="65"/>
        <v>45989.625</v>
      </c>
      <c r="DF127" s="150">
        <f t="shared" si="66"/>
        <v>45989.625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1"/>
        <v/>
      </c>
      <c r="EO127" s="124" t="str">
        <f t="shared" si="112"/>
        <v/>
      </c>
      <c r="EP127" s="124" t="str">
        <f t="shared" si="113"/>
        <v/>
      </c>
      <c r="EQ127" s="124" t="str">
        <f t="shared" si="114"/>
        <v/>
      </c>
    </row>
    <row r="128" spans="1:147">
      <c r="A128" s="151" t="str">
        <f t="shared" ca="1" si="82"/>
        <v/>
      </c>
      <c r="B128" s="60" t="str">
        <f ca="1">IF(COUNTIF($AD$2:AD1113,A128)=1,VLOOKUP(A128,T:U,2), IF(COUNTIF($AD$2:AD1113,A128)=0,$B$10,""))</f>
        <v/>
      </c>
      <c r="C128" s="30" t="str">
        <f t="shared" ca="1" si="83"/>
        <v/>
      </c>
      <c r="D128" s="31" t="str">
        <f t="shared" ca="1" si="84"/>
        <v/>
      </c>
      <c r="E128" s="60" t="str">
        <f ca="1">IF(COUNTIF($AD$2:AD1113,A128)=1,VLOOKUP(A128,V:W,2), IF(COUNTIF($AD$2:AD1113,A128)=0,$C$10,""))</f>
        <v/>
      </c>
      <c r="F128" s="30" t="str">
        <f t="shared" ca="1" si="132"/>
        <v/>
      </c>
      <c r="G128" s="31" t="str">
        <f t="shared" ca="1" si="86"/>
        <v/>
      </c>
      <c r="H128" s="60" t="str">
        <f ca="1">IF(COUNTIF($AD$2:AD1113,A128)=1,VLOOKUP(A128,X:Y,2), IF(COUNTIF($AD$2:AD1113,A128)=0,$D$10,""))</f>
        <v/>
      </c>
      <c r="I128" s="30" t="str">
        <f t="shared" ca="1" si="133"/>
        <v/>
      </c>
      <c r="J128" s="31" t="str">
        <f t="shared" ca="1" si="88"/>
        <v/>
      </c>
      <c r="K128" s="60" t="str">
        <f ca="1">IF(COUNTIF($AD$2:AD1113,A128)=1,VLOOKUP(A128,Z:AA,2), IF(COUNTIF($AD$2:AD1113,A128)=0,$E$10,""))</f>
        <v/>
      </c>
      <c r="L128" s="30" t="str">
        <f t="shared" ca="1" si="134"/>
        <v/>
      </c>
      <c r="M128" s="31" t="str">
        <f t="shared" ca="1" si="90"/>
        <v/>
      </c>
      <c r="N128" s="66" t="str">
        <f t="shared" ca="1" si="13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36"/>
        <v/>
      </c>
      <c r="T128" s="59">
        <v>45993.625</v>
      </c>
      <c r="U128" s="44">
        <v>92.81</v>
      </c>
      <c r="V128" s="59">
        <v>45988.625</v>
      </c>
      <c r="W128" s="44">
        <v>100.899</v>
      </c>
      <c r="X128" s="105">
        <v>46002.625</v>
      </c>
      <c r="Y128" s="44">
        <v>120.91</v>
      </c>
      <c r="AB128" s="150">
        <f t="shared" si="67"/>
        <v>45993.625</v>
      </c>
      <c r="AC128" s="150">
        <f t="shared" si="68"/>
        <v>45993.625</v>
      </c>
      <c r="AH128" s="151" t="str">
        <f t="shared" ca="1" si="9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4"/>
        <v/>
      </c>
      <c r="AK128" s="39" t="str">
        <f t="shared" ca="1" si="95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17"/>
        <v/>
      </c>
      <c r="AN128" s="40" t="str">
        <f t="shared" ca="1" si="9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18"/>
        <v/>
      </c>
      <c r="AQ128" s="40" t="str">
        <f t="shared" ca="1" si="97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19"/>
        <v/>
      </c>
      <c r="AT128" s="40" t="str">
        <f t="shared" ca="1" si="98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20"/>
        <v/>
      </c>
      <c r="AW128" s="40" t="str">
        <f t="shared" ca="1" si="99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21"/>
        <v/>
      </c>
      <c r="AZ128" s="40" t="str">
        <f t="shared" ca="1" si="100"/>
        <v/>
      </c>
      <c r="BA128" s="66" t="str">
        <f t="shared" ca="1" si="12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23"/>
        <v/>
      </c>
      <c r="BG128" s="59">
        <v>45994.625</v>
      </c>
      <c r="BH128" s="44">
        <v>80.69</v>
      </c>
      <c r="BK128" s="59">
        <v>45994.625</v>
      </c>
      <c r="BL128" s="44">
        <v>111.17</v>
      </c>
      <c r="BO128" s="59">
        <v>45992.625</v>
      </c>
      <c r="BP128" s="44">
        <v>104.5</v>
      </c>
      <c r="BQ128" s="59">
        <v>45992.625</v>
      </c>
      <c r="BR128" s="44">
        <v>98.03125</v>
      </c>
      <c r="BS128" s="150">
        <f t="shared" si="69"/>
        <v>45994.625</v>
      </c>
      <c r="BT128" s="150">
        <f t="shared" si="70"/>
        <v>45994.625</v>
      </c>
      <c r="BY128" s="151" t="str">
        <f t="shared" ca="1" si="101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02"/>
        <v/>
      </c>
      <c r="CB128" s="39" t="str">
        <f t="shared" ca="1" si="103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15"/>
        <v/>
      </c>
      <c r="CE128" s="40" t="str">
        <f t="shared" ca="1" si="104"/>
        <v/>
      </c>
      <c r="CF128" s="38" t="str">
        <f t="shared" ca="1" si="116"/>
        <v/>
      </c>
      <c r="CH128" s="109">
        <v>46001.625</v>
      </c>
      <c r="CI128" s="44">
        <v>107.982</v>
      </c>
      <c r="CJ128" s="109">
        <v>46001.625</v>
      </c>
      <c r="CK128" s="44">
        <v>45.459000000000003</v>
      </c>
      <c r="CL128" s="150">
        <f t="shared" si="63"/>
        <v>46001.625</v>
      </c>
      <c r="CM128" s="150">
        <f t="shared" si="64"/>
        <v>46001.625</v>
      </c>
      <c r="CR128" s="151" t="str">
        <f t="shared" ca="1" si="10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06"/>
        <v/>
      </c>
      <c r="CU128" s="39" t="str">
        <f t="shared" ca="1" si="10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08"/>
        <v/>
      </c>
      <c r="CX128" s="40" t="str">
        <f t="shared" ca="1" si="109"/>
        <v/>
      </c>
      <c r="CY128" s="38" t="str">
        <f t="shared" ca="1" si="110"/>
        <v/>
      </c>
      <c r="DA128" s="109">
        <v>45992.625</v>
      </c>
      <c r="DB128" s="44">
        <v>241.887</v>
      </c>
      <c r="DC128" s="109">
        <v>45992.625</v>
      </c>
      <c r="DD128" s="44">
        <v>46.826000000000001</v>
      </c>
      <c r="DE128" s="150">
        <f t="shared" si="65"/>
        <v>45992.625</v>
      </c>
      <c r="DF128" s="150">
        <f t="shared" si="66"/>
        <v>45992.625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1"/>
        <v/>
      </c>
      <c r="EO128" s="124" t="str">
        <f t="shared" si="112"/>
        <v/>
      </c>
      <c r="EP128" s="124" t="str">
        <f t="shared" si="113"/>
        <v/>
      </c>
      <c r="EQ128" s="124" t="str">
        <f t="shared" si="114"/>
        <v/>
      </c>
    </row>
    <row r="129" spans="1:147">
      <c r="A129" s="151" t="str">
        <f t="shared" ca="1" si="82"/>
        <v/>
      </c>
      <c r="B129" s="60" t="str">
        <f ca="1">IF(COUNTIF($AD$2:AD1114,A129)=1,VLOOKUP(A129,T:U,2), IF(COUNTIF($AD$2:AD1114,A129)=0,$B$10,""))</f>
        <v/>
      </c>
      <c r="C129" s="30" t="str">
        <f t="shared" ca="1" si="83"/>
        <v/>
      </c>
      <c r="D129" s="31" t="str">
        <f t="shared" ca="1" si="84"/>
        <v/>
      </c>
      <c r="E129" s="60" t="str">
        <f ca="1">IF(COUNTIF($AD$2:AD1114,A129)=1,VLOOKUP(A129,V:W,2), IF(COUNTIF($AD$2:AD1114,A129)=0,$C$10,""))</f>
        <v/>
      </c>
      <c r="F129" s="30" t="str">
        <f t="shared" ca="1" si="132"/>
        <v/>
      </c>
      <c r="G129" s="31" t="str">
        <f t="shared" ca="1" si="86"/>
        <v/>
      </c>
      <c r="H129" s="60" t="str">
        <f ca="1">IF(COUNTIF($AD$2:AD1114,A129)=1,VLOOKUP(A129,X:Y,2), IF(COUNTIF($AD$2:AD1114,A129)=0,$D$10,""))</f>
        <v/>
      </c>
      <c r="I129" s="30" t="str">
        <f t="shared" ca="1" si="133"/>
        <v/>
      </c>
      <c r="J129" s="31" t="str">
        <f t="shared" ca="1" si="88"/>
        <v/>
      </c>
      <c r="K129" s="60" t="str">
        <f ca="1">IF(COUNTIF($AD$2:AD1114,A129)=1,VLOOKUP(A129,Z:AA,2), IF(COUNTIF($AD$2:AD1114,A129)=0,$E$10,""))</f>
        <v/>
      </c>
      <c r="L129" s="30" t="str">
        <f t="shared" ca="1" si="134"/>
        <v/>
      </c>
      <c r="M129" s="31" t="str">
        <f t="shared" ca="1" si="90"/>
        <v/>
      </c>
      <c r="N129" s="66" t="str">
        <f t="shared" ca="1" si="13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36"/>
        <v/>
      </c>
      <c r="T129" s="59">
        <v>45994.625</v>
      </c>
      <c r="U129" s="44">
        <v>92.85</v>
      </c>
      <c r="V129" s="59">
        <v>45989.625</v>
      </c>
      <c r="W129" s="44">
        <v>100.864</v>
      </c>
      <c r="X129" s="105">
        <v>46003.625</v>
      </c>
      <c r="Y129" s="44">
        <v>120.81</v>
      </c>
      <c r="AB129" s="150">
        <f t="shared" si="67"/>
        <v>45994.625</v>
      </c>
      <c r="AC129" s="150">
        <f t="shared" si="68"/>
        <v>45994.625</v>
      </c>
      <c r="AH129" s="151" t="str">
        <f t="shared" ca="1" si="9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4"/>
        <v/>
      </c>
      <c r="AK129" s="39" t="str">
        <f t="shared" ca="1" si="95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17"/>
        <v/>
      </c>
      <c r="AN129" s="40" t="str">
        <f t="shared" ca="1" si="9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18"/>
        <v/>
      </c>
      <c r="AQ129" s="40" t="str">
        <f t="shared" ca="1" si="97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19"/>
        <v/>
      </c>
      <c r="AT129" s="40" t="str">
        <f t="shared" ca="1" si="98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20"/>
        <v/>
      </c>
      <c r="AW129" s="40" t="str">
        <f t="shared" ca="1" si="99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21"/>
        <v/>
      </c>
      <c r="AZ129" s="40" t="str">
        <f t="shared" ca="1" si="100"/>
        <v/>
      </c>
      <c r="BA129" s="66" t="str">
        <f t="shared" ca="1" si="12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23"/>
        <v/>
      </c>
      <c r="BG129" s="59">
        <v>45995.625</v>
      </c>
      <c r="BH129" s="44">
        <v>80.75</v>
      </c>
      <c r="BK129" s="59">
        <v>45995.625</v>
      </c>
      <c r="BL129" s="44">
        <v>110.97</v>
      </c>
      <c r="BO129" s="59">
        <v>45993.625</v>
      </c>
      <c r="BP129" s="44">
        <v>104.578125</v>
      </c>
      <c r="BQ129" s="59">
        <v>45993.625</v>
      </c>
      <c r="BR129" s="44">
        <v>98.0625</v>
      </c>
      <c r="BS129" s="150">
        <f t="shared" si="69"/>
        <v>45995.625</v>
      </c>
      <c r="BT129" s="150">
        <f t="shared" si="70"/>
        <v>45995.625</v>
      </c>
      <c r="BY129" s="151" t="str">
        <f t="shared" ca="1" si="101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02"/>
        <v/>
      </c>
      <c r="CB129" s="39" t="str">
        <f t="shared" ca="1" si="103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15"/>
        <v/>
      </c>
      <c r="CE129" s="40" t="str">
        <f t="shared" ca="1" si="104"/>
        <v/>
      </c>
      <c r="CF129" s="38" t="str">
        <f t="shared" ca="1" si="116"/>
        <v/>
      </c>
      <c r="CH129" s="109">
        <v>46002.625</v>
      </c>
      <c r="CI129" s="44">
        <v>107.9855</v>
      </c>
      <c r="CJ129" s="109">
        <v>46002.625</v>
      </c>
      <c r="CK129" s="44">
        <v>45.569000000000003</v>
      </c>
      <c r="CL129" s="150">
        <f t="shared" si="63"/>
        <v>46002.625</v>
      </c>
      <c r="CM129" s="150">
        <f t="shared" si="64"/>
        <v>46002.625</v>
      </c>
      <c r="CR129" s="151" t="str">
        <f t="shared" ca="1" si="10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06"/>
        <v/>
      </c>
      <c r="CU129" s="39" t="str">
        <f t="shared" ca="1" si="10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08"/>
        <v/>
      </c>
      <c r="CX129" s="40" t="str">
        <f t="shared" ca="1" si="109"/>
        <v/>
      </c>
      <c r="CY129" s="38" t="str">
        <f t="shared" ca="1" si="110"/>
        <v/>
      </c>
      <c r="DA129" s="109">
        <v>45993.625</v>
      </c>
      <c r="DB129" s="44">
        <v>240.41900000000001</v>
      </c>
      <c r="DC129" s="109">
        <v>45993.625</v>
      </c>
      <c r="DD129" s="44">
        <v>46.508000000000003</v>
      </c>
      <c r="DE129" s="150">
        <f t="shared" si="65"/>
        <v>45993.625</v>
      </c>
      <c r="DF129" s="150">
        <f t="shared" si="66"/>
        <v>45993.625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1"/>
        <v/>
      </c>
      <c r="EO129" s="124" t="str">
        <f t="shared" si="112"/>
        <v/>
      </c>
      <c r="EP129" s="124" t="str">
        <f t="shared" si="113"/>
        <v/>
      </c>
      <c r="EQ129" s="124" t="str">
        <f t="shared" si="114"/>
        <v/>
      </c>
    </row>
    <row r="130" spans="1:147">
      <c r="A130" s="151" t="str">
        <f t="shared" ca="1" si="82"/>
        <v/>
      </c>
      <c r="B130" s="60" t="str">
        <f ca="1">IF(COUNTIF($AD$2:AD1115,A130)=1,VLOOKUP(A130,T:U,2), IF(COUNTIF($AD$2:AD1115,A130)=0,$B$10,""))</f>
        <v/>
      </c>
      <c r="C130" s="30" t="str">
        <f t="shared" ca="1" si="83"/>
        <v/>
      </c>
      <c r="D130" s="31" t="str">
        <f t="shared" ca="1" si="84"/>
        <v/>
      </c>
      <c r="E130" s="60" t="str">
        <f ca="1">IF(COUNTIF($AD$2:AD1115,A130)=1,VLOOKUP(A130,V:W,2), IF(COUNTIF($AD$2:AD1115,A130)=0,$C$10,""))</f>
        <v/>
      </c>
      <c r="F130" s="30" t="str">
        <f t="shared" ca="1" si="132"/>
        <v/>
      </c>
      <c r="G130" s="31" t="str">
        <f t="shared" ca="1" si="86"/>
        <v/>
      </c>
      <c r="H130" s="60" t="str">
        <f ca="1">IF(COUNTIF($AD$2:AD1115,A130)=1,VLOOKUP(A130,X:Y,2), IF(COUNTIF($AD$2:AD1115,A130)=0,$D$10,""))</f>
        <v/>
      </c>
      <c r="I130" s="30" t="str">
        <f t="shared" ca="1" si="133"/>
        <v/>
      </c>
      <c r="J130" s="31" t="str">
        <f t="shared" ca="1" si="88"/>
        <v/>
      </c>
      <c r="K130" s="60" t="str">
        <f ca="1">IF(COUNTIF($AD$2:AD1115,A130)=1,VLOOKUP(A130,Z:AA,2), IF(COUNTIF($AD$2:AD1115,A130)=0,$E$10,""))</f>
        <v/>
      </c>
      <c r="L130" s="30" t="str">
        <f t="shared" ca="1" si="134"/>
        <v/>
      </c>
      <c r="M130" s="31" t="str">
        <f t="shared" ca="1" si="90"/>
        <v/>
      </c>
      <c r="N130" s="66" t="str">
        <f t="shared" ca="1" si="13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36"/>
        <v/>
      </c>
      <c r="T130" s="59">
        <v>45995.625</v>
      </c>
      <c r="U130" s="44">
        <v>92.84</v>
      </c>
      <c r="V130" s="59">
        <v>45992.625</v>
      </c>
      <c r="W130" s="44">
        <v>100.771</v>
      </c>
      <c r="X130" s="105">
        <v>46006.625</v>
      </c>
      <c r="Y130" s="44">
        <v>120.96</v>
      </c>
      <c r="AB130" s="150">
        <f t="shared" si="67"/>
        <v>45995.625</v>
      </c>
      <c r="AC130" s="150">
        <f t="shared" si="68"/>
        <v>45995.625</v>
      </c>
      <c r="AH130" s="151" t="str">
        <f t="shared" ca="1" si="9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4"/>
        <v/>
      </c>
      <c r="AK130" s="39" t="str">
        <f t="shared" ca="1" si="95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17"/>
        <v/>
      </c>
      <c r="AN130" s="40" t="str">
        <f t="shared" ca="1" si="9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18"/>
        <v/>
      </c>
      <c r="AQ130" s="40" t="str">
        <f t="shared" ca="1" si="97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19"/>
        <v/>
      </c>
      <c r="AT130" s="40" t="str">
        <f t="shared" ca="1" si="98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20"/>
        <v/>
      </c>
      <c r="AW130" s="40" t="str">
        <f t="shared" ca="1" si="99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21"/>
        <v/>
      </c>
      <c r="AZ130" s="40" t="str">
        <f t="shared" ca="1" si="100"/>
        <v/>
      </c>
      <c r="BA130" s="66" t="str">
        <f t="shared" ca="1" si="12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23"/>
        <v/>
      </c>
      <c r="BG130" s="59">
        <v>45996.625</v>
      </c>
      <c r="BH130" s="44">
        <v>80.75</v>
      </c>
      <c r="BK130" s="59">
        <v>45996.625</v>
      </c>
      <c r="BL130" s="44">
        <v>110.86</v>
      </c>
      <c r="BO130" s="59">
        <v>45994.625</v>
      </c>
      <c r="BP130" s="44">
        <v>104.78125</v>
      </c>
      <c r="BQ130" s="59">
        <v>45994.625</v>
      </c>
      <c r="BR130" s="44">
        <v>98.28125</v>
      </c>
      <c r="BS130" s="150">
        <f t="shared" si="69"/>
        <v>45996.625</v>
      </c>
      <c r="BT130" s="150">
        <f t="shared" si="70"/>
        <v>45996.625</v>
      </c>
      <c r="BY130" s="151" t="str">
        <f t="shared" ca="1" si="101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2"/>
        <v/>
      </c>
      <c r="CB130" s="39" t="str">
        <f t="shared" ca="1" si="103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5"/>
        <v/>
      </c>
      <c r="CE130" s="40" t="str">
        <f t="shared" ca="1" si="104"/>
        <v/>
      </c>
      <c r="CF130" s="38" t="str">
        <f t="shared" ca="1" si="116"/>
        <v/>
      </c>
      <c r="CH130" s="109">
        <v>46003.625</v>
      </c>
      <c r="CI130" s="44">
        <v>107.8531</v>
      </c>
      <c r="CJ130" s="109">
        <v>46003.625</v>
      </c>
      <c r="CK130" s="44">
        <v>46.43</v>
      </c>
      <c r="CL130" s="150">
        <f t="shared" si="63"/>
        <v>46003.625</v>
      </c>
      <c r="CM130" s="150">
        <f t="shared" si="64"/>
        <v>46003.625</v>
      </c>
      <c r="CR130" s="151" t="str">
        <f t="shared" ca="1" si="10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06"/>
        <v/>
      </c>
      <c r="CU130" s="39" t="str">
        <f t="shared" ca="1" si="10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08"/>
        <v/>
      </c>
      <c r="CX130" s="40" t="str">
        <f t="shared" ca="1" si="109"/>
        <v/>
      </c>
      <c r="CY130" s="38" t="str">
        <f t="shared" ca="1" si="110"/>
        <v/>
      </c>
      <c r="DA130" s="109">
        <v>45994.625</v>
      </c>
      <c r="DB130" s="44">
        <v>240.28399999999999</v>
      </c>
      <c r="DC130" s="109">
        <v>45994.625</v>
      </c>
      <c r="DD130" s="44">
        <v>46.438000000000002</v>
      </c>
      <c r="DE130" s="150">
        <f t="shared" si="65"/>
        <v>45994.625</v>
      </c>
      <c r="DF130" s="150">
        <f t="shared" si="66"/>
        <v>45994.625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1"/>
        <v/>
      </c>
      <c r="EO130" s="124" t="str">
        <f t="shared" si="112"/>
        <v/>
      </c>
      <c r="EP130" s="124" t="str">
        <f t="shared" si="113"/>
        <v/>
      </c>
      <c r="EQ130" s="124" t="str">
        <f t="shared" si="114"/>
        <v/>
      </c>
    </row>
    <row r="131" spans="1:147">
      <c r="A131" s="151" t="str">
        <f t="shared" ca="1" si="82"/>
        <v/>
      </c>
      <c r="B131" s="60" t="str">
        <f ca="1">IF(COUNTIF($AD$2:AD1116,A131)=1,VLOOKUP(A131,T:U,2), IF(COUNTIF($AD$2:AD1116,A131)=0,$B$10,""))</f>
        <v/>
      </c>
      <c r="C131" s="30" t="str">
        <f t="shared" ca="1" si="83"/>
        <v/>
      </c>
      <c r="D131" s="31" t="str">
        <f t="shared" ca="1" si="84"/>
        <v/>
      </c>
      <c r="E131" s="60" t="str">
        <f ca="1">IF(COUNTIF($AD$2:AD1116,A131)=1,VLOOKUP(A131,V:W,2), IF(COUNTIF($AD$2:AD1116,A131)=0,$C$10,""))</f>
        <v/>
      </c>
      <c r="F131" s="30" t="str">
        <f t="shared" ca="1" si="132"/>
        <v/>
      </c>
      <c r="G131" s="31" t="str">
        <f t="shared" ca="1" si="86"/>
        <v/>
      </c>
      <c r="H131" s="60" t="str">
        <f ca="1">IF(COUNTIF($AD$2:AD1116,A131)=1,VLOOKUP(A131,X:Y,2), IF(COUNTIF($AD$2:AD1116,A131)=0,$D$10,""))</f>
        <v/>
      </c>
      <c r="I131" s="30" t="str">
        <f t="shared" ca="1" si="133"/>
        <v/>
      </c>
      <c r="J131" s="31" t="str">
        <f t="shared" ca="1" si="88"/>
        <v/>
      </c>
      <c r="K131" s="60" t="str">
        <f ca="1">IF(COUNTIF($AD$2:AD1116,A131)=1,VLOOKUP(A131,Z:AA,2), IF(COUNTIF($AD$2:AD1116,A131)=0,$E$10,""))</f>
        <v/>
      </c>
      <c r="L131" s="30" t="str">
        <f t="shared" ca="1" si="134"/>
        <v/>
      </c>
      <c r="M131" s="31" t="str">
        <f t="shared" ca="1" si="90"/>
        <v/>
      </c>
      <c r="N131" s="66" t="str">
        <f t="shared" ca="1" si="13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36"/>
        <v/>
      </c>
      <c r="T131" s="59">
        <v>45996.625</v>
      </c>
      <c r="U131" s="44">
        <v>92.88</v>
      </c>
      <c r="V131" s="59">
        <v>45993.625</v>
      </c>
      <c r="W131" s="44">
        <v>100.777</v>
      </c>
      <c r="X131" s="105">
        <v>46007.625</v>
      </c>
      <c r="Y131" s="44">
        <v>120.89</v>
      </c>
      <c r="AB131" s="150">
        <f t="shared" si="67"/>
        <v>45996.625</v>
      </c>
      <c r="AC131" s="150">
        <f t="shared" si="68"/>
        <v>45996.625</v>
      </c>
      <c r="AH131" s="151" t="str">
        <f t="shared" ca="1" si="9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4"/>
        <v/>
      </c>
      <c r="AK131" s="39" t="str">
        <f t="shared" ca="1" si="95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17"/>
        <v/>
      </c>
      <c r="AN131" s="40" t="str">
        <f t="shared" ca="1" si="9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18"/>
        <v/>
      </c>
      <c r="AQ131" s="40" t="str">
        <f t="shared" ca="1" si="97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19"/>
        <v/>
      </c>
      <c r="AT131" s="40" t="str">
        <f t="shared" ca="1" si="98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20"/>
        <v/>
      </c>
      <c r="AW131" s="40" t="str">
        <f t="shared" ca="1" si="99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21"/>
        <v/>
      </c>
      <c r="AZ131" s="40" t="str">
        <f t="shared" ca="1" si="100"/>
        <v/>
      </c>
      <c r="BA131" s="66" t="str">
        <f t="shared" ca="1" si="12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23"/>
        <v/>
      </c>
      <c r="BG131" s="59">
        <v>45999.625</v>
      </c>
      <c r="BH131" s="44">
        <v>80.55</v>
      </c>
      <c r="BK131" s="59">
        <v>45999.625</v>
      </c>
      <c r="BL131" s="44">
        <v>110.63</v>
      </c>
      <c r="BO131" s="59">
        <v>45995.625</v>
      </c>
      <c r="BP131" s="44">
        <v>104.4375</v>
      </c>
      <c r="BQ131" s="59">
        <v>45995.625</v>
      </c>
      <c r="BR131" s="44">
        <v>97.78125</v>
      </c>
      <c r="BS131" s="150">
        <f t="shared" si="69"/>
        <v>45999.625</v>
      </c>
      <c r="BT131" s="150">
        <f t="shared" si="70"/>
        <v>45999.625</v>
      </c>
      <c r="BY131" s="151" t="str">
        <f t="shared" ca="1" si="101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2"/>
        <v/>
      </c>
      <c r="CB131" s="39" t="str">
        <f t="shared" ca="1" si="103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5"/>
        <v/>
      </c>
      <c r="CE131" s="40" t="str">
        <f t="shared" ca="1" si="104"/>
        <v/>
      </c>
      <c r="CF131" s="38" t="str">
        <f t="shared" ca="1" si="116"/>
        <v/>
      </c>
      <c r="CH131" s="109">
        <v>46006.625</v>
      </c>
      <c r="CI131" s="44">
        <v>107.8587</v>
      </c>
      <c r="CJ131" s="109">
        <v>46006.625</v>
      </c>
      <c r="CK131" s="44">
        <v>46.384</v>
      </c>
      <c r="CL131" s="150">
        <f t="shared" ref="CL131:CL184" si="137">IF(COUNTIF(CJ:CJ,CH131),CH131,"")</f>
        <v>46006.625</v>
      </c>
      <c r="CM131" s="150">
        <f t="shared" ref="CM131:CM184" si="138">IF(CL131&gt;$BY$14,CL131,"")</f>
        <v>46006.625</v>
      </c>
      <c r="CR131" s="151" t="str">
        <f t="shared" ca="1" si="10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06"/>
        <v/>
      </c>
      <c r="CU131" s="39" t="str">
        <f t="shared" ca="1" si="10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08"/>
        <v/>
      </c>
      <c r="CX131" s="40" t="str">
        <f t="shared" ca="1" si="109"/>
        <v/>
      </c>
      <c r="CY131" s="38" t="str">
        <f t="shared" ca="1" si="110"/>
        <v/>
      </c>
      <c r="DA131" s="109">
        <v>45995.625</v>
      </c>
      <c r="DB131" s="44">
        <v>241.55</v>
      </c>
      <c r="DC131" s="109">
        <v>45995.625</v>
      </c>
      <c r="DD131" s="44">
        <v>46.746000000000002</v>
      </c>
      <c r="DE131" s="150">
        <f t="shared" ref="DE131:DE184" si="139">IF(COUNTIF(DC:DC,DA131),DA131,"")</f>
        <v>45995.625</v>
      </c>
      <c r="DF131" s="150">
        <f t="shared" ref="DF131:DF184" si="140">IF(DE131&gt;$CR$14,DE131,"")</f>
        <v>45995.625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1"/>
        <v/>
      </c>
      <c r="EO131" s="124" t="str">
        <f t="shared" si="112"/>
        <v/>
      </c>
      <c r="EP131" s="124" t="str">
        <f t="shared" si="113"/>
        <v/>
      </c>
      <c r="EQ131" s="124" t="str">
        <f t="shared" si="114"/>
        <v/>
      </c>
    </row>
    <row r="132" spans="1:147">
      <c r="A132" s="151" t="str">
        <f t="shared" ca="1" si="82"/>
        <v/>
      </c>
      <c r="B132" s="60" t="str">
        <f ca="1">IF(COUNTIF($AD$2:AD1117,A132)=1,VLOOKUP(A132,T:U,2), IF(COUNTIF($AD$2:AD1117,A132)=0,$B$10,""))</f>
        <v/>
      </c>
      <c r="C132" s="30" t="str">
        <f t="shared" ca="1" si="83"/>
        <v/>
      </c>
      <c r="D132" s="31" t="str">
        <f t="shared" ca="1" si="84"/>
        <v/>
      </c>
      <c r="E132" s="60" t="str">
        <f ca="1">IF(COUNTIF($AD$2:AD1117,A132)=1,VLOOKUP(A132,V:W,2), IF(COUNTIF($AD$2:AD1117,A132)=0,$C$10,""))</f>
        <v/>
      </c>
      <c r="F132" s="30" t="str">
        <f t="shared" ca="1" si="132"/>
        <v/>
      </c>
      <c r="G132" s="31" t="str">
        <f t="shared" ca="1" si="86"/>
        <v/>
      </c>
      <c r="H132" s="60" t="str">
        <f ca="1">IF(COUNTIF($AD$2:AD1117,A132)=1,VLOOKUP(A132,X:Y,2), IF(COUNTIF($AD$2:AD1117,A132)=0,$D$10,""))</f>
        <v/>
      </c>
      <c r="I132" s="30" t="str">
        <f t="shared" ca="1" si="133"/>
        <v/>
      </c>
      <c r="J132" s="31" t="str">
        <f t="shared" ca="1" si="88"/>
        <v/>
      </c>
      <c r="K132" s="60" t="str">
        <f ca="1">IF(COUNTIF($AD$2:AD1117,A132)=1,VLOOKUP(A132,Z:AA,2), IF(COUNTIF($AD$2:AD1117,A132)=0,$E$10,""))</f>
        <v/>
      </c>
      <c r="L132" s="30" t="str">
        <f t="shared" ca="1" si="134"/>
        <v/>
      </c>
      <c r="M132" s="31" t="str">
        <f t="shared" ca="1" si="90"/>
        <v/>
      </c>
      <c r="N132" s="66" t="str">
        <f t="shared" ca="1" si="13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36"/>
        <v/>
      </c>
      <c r="T132" s="59">
        <v>45999.625</v>
      </c>
      <c r="U132" s="44">
        <v>92.81</v>
      </c>
      <c r="V132" s="59">
        <v>45994.625</v>
      </c>
      <c r="W132" s="44">
        <v>100.78400000000001</v>
      </c>
      <c r="X132" s="105">
        <v>46008.625</v>
      </c>
      <c r="Y132" s="44">
        <v>120.88</v>
      </c>
      <c r="AB132" s="150">
        <f t="shared" ref="AB132:AB192" si="141">IF(COUNTIF(V:V,T132)*COUNTIF(X:X,T132)*COUNTIF(Z:Z,T132),T132,"")</f>
        <v>45999.625</v>
      </c>
      <c r="AC132" s="150">
        <f t="shared" ref="AC132:AC192" si="142">IF(AB132&gt;$A$14,AB132,"")</f>
        <v>45999.625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7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8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19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0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1"/>
        <v/>
      </c>
      <c r="AZ132" s="40" t="str">
        <f t="shared" ca="1" si="100"/>
        <v/>
      </c>
      <c r="BA132" s="66" t="str">
        <f t="shared" ca="1" si="12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23"/>
        <v/>
      </c>
      <c r="BG132" s="59">
        <v>46000.625</v>
      </c>
      <c r="BH132" s="44">
        <v>80.459999999999994</v>
      </c>
      <c r="BK132" s="59">
        <v>46000.625</v>
      </c>
      <c r="BL132" s="44">
        <v>110.49</v>
      </c>
      <c r="BO132" s="59">
        <v>45996.625</v>
      </c>
      <c r="BP132" s="44">
        <v>104.171875</v>
      </c>
      <c r="BQ132" s="59">
        <v>45996.625</v>
      </c>
      <c r="BR132" s="44">
        <v>97.296875</v>
      </c>
      <c r="BS132" s="150">
        <f t="shared" ref="BS132:BS184" si="143">IF(COUNTIF(BI:BI,BG132)*COUNTIF(BK:BK,BG132)*COUNTIF(BM:BM,BG132)*COUNTIF(BO:BO,BG132)*COUNTIF(BQ:BQ,BG132),BG132,"")</f>
        <v>46000.625</v>
      </c>
      <c r="BT132" s="150">
        <f t="shared" ref="BT132:BT184" si="144">IF(BS132&gt;$AH$14,BS132,"")</f>
        <v>46000.625</v>
      </c>
      <c r="BY132" s="151" t="str">
        <f t="shared" ca="1" si="101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2"/>
        <v/>
      </c>
      <c r="CB132" s="39" t="str">
        <f t="shared" ca="1" si="103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5"/>
        <v/>
      </c>
      <c r="CE132" s="40" t="str">
        <f t="shared" ca="1" si="104"/>
        <v/>
      </c>
      <c r="CF132" s="38" t="str">
        <f t="shared" ca="1" si="116"/>
        <v/>
      </c>
      <c r="CH132" s="109">
        <v>46007.625</v>
      </c>
      <c r="CI132" s="44">
        <v>107.80589999999999</v>
      </c>
      <c r="CJ132" s="109">
        <v>46007.625</v>
      </c>
      <c r="CK132" s="44">
        <v>46.572000000000003</v>
      </c>
      <c r="CL132" s="150">
        <f t="shared" si="137"/>
        <v>46007.625</v>
      </c>
      <c r="CM132" s="150">
        <f t="shared" si="138"/>
        <v>46007.625</v>
      </c>
      <c r="CR132" s="151" t="str">
        <f t="shared" ca="1" si="10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06"/>
        <v/>
      </c>
      <c r="CU132" s="39" t="str">
        <f t="shared" ca="1" si="10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08"/>
        <v/>
      </c>
      <c r="CX132" s="40" t="str">
        <f t="shared" ca="1" si="109"/>
        <v/>
      </c>
      <c r="CY132" s="38" t="str">
        <f t="shared" ca="1" si="110"/>
        <v/>
      </c>
      <c r="DA132" s="109">
        <v>45996.625</v>
      </c>
      <c r="DB132" s="44">
        <v>239.33799999999999</v>
      </c>
      <c r="DC132" s="109">
        <v>45996.625</v>
      </c>
      <c r="DD132" s="44">
        <v>46.38</v>
      </c>
      <c r="DE132" s="150">
        <f t="shared" si="139"/>
        <v>45996.625</v>
      </c>
      <c r="DF132" s="150">
        <f t="shared" si="140"/>
        <v>45996.625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1"/>
        <v/>
      </c>
      <c r="EO132" s="124" t="str">
        <f t="shared" si="112"/>
        <v/>
      </c>
      <c r="EP132" s="124" t="str">
        <f t="shared" si="113"/>
        <v/>
      </c>
      <c r="EQ132" s="124" t="str">
        <f t="shared" si="114"/>
        <v/>
      </c>
    </row>
    <row r="133" spans="1:147">
      <c r="A133" s="151" t="str">
        <f t="shared" ca="1" si="82"/>
        <v/>
      </c>
      <c r="B133" s="60" t="str">
        <f ca="1">IF(COUNTIF($AD$2:AD1118,A133)=1,VLOOKUP(A133,T:U,2), IF(COUNTIF($AD$2:AD1118,A133)=0,$B$10,""))</f>
        <v/>
      </c>
      <c r="C133" s="30" t="str">
        <f t="shared" ca="1" si="83"/>
        <v/>
      </c>
      <c r="D133" s="31" t="str">
        <f t="shared" ca="1" si="84"/>
        <v/>
      </c>
      <c r="E133" s="60" t="str">
        <f ca="1">IF(COUNTIF($AD$2:AD1118,A133)=1,VLOOKUP(A133,V:W,2), IF(COUNTIF($AD$2:AD1118,A133)=0,$C$10,""))</f>
        <v/>
      </c>
      <c r="F133" s="30" t="str">
        <f t="shared" ca="1" si="132"/>
        <v/>
      </c>
      <c r="G133" s="31" t="str">
        <f t="shared" ca="1" si="86"/>
        <v/>
      </c>
      <c r="H133" s="60" t="str">
        <f ca="1">IF(COUNTIF($AD$2:AD1118,A133)=1,VLOOKUP(A133,X:Y,2), IF(COUNTIF($AD$2:AD1118,A133)=0,$D$10,""))</f>
        <v/>
      </c>
      <c r="I133" s="30" t="str">
        <f t="shared" ca="1" si="133"/>
        <v/>
      </c>
      <c r="J133" s="31" t="str">
        <f t="shared" ca="1" si="88"/>
        <v/>
      </c>
      <c r="K133" s="60" t="str">
        <f ca="1">IF(COUNTIF($AD$2:AD1118,A133)=1,VLOOKUP(A133,Z:AA,2), IF(COUNTIF($AD$2:AD1118,A133)=0,$E$10,""))</f>
        <v/>
      </c>
      <c r="L133" s="30" t="str">
        <f t="shared" ca="1" si="134"/>
        <v/>
      </c>
      <c r="M133" s="31" t="str">
        <f t="shared" ca="1" si="90"/>
        <v/>
      </c>
      <c r="N133" s="66" t="str">
        <f t="shared" ca="1" si="13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36"/>
        <v/>
      </c>
      <c r="T133" s="59">
        <v>46000.625</v>
      </c>
      <c r="U133" s="44">
        <v>92.79</v>
      </c>
      <c r="V133" s="59">
        <v>45995.625</v>
      </c>
      <c r="W133" s="44">
        <v>100.739</v>
      </c>
      <c r="X133" s="105">
        <v>46009.625</v>
      </c>
      <c r="Y133" s="44">
        <v>120.81</v>
      </c>
      <c r="AB133" s="150">
        <f t="shared" si="141"/>
        <v>46000.625</v>
      </c>
      <c r="AC133" s="150">
        <f t="shared" si="142"/>
        <v>46000.625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7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8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19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0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1"/>
        <v/>
      </c>
      <c r="AZ133" s="40" t="str">
        <f t="shared" ca="1" si="100"/>
        <v/>
      </c>
      <c r="BA133" s="66" t="str">
        <f t="shared" ca="1" si="12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23"/>
        <v/>
      </c>
      <c r="BG133" s="59">
        <v>46001.625</v>
      </c>
      <c r="BH133" s="44">
        <v>80.73</v>
      </c>
      <c r="BK133" s="59">
        <v>46001.625</v>
      </c>
      <c r="BL133" s="44">
        <v>111</v>
      </c>
      <c r="BO133" s="59">
        <v>45999.625</v>
      </c>
      <c r="BP133" s="44">
        <v>103.921875</v>
      </c>
      <c r="BQ133" s="59">
        <v>45999.625</v>
      </c>
      <c r="BR133" s="44">
        <v>97.015625</v>
      </c>
      <c r="BS133" s="150">
        <f t="shared" si="143"/>
        <v>46001.625</v>
      </c>
      <c r="BT133" s="150">
        <f t="shared" si="144"/>
        <v>46001.625</v>
      </c>
      <c r="BY133" s="151" t="str">
        <f t="shared" ca="1" si="101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2"/>
        <v/>
      </c>
      <c r="CB133" s="39" t="str">
        <f t="shared" ca="1" si="103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5"/>
        <v/>
      </c>
      <c r="CE133" s="40" t="str">
        <f t="shared" ca="1" si="104"/>
        <v/>
      </c>
      <c r="CF133" s="38" t="str">
        <f t="shared" ca="1" si="116"/>
        <v/>
      </c>
      <c r="CH133" s="109">
        <v>46008.625</v>
      </c>
      <c r="CI133" s="44">
        <v>107.5972</v>
      </c>
      <c r="CJ133" s="109">
        <v>46008.625</v>
      </c>
      <c r="CK133" s="44">
        <v>47.533000000000001</v>
      </c>
      <c r="CL133" s="150">
        <f t="shared" si="137"/>
        <v>46008.625</v>
      </c>
      <c r="CM133" s="150">
        <f t="shared" si="138"/>
        <v>46008.625</v>
      </c>
      <c r="CR133" s="151" t="str">
        <f t="shared" ca="1" si="10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06"/>
        <v/>
      </c>
      <c r="CU133" s="39" t="str">
        <f t="shared" ca="1" si="10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08"/>
        <v/>
      </c>
      <c r="CX133" s="40" t="str">
        <f t="shared" ca="1" si="109"/>
        <v/>
      </c>
      <c r="CY133" s="38" t="str">
        <f t="shared" ca="1" si="110"/>
        <v/>
      </c>
      <c r="DA133" s="109">
        <v>45999.625</v>
      </c>
      <c r="DB133" s="44">
        <v>241.79900000000001</v>
      </c>
      <c r="DC133" s="109">
        <v>45999.625</v>
      </c>
      <c r="DD133" s="44">
        <v>46.792999999999999</v>
      </c>
      <c r="DE133" s="150">
        <f t="shared" si="139"/>
        <v>45999.625</v>
      </c>
      <c r="DF133" s="150">
        <f t="shared" si="140"/>
        <v>45999.625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1"/>
        <v/>
      </c>
      <c r="EO133" s="124" t="str">
        <f t="shared" si="112"/>
        <v/>
      </c>
      <c r="EP133" s="124" t="str">
        <f t="shared" si="113"/>
        <v/>
      </c>
      <c r="EQ133" s="124" t="str">
        <f t="shared" si="114"/>
        <v/>
      </c>
    </row>
    <row r="134" spans="1:147">
      <c r="A134" s="151" t="str">
        <f t="shared" ca="1" si="82"/>
        <v/>
      </c>
      <c r="B134" s="60" t="str">
        <f ca="1">IF(COUNTIF($AD$2:AD1119,A134)=1,VLOOKUP(A134,T:U,2), IF(COUNTIF($AD$2:AD1119,A134)=0,$B$10,""))</f>
        <v/>
      </c>
      <c r="C134" s="30" t="str">
        <f t="shared" ca="1" si="83"/>
        <v/>
      </c>
      <c r="D134" s="31" t="str">
        <f t="shared" ca="1" si="84"/>
        <v/>
      </c>
      <c r="E134" s="60" t="str">
        <f ca="1">IF(COUNTIF($AD$2:AD1119,A134)=1,VLOOKUP(A134,V:W,2), IF(COUNTIF($AD$2:AD1119,A134)=0,$C$10,""))</f>
        <v/>
      </c>
      <c r="F134" s="30" t="str">
        <f t="shared" ca="1" si="132"/>
        <v/>
      </c>
      <c r="G134" s="31" t="str">
        <f t="shared" ca="1" si="86"/>
        <v/>
      </c>
      <c r="H134" s="60" t="str">
        <f ca="1">IF(COUNTIF($AD$2:AD1119,A134)=1,VLOOKUP(A134,X:Y,2), IF(COUNTIF($AD$2:AD1119,A134)=0,$D$10,""))</f>
        <v/>
      </c>
      <c r="I134" s="30" t="str">
        <f t="shared" ca="1" si="133"/>
        <v/>
      </c>
      <c r="J134" s="31" t="str">
        <f t="shared" ca="1" si="88"/>
        <v/>
      </c>
      <c r="K134" s="60" t="str">
        <f ca="1">IF(COUNTIF($AD$2:AD1119,A134)=1,VLOOKUP(A134,Z:AA,2), IF(COUNTIF($AD$2:AD1119,A134)=0,$E$10,""))</f>
        <v/>
      </c>
      <c r="L134" s="30" t="str">
        <f t="shared" ca="1" si="134"/>
        <v/>
      </c>
      <c r="M134" s="31" t="str">
        <f t="shared" ca="1" si="90"/>
        <v/>
      </c>
      <c r="N134" s="66" t="str">
        <f t="shared" ca="1" si="13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36"/>
        <v/>
      </c>
      <c r="T134" s="59">
        <v>46001.625</v>
      </c>
      <c r="U134" s="44">
        <v>92.68</v>
      </c>
      <c r="V134" s="59">
        <v>45996.625</v>
      </c>
      <c r="W134" s="44">
        <v>100.67</v>
      </c>
      <c r="AB134" s="150" t="str">
        <f t="shared" si="141"/>
        <v/>
      </c>
      <c r="AC134" s="150" t="str">
        <f t="shared" si="142"/>
        <v/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7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8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19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0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1"/>
        <v/>
      </c>
      <c r="AZ134" s="40" t="str">
        <f t="shared" ca="1" si="100"/>
        <v/>
      </c>
      <c r="BA134" s="66" t="str">
        <f t="shared" ca="1" si="12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23"/>
        <v/>
      </c>
      <c r="BG134" s="59">
        <v>46002.625</v>
      </c>
      <c r="BH134" s="44">
        <v>80.72</v>
      </c>
      <c r="BK134" s="59">
        <v>46002.625</v>
      </c>
      <c r="BL134" s="44">
        <v>110.84</v>
      </c>
      <c r="BO134" s="59">
        <v>46000.625</v>
      </c>
      <c r="BP134" s="44">
        <v>103.78125</v>
      </c>
      <c r="BQ134" s="59">
        <v>46000.625</v>
      </c>
      <c r="BR134" s="44">
        <v>97.0625</v>
      </c>
      <c r="BS134" s="150">
        <f t="shared" si="143"/>
        <v>46002.625</v>
      </c>
      <c r="BT134" s="150">
        <f t="shared" si="144"/>
        <v>46002.625</v>
      </c>
      <c r="BY134" s="151" t="str">
        <f t="shared" ca="1" si="101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2"/>
        <v/>
      </c>
      <c r="CB134" s="39" t="str">
        <f t="shared" ca="1" si="103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5"/>
        <v/>
      </c>
      <c r="CE134" s="40" t="str">
        <f t="shared" ca="1" si="104"/>
        <v/>
      </c>
      <c r="CF134" s="38" t="str">
        <f t="shared" ca="1" si="116"/>
        <v/>
      </c>
      <c r="CH134" s="109"/>
      <c r="CJ134" s="109"/>
      <c r="CL134" s="150" t="str">
        <f t="shared" si="137"/>
        <v/>
      </c>
      <c r="CM134" s="150" t="str">
        <f t="shared" si="138"/>
        <v/>
      </c>
      <c r="CR134" s="151" t="str">
        <f t="shared" ca="1" si="10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6"/>
        <v/>
      </c>
      <c r="CU134" s="39" t="str">
        <f t="shared" ca="1" si="10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8"/>
        <v/>
      </c>
      <c r="CX134" s="40" t="str">
        <f t="shared" ca="1" si="109"/>
        <v/>
      </c>
      <c r="CY134" s="38" t="str">
        <f t="shared" ca="1" si="110"/>
        <v/>
      </c>
      <c r="DA134" s="109">
        <v>46000.625</v>
      </c>
      <c r="DB134" s="44">
        <v>243.66</v>
      </c>
      <c r="DC134" s="109">
        <v>46000.625</v>
      </c>
      <c r="DD134" s="44">
        <v>47.040999999999997</v>
      </c>
      <c r="DE134" s="150">
        <f t="shared" si="139"/>
        <v>46000.625</v>
      </c>
      <c r="DF134" s="150">
        <f t="shared" si="140"/>
        <v>46000.625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1"/>
        <v/>
      </c>
      <c r="EO134" s="124" t="str">
        <f t="shared" si="112"/>
        <v/>
      </c>
      <c r="EP134" s="124" t="str">
        <f t="shared" si="113"/>
        <v/>
      </c>
      <c r="EQ134" s="124" t="str">
        <f t="shared" si="114"/>
        <v/>
      </c>
    </row>
    <row r="135" spans="1:147">
      <c r="A135" s="151" t="str">
        <f t="shared" ca="1" si="82"/>
        <v/>
      </c>
      <c r="B135" s="60" t="str">
        <f ca="1">IF(COUNTIF($AD$2:AD1120,A135)=1,VLOOKUP(A135,T:U,2), IF(COUNTIF($AD$2:AD1120,A135)=0,$B$10,""))</f>
        <v/>
      </c>
      <c r="C135" s="30" t="str">
        <f t="shared" ca="1" si="83"/>
        <v/>
      </c>
      <c r="D135" s="31" t="str">
        <f t="shared" ca="1" si="84"/>
        <v/>
      </c>
      <c r="E135" s="60" t="str">
        <f ca="1">IF(COUNTIF($AD$2:AD1120,A135)=1,VLOOKUP(A135,V:W,2), IF(COUNTIF($AD$2:AD1120,A135)=0,$C$10,""))</f>
        <v/>
      </c>
      <c r="F135" s="30" t="str">
        <f t="shared" ca="1" si="132"/>
        <v/>
      </c>
      <c r="G135" s="31" t="str">
        <f t="shared" ca="1" si="86"/>
        <v/>
      </c>
      <c r="H135" s="60" t="str">
        <f ca="1">IF(COUNTIF($AD$2:AD1120,A135)=1,VLOOKUP(A135,X:Y,2), IF(COUNTIF($AD$2:AD1120,A135)=0,$D$10,""))</f>
        <v/>
      </c>
      <c r="I135" s="30" t="str">
        <f t="shared" ca="1" si="133"/>
        <v/>
      </c>
      <c r="J135" s="31" t="str">
        <f t="shared" ca="1" si="88"/>
        <v/>
      </c>
      <c r="K135" s="60" t="str">
        <f ca="1">IF(COUNTIF($AD$2:AD1120,A135)=1,VLOOKUP(A135,Z:AA,2), IF(COUNTIF($AD$2:AD1120,A135)=0,$E$10,""))</f>
        <v/>
      </c>
      <c r="L135" s="30" t="str">
        <f t="shared" ca="1" si="134"/>
        <v/>
      </c>
      <c r="M135" s="31" t="str">
        <f t="shared" ca="1" si="90"/>
        <v/>
      </c>
      <c r="N135" s="66" t="str">
        <f t="shared" ca="1" si="13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36"/>
        <v/>
      </c>
      <c r="T135" s="59">
        <v>46002.625</v>
      </c>
      <c r="U135" s="44">
        <v>92.83</v>
      </c>
      <c r="V135" s="59">
        <v>45999.625</v>
      </c>
      <c r="W135" s="44">
        <v>100.447</v>
      </c>
      <c r="AB135" s="150">
        <f t="shared" si="141"/>
        <v>46002.625</v>
      </c>
      <c r="AC135" s="150">
        <f t="shared" si="142"/>
        <v>46002.625</v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7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8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19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0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1"/>
        <v/>
      </c>
      <c r="AZ135" s="40" t="str">
        <f t="shared" ca="1" si="100"/>
        <v/>
      </c>
      <c r="BA135" s="66" t="str">
        <f t="shared" ca="1" si="12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23"/>
        <v/>
      </c>
      <c r="BG135" s="59">
        <v>46003.625</v>
      </c>
      <c r="BH135" s="44">
        <v>80.569999999999993</v>
      </c>
      <c r="BK135" s="59">
        <v>46003.625</v>
      </c>
      <c r="BL135" s="44">
        <v>110.17</v>
      </c>
      <c r="BO135" s="59">
        <v>46001.625</v>
      </c>
      <c r="BP135" s="44">
        <v>104.09375</v>
      </c>
      <c r="BQ135" s="59">
        <v>46001.625</v>
      </c>
      <c r="BR135" s="44">
        <v>97.390625</v>
      </c>
      <c r="BS135" s="150">
        <f t="shared" si="143"/>
        <v>46003.625</v>
      </c>
      <c r="BT135" s="150">
        <f t="shared" si="144"/>
        <v>46003.625</v>
      </c>
      <c r="BY135" s="151" t="str">
        <f t="shared" ca="1" si="101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2"/>
        <v/>
      </c>
      <c r="CB135" s="39" t="str">
        <f t="shared" ca="1" si="103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5"/>
        <v/>
      </c>
      <c r="CE135" s="40" t="str">
        <f t="shared" ca="1" si="104"/>
        <v/>
      </c>
      <c r="CF135" s="38" t="str">
        <f t="shared" ca="1" si="116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6"/>
        <v/>
      </c>
      <c r="CU135" s="39" t="str">
        <f t="shared" ca="1" si="10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8"/>
        <v/>
      </c>
      <c r="CX135" s="40" t="str">
        <f t="shared" ca="1" si="109"/>
        <v/>
      </c>
      <c r="CY135" s="38" t="str">
        <f t="shared" ca="1" si="110"/>
        <v/>
      </c>
      <c r="DA135" s="109">
        <v>46001.625</v>
      </c>
      <c r="DB135" s="44">
        <v>242.79900000000001</v>
      </c>
      <c r="DC135" s="109">
        <v>46001.625</v>
      </c>
      <c r="DD135" s="44">
        <v>46.844999999999999</v>
      </c>
      <c r="DE135" s="150">
        <f t="shared" si="139"/>
        <v>46001.625</v>
      </c>
      <c r="DF135" s="150">
        <f t="shared" si="140"/>
        <v>46001.625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1"/>
        <v/>
      </c>
      <c r="EO135" s="124" t="str">
        <f t="shared" si="112"/>
        <v/>
      </c>
      <c r="EP135" s="124" t="str">
        <f t="shared" si="113"/>
        <v/>
      </c>
      <c r="EQ135" s="124" t="str">
        <f t="shared" si="114"/>
        <v/>
      </c>
    </row>
    <row r="136" spans="1:147">
      <c r="A136" s="151" t="str">
        <f t="shared" ca="1" si="82"/>
        <v/>
      </c>
      <c r="B136" s="60" t="str">
        <f ca="1">IF(COUNTIF($AD$2:AD1121,A136)=1,VLOOKUP(A136,T:U,2), IF(COUNTIF($AD$2:AD1121,A136)=0,$B$10,""))</f>
        <v/>
      </c>
      <c r="C136" s="30" t="str">
        <f t="shared" ca="1" si="83"/>
        <v/>
      </c>
      <c r="D136" s="31" t="str">
        <f t="shared" ca="1" si="84"/>
        <v/>
      </c>
      <c r="E136" s="60" t="str">
        <f ca="1">IF(COUNTIF($AD$2:AD1121,A136)=1,VLOOKUP(A136,V:W,2), IF(COUNTIF($AD$2:AD1121,A136)=0,$C$10,""))</f>
        <v/>
      </c>
      <c r="F136" s="30" t="str">
        <f t="shared" ca="1" si="132"/>
        <v/>
      </c>
      <c r="G136" s="31" t="str">
        <f t="shared" ca="1" si="86"/>
        <v/>
      </c>
      <c r="H136" s="60" t="str">
        <f ca="1">IF(COUNTIF($AD$2:AD1121,A136)=1,VLOOKUP(A136,X:Y,2), IF(COUNTIF($AD$2:AD1121,A136)=0,$D$10,""))</f>
        <v/>
      </c>
      <c r="I136" s="30" t="str">
        <f t="shared" ca="1" si="133"/>
        <v/>
      </c>
      <c r="J136" s="31" t="str">
        <f t="shared" ca="1" si="88"/>
        <v/>
      </c>
      <c r="K136" s="60" t="str">
        <f ca="1">IF(COUNTIF($AD$2:AD1121,A136)=1,VLOOKUP(A136,Z:AA,2), IF(COUNTIF($AD$2:AD1121,A136)=0,$E$10,""))</f>
        <v/>
      </c>
      <c r="L136" s="30" t="str">
        <f t="shared" ca="1" si="134"/>
        <v/>
      </c>
      <c r="M136" s="31" t="str">
        <f t="shared" ca="1" si="90"/>
        <v/>
      </c>
      <c r="N136" s="66" t="str">
        <f t="shared" ca="1" si="13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36"/>
        <v/>
      </c>
      <c r="T136" s="59">
        <v>46003.625</v>
      </c>
      <c r="U136" s="44">
        <v>92.75</v>
      </c>
      <c r="V136" s="59">
        <v>46000.625</v>
      </c>
      <c r="W136" s="44">
        <v>100.48399999999999</v>
      </c>
      <c r="AB136" s="150">
        <f t="shared" si="141"/>
        <v>46003.625</v>
      </c>
      <c r="AC136" s="150">
        <f t="shared" si="142"/>
        <v>46003.625</v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7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8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19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0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1"/>
        <v/>
      </c>
      <c r="AZ136" s="40" t="str">
        <f t="shared" ca="1" si="100"/>
        <v/>
      </c>
      <c r="BA136" s="66" t="str">
        <f t="shared" ca="1" si="12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23"/>
        <v/>
      </c>
      <c r="BG136" s="59">
        <v>46006.625</v>
      </c>
      <c r="BH136" s="44">
        <v>80.61</v>
      </c>
      <c r="BK136" s="59">
        <v>46006.625</v>
      </c>
      <c r="BL136" s="44">
        <v>110.3</v>
      </c>
      <c r="BO136" s="59">
        <v>46002.625</v>
      </c>
      <c r="BP136" s="44">
        <v>104.078125</v>
      </c>
      <c r="BQ136" s="59">
        <v>46002.625</v>
      </c>
      <c r="BR136" s="44">
        <v>97.296875</v>
      </c>
      <c r="BS136" s="150">
        <f t="shared" si="143"/>
        <v>46006.625</v>
      </c>
      <c r="BT136" s="150">
        <f t="shared" si="144"/>
        <v>46006.625</v>
      </c>
      <c r="BY136" s="151" t="str">
        <f t="shared" ca="1" si="101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2"/>
        <v/>
      </c>
      <c r="CB136" s="39" t="str">
        <f t="shared" ca="1" si="103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5"/>
        <v/>
      </c>
      <c r="CE136" s="40" t="str">
        <f t="shared" ca="1" si="104"/>
        <v/>
      </c>
      <c r="CF136" s="38" t="str">
        <f t="shared" ca="1" si="116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6"/>
        <v/>
      </c>
      <c r="CU136" s="39" t="str">
        <f t="shared" ca="1" si="10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8"/>
        <v/>
      </c>
      <c r="CX136" s="40" t="str">
        <f t="shared" ca="1" si="109"/>
        <v/>
      </c>
      <c r="CY136" s="38" t="str">
        <f t="shared" ca="1" si="110"/>
        <v/>
      </c>
      <c r="DA136" s="109">
        <v>46002.625</v>
      </c>
      <c r="DB136" s="44">
        <v>235.86699999999999</v>
      </c>
      <c r="DC136" s="109">
        <v>46002.625</v>
      </c>
      <c r="DD136" s="44">
        <v>45.302999999999997</v>
      </c>
      <c r="DE136" s="150">
        <f t="shared" si="139"/>
        <v>46002.625</v>
      </c>
      <c r="DF136" s="150">
        <f t="shared" si="140"/>
        <v>46002.625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1"/>
        <v/>
      </c>
      <c r="EO136" s="124" t="str">
        <f t="shared" si="112"/>
        <v/>
      </c>
      <c r="EP136" s="124" t="str">
        <f t="shared" si="113"/>
        <v/>
      </c>
      <c r="EQ136" s="124" t="str">
        <f t="shared" si="114"/>
        <v/>
      </c>
    </row>
    <row r="137" spans="1:147">
      <c r="A137" s="151" t="str">
        <f t="shared" ca="1" si="82"/>
        <v/>
      </c>
      <c r="B137" s="60" t="str">
        <f ca="1">IF(COUNTIF($AD$2:AD1122,A137)=1,VLOOKUP(A137,T:U,2), IF(COUNTIF($AD$2:AD1122,A137)=0,$B$10,""))</f>
        <v/>
      </c>
      <c r="C137" s="30" t="str">
        <f t="shared" ca="1" si="83"/>
        <v/>
      </c>
      <c r="D137" s="31" t="str">
        <f t="shared" ca="1" si="84"/>
        <v/>
      </c>
      <c r="E137" s="60" t="str">
        <f ca="1">IF(COUNTIF($AD$2:AD1122,A137)=1,VLOOKUP(A137,V:W,2), IF(COUNTIF($AD$2:AD1122,A137)=0,$C$10,""))</f>
        <v/>
      </c>
      <c r="F137" s="30" t="str">
        <f t="shared" ca="1" si="132"/>
        <v/>
      </c>
      <c r="G137" s="31" t="str">
        <f t="shared" ca="1" si="86"/>
        <v/>
      </c>
      <c r="H137" s="60" t="str">
        <f ca="1">IF(COUNTIF($AD$2:AD1122,A137)=1,VLOOKUP(A137,X:Y,2), IF(COUNTIF($AD$2:AD1122,A137)=0,$D$10,""))</f>
        <v/>
      </c>
      <c r="I137" s="30" t="str">
        <f t="shared" ca="1" si="133"/>
        <v/>
      </c>
      <c r="J137" s="31" t="str">
        <f t="shared" ca="1" si="88"/>
        <v/>
      </c>
      <c r="K137" s="60" t="str">
        <f ca="1">IF(COUNTIF($AD$2:AD1122,A137)=1,VLOOKUP(A137,Z:AA,2), IF(COUNTIF($AD$2:AD1122,A137)=0,$E$10,""))</f>
        <v/>
      </c>
      <c r="L137" s="30" t="str">
        <f t="shared" ca="1" si="134"/>
        <v/>
      </c>
      <c r="M137" s="31" t="str">
        <f t="shared" ca="1" si="90"/>
        <v/>
      </c>
      <c r="N137" s="66" t="str">
        <f t="shared" ca="1" si="13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36"/>
        <v/>
      </c>
      <c r="T137" s="59">
        <v>46006.625</v>
      </c>
      <c r="U137" s="44">
        <v>92.8</v>
      </c>
      <c r="V137" s="59">
        <v>46001.625</v>
      </c>
      <c r="W137" s="44">
        <v>100.42100000000001</v>
      </c>
      <c r="AB137" s="150">
        <f t="shared" si="141"/>
        <v>46006.625</v>
      </c>
      <c r="AC137" s="150">
        <f t="shared" si="142"/>
        <v>46006.625</v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7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8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19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0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1"/>
        <v/>
      </c>
      <c r="AZ137" s="40" t="str">
        <f t="shared" ca="1" si="100"/>
        <v/>
      </c>
      <c r="BA137" s="66" t="str">
        <f t="shared" ca="1" si="12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23"/>
        <v/>
      </c>
      <c r="BG137" s="59">
        <v>46007.625</v>
      </c>
      <c r="BH137" s="44">
        <v>80.66</v>
      </c>
      <c r="BK137" s="59">
        <v>46007.625</v>
      </c>
      <c r="BL137" s="44">
        <v>110.55</v>
      </c>
      <c r="BO137" s="59">
        <v>46003.625</v>
      </c>
      <c r="BP137" s="44">
        <v>103.734375</v>
      </c>
      <c r="BQ137" s="59">
        <v>46003.625</v>
      </c>
      <c r="BR137" s="44">
        <v>96.328125</v>
      </c>
      <c r="BS137" s="150">
        <f t="shared" si="143"/>
        <v>46007.625</v>
      </c>
      <c r="BT137" s="150">
        <f t="shared" si="144"/>
        <v>46007.625</v>
      </c>
      <c r="BY137" s="151" t="str">
        <f t="shared" ca="1" si="101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2"/>
        <v/>
      </c>
      <c r="CB137" s="39" t="str">
        <f t="shared" ca="1" si="103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5"/>
        <v/>
      </c>
      <c r="CE137" s="40" t="str">
        <f t="shared" ca="1" si="104"/>
        <v/>
      </c>
      <c r="CF137" s="38" t="str">
        <f t="shared" ca="1" si="116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6"/>
        <v/>
      </c>
      <c r="CU137" s="39" t="str">
        <f t="shared" ca="1" si="10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8"/>
        <v/>
      </c>
      <c r="CX137" s="40" t="str">
        <f t="shared" ca="1" si="109"/>
        <v/>
      </c>
      <c r="CY137" s="38" t="str">
        <f t="shared" ca="1" si="110"/>
        <v/>
      </c>
      <c r="DA137" s="109">
        <v>46003.625</v>
      </c>
      <c r="DB137" s="44">
        <v>239.035</v>
      </c>
      <c r="DC137" s="109">
        <v>46003.625</v>
      </c>
      <c r="DD137" s="44">
        <v>45.820999999999998</v>
      </c>
      <c r="DE137" s="150">
        <f t="shared" si="139"/>
        <v>46003.625</v>
      </c>
      <c r="DF137" s="150">
        <f t="shared" si="140"/>
        <v>46003.625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1"/>
        <v/>
      </c>
      <c r="EO137" s="124" t="str">
        <f t="shared" si="112"/>
        <v/>
      </c>
      <c r="EP137" s="124" t="str">
        <f t="shared" si="113"/>
        <v/>
      </c>
      <c r="EQ137" s="124" t="str">
        <f t="shared" si="114"/>
        <v/>
      </c>
    </row>
    <row r="138" spans="1:147">
      <c r="A138" s="151" t="str">
        <f t="shared" ca="1" si="82"/>
        <v/>
      </c>
      <c r="B138" s="60" t="str">
        <f ca="1">IF(COUNTIF($AD$2:AD1123,A138)=1,VLOOKUP(A138,T:U,2), IF(COUNTIF($AD$2:AD1123,A138)=0,$B$10,""))</f>
        <v/>
      </c>
      <c r="C138" s="30" t="str">
        <f t="shared" ca="1" si="83"/>
        <v/>
      </c>
      <c r="D138" s="31" t="str">
        <f t="shared" ca="1" si="84"/>
        <v/>
      </c>
      <c r="E138" s="60" t="str">
        <f ca="1">IF(COUNTIF($AD$2:AD1123,A138)=1,VLOOKUP(A138,V:W,2), IF(COUNTIF($AD$2:AD1123,A138)=0,$C$10,""))</f>
        <v/>
      </c>
      <c r="F138" s="30" t="str">
        <f t="shared" ca="1" si="132"/>
        <v/>
      </c>
      <c r="G138" s="31" t="str">
        <f t="shared" ca="1" si="86"/>
        <v/>
      </c>
      <c r="H138" s="60" t="str">
        <f ca="1">IF(COUNTIF($AD$2:AD1123,A138)=1,VLOOKUP(A138,X:Y,2), IF(COUNTIF($AD$2:AD1123,A138)=0,$D$10,""))</f>
        <v/>
      </c>
      <c r="I138" s="30" t="str">
        <f t="shared" ca="1" si="133"/>
        <v/>
      </c>
      <c r="J138" s="31" t="str">
        <f t="shared" ca="1" si="88"/>
        <v/>
      </c>
      <c r="K138" s="60" t="str">
        <f ca="1">IF(COUNTIF($AD$2:AD1123,A138)=1,VLOOKUP(A138,Z:AA,2), IF(COUNTIF($AD$2:AD1123,A138)=0,$E$10,""))</f>
        <v/>
      </c>
      <c r="L138" s="30" t="str">
        <f t="shared" ca="1" si="134"/>
        <v/>
      </c>
      <c r="M138" s="31" t="str">
        <f t="shared" ca="1" si="90"/>
        <v/>
      </c>
      <c r="N138" s="66" t="str">
        <f t="shared" ca="1" si="13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36"/>
        <v/>
      </c>
      <c r="T138" s="59">
        <v>46007.625</v>
      </c>
      <c r="U138" s="44">
        <v>92.78</v>
      </c>
      <c r="V138" s="59">
        <v>46002.625</v>
      </c>
      <c r="W138" s="44">
        <v>100.453</v>
      </c>
      <c r="AB138" s="150">
        <f t="shared" si="141"/>
        <v>46007.625</v>
      </c>
      <c r="AC138" s="150">
        <f t="shared" si="142"/>
        <v>46007.625</v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7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8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19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0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1"/>
        <v/>
      </c>
      <c r="AZ138" s="40" t="str">
        <f t="shared" ca="1" si="100"/>
        <v/>
      </c>
      <c r="BA138" s="66" t="str">
        <f t="shared" ca="1" si="12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23"/>
        <v/>
      </c>
      <c r="BG138" s="59">
        <v>46008.625</v>
      </c>
      <c r="BH138" s="44">
        <v>80.56</v>
      </c>
      <c r="BK138" s="59">
        <v>46008.625</v>
      </c>
      <c r="BL138" s="44">
        <v>110.43</v>
      </c>
      <c r="BO138" s="59">
        <v>46006.625</v>
      </c>
      <c r="BP138" s="44">
        <v>103.828125</v>
      </c>
      <c r="BQ138" s="59">
        <v>46006.625</v>
      </c>
      <c r="BR138" s="44">
        <v>96.390625</v>
      </c>
      <c r="BS138" s="150">
        <f t="shared" si="143"/>
        <v>46008.625</v>
      </c>
      <c r="BT138" s="150">
        <f t="shared" si="144"/>
        <v>46008.625</v>
      </c>
      <c r="BY138" s="151" t="str">
        <f t="shared" ca="1" si="101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2"/>
        <v/>
      </c>
      <c r="CB138" s="39" t="str">
        <f t="shared" ca="1" si="103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5"/>
        <v/>
      </c>
      <c r="CE138" s="40" t="str">
        <f t="shared" ca="1" si="104"/>
        <v/>
      </c>
      <c r="CF138" s="38" t="str">
        <f t="shared" ca="1" si="116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6"/>
        <v/>
      </c>
      <c r="CU138" s="39" t="str">
        <f t="shared" ca="1" si="10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8"/>
        <v/>
      </c>
      <c r="CX138" s="40" t="str">
        <f t="shared" ca="1" si="109"/>
        <v/>
      </c>
      <c r="CY138" s="38" t="str">
        <f t="shared" ca="1" si="110"/>
        <v/>
      </c>
      <c r="DA138" s="109">
        <v>46006.625</v>
      </c>
      <c r="DB138" s="44">
        <v>244.11699999999999</v>
      </c>
      <c r="DC138" s="109">
        <v>46006.625</v>
      </c>
      <c r="DD138" s="44">
        <v>45.485999999999997</v>
      </c>
      <c r="DE138" s="150">
        <f t="shared" si="139"/>
        <v>46006.625</v>
      </c>
      <c r="DF138" s="150">
        <f t="shared" si="140"/>
        <v>46006.625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1"/>
        <v/>
      </c>
      <c r="EO138" s="124" t="str">
        <f t="shared" si="112"/>
        <v/>
      </c>
      <c r="EP138" s="124" t="str">
        <f t="shared" si="113"/>
        <v/>
      </c>
      <c r="EQ138" s="124" t="str">
        <f t="shared" si="114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T139" s="59">
        <v>46008.625</v>
      </c>
      <c r="U139" s="44">
        <v>92.9</v>
      </c>
      <c r="V139" s="59">
        <v>46003.625</v>
      </c>
      <c r="W139" s="44">
        <v>100.45399999999999</v>
      </c>
      <c r="AB139" s="150">
        <f t="shared" si="141"/>
        <v>46008.625</v>
      </c>
      <c r="AC139" s="150">
        <f t="shared" si="142"/>
        <v>46008.625</v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7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8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19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0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1"/>
        <v/>
      </c>
      <c r="AZ139" s="40" t="str">
        <f t="shared" ca="1" si="100"/>
        <v/>
      </c>
      <c r="BA139" s="66" t="str">
        <f t="shared" ca="1" si="12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23"/>
        <v/>
      </c>
      <c r="BO139" s="59">
        <v>46007.625</v>
      </c>
      <c r="BP139" s="44">
        <v>104.09375</v>
      </c>
      <c r="BQ139" s="59">
        <v>46007.625</v>
      </c>
      <c r="BR139" s="44">
        <v>96.90625</v>
      </c>
      <c r="BS139" s="150" t="str">
        <f t="shared" si="143"/>
        <v/>
      </c>
      <c r="BT139" s="150" t="str">
        <f t="shared" si="144"/>
        <v/>
      </c>
      <c r="BY139" s="151" t="str">
        <f t="shared" ca="1" si="101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2"/>
        <v/>
      </c>
      <c r="CB139" s="39" t="str">
        <f t="shared" ca="1" si="103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5"/>
        <v/>
      </c>
      <c r="CE139" s="40" t="str">
        <f t="shared" ca="1" si="104"/>
        <v/>
      </c>
      <c r="CF139" s="38" t="str">
        <f t="shared" ca="1" si="116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6"/>
        <v/>
      </c>
      <c r="CU139" s="39" t="str">
        <f t="shared" ca="1" si="10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8"/>
        <v/>
      </c>
      <c r="CX139" s="40" t="str">
        <f t="shared" ca="1" si="109"/>
        <v/>
      </c>
      <c r="CY139" s="38" t="str">
        <f t="shared" ca="1" si="110"/>
        <v/>
      </c>
      <c r="DA139" s="109">
        <v>46007.625</v>
      </c>
      <c r="DB139" s="44">
        <v>243.75399999999999</v>
      </c>
      <c r="DC139" s="109">
        <v>46007.625</v>
      </c>
      <c r="DD139" s="44">
        <v>45.451000000000001</v>
      </c>
      <c r="DE139" s="150">
        <f t="shared" si="139"/>
        <v>46007.625</v>
      </c>
      <c r="DF139" s="150">
        <f t="shared" si="140"/>
        <v>46007.625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1"/>
        <v/>
      </c>
      <c r="EO139" s="124" t="str">
        <f t="shared" si="112"/>
        <v/>
      </c>
      <c r="EP139" s="124" t="str">
        <f t="shared" si="113"/>
        <v/>
      </c>
      <c r="EQ139" s="124" t="str">
        <f t="shared" si="114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T140" s="59">
        <v>46009.625</v>
      </c>
      <c r="U140" s="44">
        <v>93</v>
      </c>
      <c r="V140" s="59">
        <v>46006.625</v>
      </c>
      <c r="W140" s="44">
        <v>100.489</v>
      </c>
      <c r="AB140" s="150">
        <f t="shared" si="141"/>
        <v>46009.625</v>
      </c>
      <c r="AC140" s="150">
        <f t="shared" si="142"/>
        <v>46009.625</v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7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8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19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0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1"/>
        <v/>
      </c>
      <c r="AZ140" s="40" t="str">
        <f t="shared" ca="1" si="100"/>
        <v/>
      </c>
      <c r="BA140" s="66" t="str">
        <f t="shared" ca="1" si="12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23"/>
        <v/>
      </c>
      <c r="BO140" s="59">
        <v>46008.625</v>
      </c>
      <c r="BP140" s="44">
        <v>104.09375</v>
      </c>
      <c r="BQ140" s="59">
        <v>46008.625</v>
      </c>
      <c r="BR140" s="44">
        <v>96.8125</v>
      </c>
      <c r="BS140" s="150" t="str">
        <f t="shared" si="143"/>
        <v/>
      </c>
      <c r="BT140" s="150" t="str">
        <f t="shared" si="144"/>
        <v/>
      </c>
      <c r="BY140" s="151" t="str">
        <f t="shared" ca="1" si="101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2"/>
        <v/>
      </c>
      <c r="CB140" s="39" t="str">
        <f t="shared" ca="1" si="103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5"/>
        <v/>
      </c>
      <c r="CE140" s="40" t="str">
        <f t="shared" ca="1" si="104"/>
        <v/>
      </c>
      <c r="CF140" s="38" t="str">
        <f t="shared" ca="1" si="116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6"/>
        <v/>
      </c>
      <c r="CU140" s="39" t="str">
        <f t="shared" ca="1" si="10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8"/>
        <v/>
      </c>
      <c r="CX140" s="40" t="str">
        <f t="shared" ca="1" si="109"/>
        <v/>
      </c>
      <c r="CY140" s="38" t="str">
        <f t="shared" ca="1" si="110"/>
        <v/>
      </c>
      <c r="DA140" s="109">
        <v>46008.625</v>
      </c>
      <c r="DB140" s="44">
        <v>246.11799999999999</v>
      </c>
      <c r="DC140" s="109">
        <v>46008.625</v>
      </c>
      <c r="DD140" s="44">
        <v>46.281999999999996</v>
      </c>
      <c r="DE140" s="150">
        <f t="shared" si="139"/>
        <v>46008.625</v>
      </c>
      <c r="DF140" s="150">
        <f t="shared" si="140"/>
        <v>46008.625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1"/>
        <v/>
      </c>
      <c r="EO140" s="124" t="str">
        <f t="shared" si="112"/>
        <v/>
      </c>
      <c r="EP140" s="124" t="str">
        <f t="shared" si="113"/>
        <v/>
      </c>
      <c r="EQ140" s="124" t="str">
        <f t="shared" si="114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V141" s="59">
        <v>46007.625</v>
      </c>
      <c r="W141" s="44">
        <v>100.5</v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7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8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19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0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1"/>
        <v/>
      </c>
      <c r="AZ141" s="40" t="str">
        <f t="shared" ca="1" si="100"/>
        <v/>
      </c>
      <c r="BA141" s="66" t="str">
        <f t="shared" ca="1" si="12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23"/>
        <v/>
      </c>
      <c r="BS141" s="150" t="str">
        <f t="shared" si="143"/>
        <v/>
      </c>
      <c r="BT141" s="150" t="str">
        <f t="shared" si="144"/>
        <v/>
      </c>
      <c r="BY141" s="151" t="str">
        <f t="shared" ca="1" si="101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2"/>
        <v/>
      </c>
      <c r="CB141" s="39" t="str">
        <f t="shared" ca="1" si="103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5"/>
        <v/>
      </c>
      <c r="CE141" s="40" t="str">
        <f t="shared" ca="1" si="104"/>
        <v/>
      </c>
      <c r="CF141" s="38" t="str">
        <f t="shared" ca="1" si="116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6"/>
        <v/>
      </c>
      <c r="CU141" s="39" t="str">
        <f t="shared" ca="1" si="10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8"/>
        <v/>
      </c>
      <c r="CX141" s="40" t="str">
        <f t="shared" ca="1" si="109"/>
        <v/>
      </c>
      <c r="CY141" s="38" t="str">
        <f t="shared" ca="1" si="110"/>
        <v/>
      </c>
      <c r="DA141" s="109">
        <v>46009.625</v>
      </c>
      <c r="DB141" s="44">
        <v>219.90199999999999</v>
      </c>
      <c r="DC141" s="109">
        <v>46009.625</v>
      </c>
      <c r="DD141" s="44">
        <v>45.287999999999997</v>
      </c>
      <c r="DE141" s="150">
        <f t="shared" si="139"/>
        <v>46009.625</v>
      </c>
      <c r="DF141" s="150">
        <f t="shared" si="140"/>
        <v>46009.625</v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1"/>
        <v/>
      </c>
      <c r="EO141" s="124" t="str">
        <f t="shared" si="112"/>
        <v/>
      </c>
      <c r="EP141" s="124" t="str">
        <f t="shared" si="113"/>
        <v/>
      </c>
      <c r="EQ141" s="124" t="str">
        <f t="shared" si="114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V142" s="59">
        <v>46008.625</v>
      </c>
      <c r="W142" s="44">
        <v>100.503</v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7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8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19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0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1"/>
        <v/>
      </c>
      <c r="AZ142" s="40" t="str">
        <f t="shared" ca="1" si="100"/>
        <v/>
      </c>
      <c r="BA142" s="66" t="str">
        <f t="shared" ca="1" si="12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23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1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2"/>
        <v/>
      </c>
      <c r="CB142" s="39" t="str">
        <f t="shared" ca="1" si="103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5"/>
        <v/>
      </c>
      <c r="CE142" s="40" t="str">
        <f t="shared" ca="1" si="104"/>
        <v/>
      </c>
      <c r="CF142" s="38" t="str">
        <f t="shared" ca="1" si="116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6"/>
        <v/>
      </c>
      <c r="CU142" s="39" t="str">
        <f t="shared" ca="1" si="10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8"/>
        <v/>
      </c>
      <c r="CX142" s="40" t="str">
        <f t="shared" ca="1" si="109"/>
        <v/>
      </c>
      <c r="CY142" s="38" t="str">
        <f t="shared" ca="1" si="110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1"/>
        <v/>
      </c>
      <c r="EO142" s="124" t="str">
        <f t="shared" si="112"/>
        <v/>
      </c>
      <c r="EP142" s="124" t="str">
        <f t="shared" si="113"/>
        <v/>
      </c>
      <c r="EQ142" s="124" t="str">
        <f t="shared" si="114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V143" s="59">
        <v>46009.625</v>
      </c>
      <c r="W143" s="44">
        <v>100.521</v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7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8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19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0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1"/>
        <v/>
      </c>
      <c r="AZ143" s="40" t="str">
        <f t="shared" ca="1" si="100"/>
        <v/>
      </c>
      <c r="BA143" s="66" t="str">
        <f t="shared" ca="1" si="12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23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1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2"/>
        <v/>
      </c>
      <c r="CB143" s="39" t="str">
        <f t="shared" ca="1" si="103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5"/>
        <v/>
      </c>
      <c r="CE143" s="40" t="str">
        <f t="shared" ca="1" si="104"/>
        <v/>
      </c>
      <c r="CF143" s="38" t="str">
        <f t="shared" ca="1" si="116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6"/>
        <v/>
      </c>
      <c r="CU143" s="39" t="str">
        <f t="shared" ca="1" si="10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8"/>
        <v/>
      </c>
      <c r="CX143" s="40" t="str">
        <f t="shared" ca="1" si="109"/>
        <v/>
      </c>
      <c r="CY143" s="38" t="str">
        <f t="shared" ca="1" si="110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1"/>
        <v/>
      </c>
      <c r="EO143" s="124" t="str">
        <f t="shared" si="112"/>
        <v/>
      </c>
      <c r="EP143" s="124" t="str">
        <f t="shared" si="113"/>
        <v/>
      </c>
      <c r="EQ143" s="124" t="str">
        <f t="shared" si="114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7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8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19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0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1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23"/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1">IF(ISERROR(BZ144-2),"",(BZ144-$BZ$14)/100*$BZ$5)</f>
        <v/>
      </c>
      <c r="CB144" s="39" t="str">
        <f t="shared" ref="CB144:CB184" ca="1" si="16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5"/>
        <v/>
      </c>
      <c r="CE144" s="40" t="str">
        <f t="shared" ref="CE144:CE184" ca="1" si="163">IF(ISERROR(BZ144-2),"",(INT(BY144)-INT(BY$14))/360*$CA$5*$CA$6)</f>
        <v/>
      </c>
      <c r="CF144" s="38" t="str">
        <f t="shared" ca="1" si="116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5">IF(ISERROR(CS144-2),"",-1*(CS144-$CS$14)*$CS$8*10^-4*$CS$5)</f>
        <v/>
      </c>
      <c r="CU144" s="39" t="str">
        <f t="shared" ref="CU144:CU184" ca="1" si="16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7">IF(ISERROR(CS144-2),"",-1*(CV144-$CV$14)*10^-4*$CT$8*$CT$5)</f>
        <v/>
      </c>
      <c r="CX144" s="40" t="str">
        <f t="shared" ref="CX144:CX184" ca="1" si="168">IF(ISERROR(CS144-2),"",(INT(CR144)-INT(CR$14))/360*$CT$5*$CT$6)</f>
        <v/>
      </c>
      <c r="CY144" s="38" t="str">
        <f t="shared" ref="CY144:CY184" ca="1" si="169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0">IF(ISNUMBER(EM144),VLOOKUP(EM144,DS:EF,14),"")</f>
        <v/>
      </c>
      <c r="EO144" s="124" t="str">
        <f t="shared" ref="EO144:EO184" si="171">IF(ISNUMBER(EM144),VLOOKUP(EM144,DS:EG,15),"")</f>
        <v/>
      </c>
      <c r="EP144" s="124" t="str">
        <f t="shared" ref="EP144:EP184" si="172">IF(ISNUMBER(EM144),VLOOKUP(EM144,DS:EI,17),"")</f>
        <v/>
      </c>
      <c r="EQ144" s="124" t="str">
        <f t="shared" ref="EQ144:EQ184" si="173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7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8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19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0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1"/>
        <v/>
      </c>
      <c r="AZ145" s="40" t="str">
        <f t="shared" ca="1" si="159"/>
        <v/>
      </c>
      <c r="BA145" s="66" t="str">
        <f t="shared" ca="1" si="12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23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1"/>
        <v/>
      </c>
      <c r="CB145" s="39" t="str">
        <f t="shared" ca="1" si="16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5"/>
        <v/>
      </c>
      <c r="CE145" s="40" t="str">
        <f t="shared" ca="1" si="163"/>
        <v/>
      </c>
      <c r="CF145" s="38" t="str">
        <f t="shared" ca="1" si="116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5"/>
        <v/>
      </c>
      <c r="CU145" s="39" t="str">
        <f t="shared" ca="1" si="16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7"/>
        <v/>
      </c>
      <c r="CX145" s="40" t="str">
        <f t="shared" ca="1" si="168"/>
        <v/>
      </c>
      <c r="CY145" s="38" t="str">
        <f t="shared" ca="1" si="169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0"/>
        <v/>
      </c>
      <c r="EO145" s="124" t="str">
        <f t="shared" si="171"/>
        <v/>
      </c>
      <c r="EP145" s="124" t="str">
        <f t="shared" si="172"/>
        <v/>
      </c>
      <c r="EQ145" s="124" t="str">
        <f t="shared" si="173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7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8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19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0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1"/>
        <v/>
      </c>
      <c r="AZ146" s="40" t="str">
        <f t="shared" ca="1" si="159"/>
        <v/>
      </c>
      <c r="BA146" s="66" t="str">
        <f t="shared" ca="1" si="12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23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1"/>
        <v/>
      </c>
      <c r="CB146" s="39" t="str">
        <f t="shared" ca="1" si="16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4">IF(ISERROR(BZ146-2),"",-1*(CC146-$CC$14)*10^-4*$CA$8*$CA$5)</f>
        <v/>
      </c>
      <c r="CE146" s="40" t="str">
        <f t="shared" ca="1" si="163"/>
        <v/>
      </c>
      <c r="CF146" s="38" t="str">
        <f t="shared" ref="CF146:CF184" ca="1" si="175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5"/>
        <v/>
      </c>
      <c r="CU146" s="39" t="str">
        <f t="shared" ca="1" si="16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7"/>
        <v/>
      </c>
      <c r="CX146" s="40" t="str">
        <f t="shared" ca="1" si="168"/>
        <v/>
      </c>
      <c r="CY146" s="38" t="str">
        <f t="shared" ca="1" si="169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0"/>
        <v/>
      </c>
      <c r="EO146" s="124" t="str">
        <f t="shared" si="171"/>
        <v/>
      </c>
      <c r="EP146" s="124" t="str">
        <f t="shared" si="172"/>
        <v/>
      </c>
      <c r="EQ146" s="124" t="str">
        <f t="shared" si="173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7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8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19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0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1"/>
        <v/>
      </c>
      <c r="AZ147" s="40" t="str">
        <f t="shared" ca="1" si="159"/>
        <v/>
      </c>
      <c r="BA147" s="66" t="str">
        <f t="shared" ca="1" si="12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23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1"/>
        <v/>
      </c>
      <c r="CB147" s="39" t="str">
        <f t="shared" ca="1" si="16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4"/>
        <v/>
      </c>
      <c r="CE147" s="40" t="str">
        <f t="shared" ca="1" si="163"/>
        <v/>
      </c>
      <c r="CF147" s="38" t="str">
        <f t="shared" ca="1" si="175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5"/>
        <v/>
      </c>
      <c r="CU147" s="39" t="str">
        <f t="shared" ca="1" si="16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7"/>
        <v/>
      </c>
      <c r="CX147" s="40" t="str">
        <f t="shared" ca="1" si="168"/>
        <v/>
      </c>
      <c r="CY147" s="38" t="str">
        <f t="shared" ca="1" si="169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0"/>
        <v/>
      </c>
      <c r="EO147" s="124" t="str">
        <f t="shared" si="171"/>
        <v/>
      </c>
      <c r="EP147" s="124" t="str">
        <f t="shared" si="172"/>
        <v/>
      </c>
      <c r="EQ147" s="124" t="str">
        <f t="shared" si="173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6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7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8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79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0">IF(ISERROR(AI148-2),"",(AX148-$AX$14)/100*$AN$5)</f>
        <v/>
      </c>
      <c r="AZ148" s="40" t="str">
        <f t="shared" ca="1" si="159"/>
        <v/>
      </c>
      <c r="BA148" s="66" t="str">
        <f t="shared" ref="BA148:BA183" ca="1" si="18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2">IF(ISERROR(AI148-2),"",BA148-BD148)</f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1"/>
        <v/>
      </c>
      <c r="CB148" s="39" t="str">
        <f t="shared" ca="1" si="16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4"/>
        <v/>
      </c>
      <c r="CE148" s="40" t="str">
        <f t="shared" ca="1" si="163"/>
        <v/>
      </c>
      <c r="CF148" s="38" t="str">
        <f t="shared" ca="1" si="175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5"/>
        <v/>
      </c>
      <c r="CU148" s="39" t="str">
        <f t="shared" ca="1" si="16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7"/>
        <v/>
      </c>
      <c r="CX148" s="40" t="str">
        <f t="shared" ca="1" si="168"/>
        <v/>
      </c>
      <c r="CY148" s="38" t="str">
        <f t="shared" ca="1" si="169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0"/>
        <v/>
      </c>
      <c r="EO148" s="124" t="str">
        <f t="shared" si="171"/>
        <v/>
      </c>
      <c r="EP148" s="124" t="str">
        <f t="shared" si="172"/>
        <v/>
      </c>
      <c r="EQ148" s="124" t="str">
        <f t="shared" si="173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6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7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8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79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0"/>
        <v/>
      </c>
      <c r="AZ149" s="40" t="str">
        <f t="shared" ca="1" si="159"/>
        <v/>
      </c>
      <c r="BA149" s="66" t="str">
        <f t="shared" ca="1" si="18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2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1"/>
        <v/>
      </c>
      <c r="CB149" s="39" t="str">
        <f t="shared" ca="1" si="16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4"/>
        <v/>
      </c>
      <c r="CE149" s="40" t="str">
        <f t="shared" ca="1" si="163"/>
        <v/>
      </c>
      <c r="CF149" s="38" t="str">
        <f t="shared" ca="1" si="175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5"/>
        <v/>
      </c>
      <c r="CU149" s="39" t="str">
        <f t="shared" ca="1" si="16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7"/>
        <v/>
      </c>
      <c r="CX149" s="40" t="str">
        <f t="shared" ca="1" si="168"/>
        <v/>
      </c>
      <c r="CY149" s="38" t="str">
        <f t="shared" ca="1" si="169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0"/>
        <v/>
      </c>
      <c r="EO149" s="124" t="str">
        <f t="shared" si="171"/>
        <v/>
      </c>
      <c r="EP149" s="124" t="str">
        <f t="shared" si="172"/>
        <v/>
      </c>
      <c r="EQ149" s="124" t="str">
        <f t="shared" si="173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6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7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8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79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0"/>
        <v/>
      </c>
      <c r="AZ150" s="40" t="str">
        <f t="shared" ca="1" si="159"/>
        <v/>
      </c>
      <c r="BA150" s="66" t="str">
        <f t="shared" ca="1" si="18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2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1"/>
        <v/>
      </c>
      <c r="CB150" s="39" t="str">
        <f t="shared" ca="1" si="16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4"/>
        <v/>
      </c>
      <c r="CE150" s="40" t="str">
        <f t="shared" ca="1" si="163"/>
        <v/>
      </c>
      <c r="CF150" s="38" t="str">
        <f t="shared" ca="1" si="175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5"/>
        <v/>
      </c>
      <c r="CU150" s="39" t="str">
        <f t="shared" ca="1" si="16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7"/>
        <v/>
      </c>
      <c r="CX150" s="40" t="str">
        <f t="shared" ca="1" si="168"/>
        <v/>
      </c>
      <c r="CY150" s="38" t="str">
        <f t="shared" ca="1" si="169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0"/>
        <v/>
      </c>
      <c r="EO150" s="124" t="str">
        <f t="shared" si="171"/>
        <v/>
      </c>
      <c r="EP150" s="124" t="str">
        <f t="shared" si="172"/>
        <v/>
      </c>
      <c r="EQ150" s="124" t="str">
        <f t="shared" si="173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6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7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8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79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0"/>
        <v/>
      </c>
      <c r="AZ151" s="40" t="str">
        <f t="shared" ca="1" si="159"/>
        <v/>
      </c>
      <c r="BA151" s="66" t="str">
        <f t="shared" ca="1" si="18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2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1"/>
        <v/>
      </c>
      <c r="CB151" s="39" t="str">
        <f t="shared" ca="1" si="16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4"/>
        <v/>
      </c>
      <c r="CE151" s="40" t="str">
        <f t="shared" ca="1" si="163"/>
        <v/>
      </c>
      <c r="CF151" s="38" t="str">
        <f t="shared" ca="1" si="175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5"/>
        <v/>
      </c>
      <c r="CU151" s="39" t="str">
        <f t="shared" ca="1" si="16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7"/>
        <v/>
      </c>
      <c r="CX151" s="40" t="str">
        <f t="shared" ca="1" si="168"/>
        <v/>
      </c>
      <c r="CY151" s="38" t="str">
        <f t="shared" ca="1" si="169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0"/>
        <v/>
      </c>
      <c r="EO151" s="124" t="str">
        <f t="shared" si="171"/>
        <v/>
      </c>
      <c r="EP151" s="124" t="str">
        <f t="shared" si="172"/>
        <v/>
      </c>
      <c r="EQ151" s="124" t="str">
        <f t="shared" si="173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6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7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8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79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0"/>
        <v/>
      </c>
      <c r="AZ152" s="40" t="str">
        <f t="shared" ca="1" si="159"/>
        <v/>
      </c>
      <c r="BA152" s="66" t="str">
        <f t="shared" ca="1" si="18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2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1"/>
        <v/>
      </c>
      <c r="CB152" s="39" t="str">
        <f t="shared" ca="1" si="16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4"/>
        <v/>
      </c>
      <c r="CE152" s="40" t="str">
        <f t="shared" ca="1" si="163"/>
        <v/>
      </c>
      <c r="CF152" s="38" t="str">
        <f t="shared" ca="1" si="175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5"/>
        <v/>
      </c>
      <c r="CU152" s="39" t="str">
        <f t="shared" ca="1" si="16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7"/>
        <v/>
      </c>
      <c r="CX152" s="40" t="str">
        <f t="shared" ca="1" si="168"/>
        <v/>
      </c>
      <c r="CY152" s="38" t="str">
        <f t="shared" ca="1" si="169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0"/>
        <v/>
      </c>
      <c r="EO152" s="124" t="str">
        <f t="shared" si="171"/>
        <v/>
      </c>
      <c r="EP152" s="124" t="str">
        <f t="shared" si="172"/>
        <v/>
      </c>
      <c r="EQ152" s="124" t="str">
        <f t="shared" si="173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6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7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8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79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0"/>
        <v/>
      </c>
      <c r="AZ153" s="40" t="str">
        <f t="shared" ca="1" si="159"/>
        <v/>
      </c>
      <c r="BA153" s="66" t="str">
        <f t="shared" ca="1" si="18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2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1"/>
        <v/>
      </c>
      <c r="CB153" s="39" t="str">
        <f t="shared" ca="1" si="16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4"/>
        <v/>
      </c>
      <c r="CE153" s="40" t="str">
        <f t="shared" ca="1" si="163"/>
        <v/>
      </c>
      <c r="CF153" s="38" t="str">
        <f t="shared" ca="1" si="175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5"/>
        <v/>
      </c>
      <c r="CU153" s="39" t="str">
        <f t="shared" ca="1" si="16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7"/>
        <v/>
      </c>
      <c r="CX153" s="40" t="str">
        <f t="shared" ca="1" si="168"/>
        <v/>
      </c>
      <c r="CY153" s="38" t="str">
        <f t="shared" ca="1" si="169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0"/>
        <v/>
      </c>
      <c r="EO153" s="124" t="str">
        <f t="shared" si="171"/>
        <v/>
      </c>
      <c r="EP153" s="124" t="str">
        <f t="shared" si="172"/>
        <v/>
      </c>
      <c r="EQ153" s="124" t="str">
        <f t="shared" si="173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6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7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8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79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0"/>
        <v/>
      </c>
      <c r="AZ154" s="40" t="str">
        <f t="shared" ca="1" si="159"/>
        <v/>
      </c>
      <c r="BA154" s="66" t="str">
        <f t="shared" ca="1" si="18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2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1"/>
        <v/>
      </c>
      <c r="CB154" s="39" t="str">
        <f t="shared" ca="1" si="16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4"/>
        <v/>
      </c>
      <c r="CE154" s="40" t="str">
        <f t="shared" ca="1" si="163"/>
        <v/>
      </c>
      <c r="CF154" s="38" t="str">
        <f t="shared" ca="1" si="175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5"/>
        <v/>
      </c>
      <c r="CU154" s="39" t="str">
        <f t="shared" ca="1" si="16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7"/>
        <v/>
      </c>
      <c r="CX154" s="40" t="str">
        <f t="shared" ca="1" si="168"/>
        <v/>
      </c>
      <c r="CY154" s="38" t="str">
        <f t="shared" ca="1" si="169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0"/>
        <v/>
      </c>
      <c r="EO154" s="124" t="str">
        <f t="shared" si="171"/>
        <v/>
      </c>
      <c r="EP154" s="124" t="str">
        <f t="shared" si="172"/>
        <v/>
      </c>
      <c r="EQ154" s="124" t="str">
        <f t="shared" si="173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6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7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8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79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0"/>
        <v/>
      </c>
      <c r="AZ155" s="40" t="str">
        <f t="shared" ca="1" si="159"/>
        <v/>
      </c>
      <c r="BA155" s="66" t="str">
        <f t="shared" ca="1" si="18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2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1"/>
        <v/>
      </c>
      <c r="CB155" s="39" t="str">
        <f t="shared" ca="1" si="16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4"/>
        <v/>
      </c>
      <c r="CE155" s="40" t="str">
        <f t="shared" ca="1" si="163"/>
        <v/>
      </c>
      <c r="CF155" s="38" t="str">
        <f t="shared" ca="1" si="175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5"/>
        <v/>
      </c>
      <c r="CU155" s="39" t="str">
        <f t="shared" ca="1" si="16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7"/>
        <v/>
      </c>
      <c r="CX155" s="40" t="str">
        <f t="shared" ca="1" si="168"/>
        <v/>
      </c>
      <c r="CY155" s="38" t="str">
        <f t="shared" ca="1" si="169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0"/>
        <v/>
      </c>
      <c r="EO155" s="124" t="str">
        <f t="shared" si="171"/>
        <v/>
      </c>
      <c r="EP155" s="124" t="str">
        <f t="shared" si="172"/>
        <v/>
      </c>
      <c r="EQ155" s="124" t="str">
        <f t="shared" si="173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6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7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8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79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0"/>
        <v/>
      </c>
      <c r="AZ156" s="40" t="str">
        <f t="shared" ca="1" si="159"/>
        <v/>
      </c>
      <c r="BA156" s="66" t="str">
        <f t="shared" ca="1" si="18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2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1"/>
        <v/>
      </c>
      <c r="CB156" s="39" t="str">
        <f t="shared" ca="1" si="16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4"/>
        <v/>
      </c>
      <c r="CE156" s="40" t="str">
        <f t="shared" ca="1" si="163"/>
        <v/>
      </c>
      <c r="CF156" s="38" t="str">
        <f t="shared" ca="1" si="175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5"/>
        <v/>
      </c>
      <c r="CU156" s="39" t="str">
        <f t="shared" ca="1" si="16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7"/>
        <v/>
      </c>
      <c r="CX156" s="40" t="str">
        <f t="shared" ca="1" si="168"/>
        <v/>
      </c>
      <c r="CY156" s="38" t="str">
        <f t="shared" ca="1" si="169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0"/>
        <v/>
      </c>
      <c r="EO156" s="124" t="str">
        <f t="shared" si="171"/>
        <v/>
      </c>
      <c r="EP156" s="124" t="str">
        <f t="shared" si="172"/>
        <v/>
      </c>
      <c r="EQ156" s="124" t="str">
        <f t="shared" si="173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6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7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8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79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0"/>
        <v/>
      </c>
      <c r="AZ157" s="40" t="str">
        <f t="shared" ca="1" si="159"/>
        <v/>
      </c>
      <c r="BA157" s="66" t="str">
        <f t="shared" ca="1" si="18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2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1"/>
        <v/>
      </c>
      <c r="CB157" s="39" t="str">
        <f t="shared" ca="1" si="16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4"/>
        <v/>
      </c>
      <c r="CE157" s="40" t="str">
        <f t="shared" ca="1" si="163"/>
        <v/>
      </c>
      <c r="CF157" s="38" t="str">
        <f t="shared" ca="1" si="175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5"/>
        <v/>
      </c>
      <c r="CU157" s="39" t="str">
        <f t="shared" ca="1" si="16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7"/>
        <v/>
      </c>
      <c r="CX157" s="40" t="str">
        <f t="shared" ca="1" si="168"/>
        <v/>
      </c>
      <c r="CY157" s="38" t="str">
        <f t="shared" ca="1" si="169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0"/>
        <v/>
      </c>
      <c r="EO157" s="124" t="str">
        <f t="shared" si="171"/>
        <v/>
      </c>
      <c r="EP157" s="124" t="str">
        <f t="shared" si="172"/>
        <v/>
      </c>
      <c r="EQ157" s="124" t="str">
        <f t="shared" si="173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6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7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8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79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0"/>
        <v/>
      </c>
      <c r="AZ158" s="40" t="str">
        <f t="shared" ca="1" si="159"/>
        <v/>
      </c>
      <c r="BA158" s="66" t="str">
        <f t="shared" ca="1" si="18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2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1"/>
        <v/>
      </c>
      <c r="CB158" s="39" t="str">
        <f t="shared" ca="1" si="16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4"/>
        <v/>
      </c>
      <c r="CE158" s="40" t="str">
        <f t="shared" ca="1" si="163"/>
        <v/>
      </c>
      <c r="CF158" s="38" t="str">
        <f t="shared" ca="1" si="175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5"/>
        <v/>
      </c>
      <c r="CU158" s="39" t="str">
        <f t="shared" ca="1" si="16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7"/>
        <v/>
      </c>
      <c r="CX158" s="40" t="str">
        <f t="shared" ca="1" si="168"/>
        <v/>
      </c>
      <c r="CY158" s="38" t="str">
        <f t="shared" ca="1" si="169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0"/>
        <v/>
      </c>
      <c r="EO158" s="124" t="str">
        <f t="shared" si="171"/>
        <v/>
      </c>
      <c r="EP158" s="124" t="str">
        <f t="shared" si="172"/>
        <v/>
      </c>
      <c r="EQ158" s="124" t="str">
        <f t="shared" si="173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6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7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8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79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0"/>
        <v/>
      </c>
      <c r="AZ159" s="40" t="str">
        <f t="shared" ca="1" si="159"/>
        <v/>
      </c>
      <c r="BA159" s="66" t="str">
        <f t="shared" ca="1" si="18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2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1"/>
        <v/>
      </c>
      <c r="CB159" s="39" t="str">
        <f t="shared" ca="1" si="16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4"/>
        <v/>
      </c>
      <c r="CE159" s="40" t="str">
        <f t="shared" ca="1" si="163"/>
        <v/>
      </c>
      <c r="CF159" s="38" t="str">
        <f t="shared" ca="1" si="175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5"/>
        <v/>
      </c>
      <c r="CU159" s="39" t="str">
        <f t="shared" ca="1" si="16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7"/>
        <v/>
      </c>
      <c r="CX159" s="40" t="str">
        <f t="shared" ca="1" si="168"/>
        <v/>
      </c>
      <c r="CY159" s="38" t="str">
        <f t="shared" ca="1" si="169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0"/>
        <v/>
      </c>
      <c r="EO159" s="124" t="str">
        <f t="shared" si="171"/>
        <v/>
      </c>
      <c r="EP159" s="124" t="str">
        <f t="shared" si="172"/>
        <v/>
      </c>
      <c r="EQ159" s="124" t="str">
        <f t="shared" si="173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6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7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8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79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0"/>
        <v/>
      </c>
      <c r="AZ160" s="40" t="str">
        <f t="shared" ca="1" si="159"/>
        <v/>
      </c>
      <c r="BA160" s="66" t="str">
        <f t="shared" ca="1" si="18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2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1"/>
        <v/>
      </c>
      <c r="CB160" s="39" t="str">
        <f t="shared" ca="1" si="16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4"/>
        <v/>
      </c>
      <c r="CE160" s="40" t="str">
        <f t="shared" ca="1" si="163"/>
        <v/>
      </c>
      <c r="CF160" s="38" t="str">
        <f t="shared" ca="1" si="175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5"/>
        <v/>
      </c>
      <c r="CU160" s="39" t="str">
        <f t="shared" ca="1" si="16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7"/>
        <v/>
      </c>
      <c r="CX160" s="40" t="str">
        <f t="shared" ca="1" si="168"/>
        <v/>
      </c>
      <c r="CY160" s="38" t="str">
        <f t="shared" ca="1" si="169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0"/>
        <v/>
      </c>
      <c r="EO160" s="124" t="str">
        <f t="shared" si="171"/>
        <v/>
      </c>
      <c r="EP160" s="124" t="str">
        <f t="shared" si="172"/>
        <v/>
      </c>
      <c r="EQ160" s="124" t="str">
        <f t="shared" si="173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6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7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8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79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0"/>
        <v/>
      </c>
      <c r="AZ161" s="40" t="str">
        <f t="shared" ca="1" si="159"/>
        <v/>
      </c>
      <c r="BA161" s="66" t="str">
        <f t="shared" ca="1" si="18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2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1"/>
        <v/>
      </c>
      <c r="CB161" s="39" t="str">
        <f t="shared" ca="1" si="16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4"/>
        <v/>
      </c>
      <c r="CE161" s="40" t="str">
        <f t="shared" ca="1" si="163"/>
        <v/>
      </c>
      <c r="CF161" s="38" t="str">
        <f t="shared" ca="1" si="175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5"/>
        <v/>
      </c>
      <c r="CU161" s="39" t="str">
        <f t="shared" ca="1" si="16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7"/>
        <v/>
      </c>
      <c r="CX161" s="40" t="str">
        <f t="shared" ca="1" si="168"/>
        <v/>
      </c>
      <c r="CY161" s="38" t="str">
        <f t="shared" ca="1" si="169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0"/>
        <v/>
      </c>
      <c r="EO161" s="124" t="str">
        <f t="shared" si="171"/>
        <v/>
      </c>
      <c r="EP161" s="124" t="str">
        <f t="shared" si="172"/>
        <v/>
      </c>
      <c r="EQ161" s="124" t="str">
        <f t="shared" si="173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6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7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8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79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0"/>
        <v/>
      </c>
      <c r="AZ162" s="40" t="str">
        <f t="shared" ca="1" si="159"/>
        <v/>
      </c>
      <c r="BA162" s="66" t="str">
        <f t="shared" ca="1" si="18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2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1"/>
        <v/>
      </c>
      <c r="CB162" s="39" t="str">
        <f t="shared" ca="1" si="16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4"/>
        <v/>
      </c>
      <c r="CE162" s="40" t="str">
        <f t="shared" ca="1" si="163"/>
        <v/>
      </c>
      <c r="CF162" s="38" t="str">
        <f t="shared" ca="1" si="175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5"/>
        <v/>
      </c>
      <c r="CU162" s="39" t="str">
        <f t="shared" ca="1" si="16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7"/>
        <v/>
      </c>
      <c r="CX162" s="40" t="str">
        <f t="shared" ca="1" si="168"/>
        <v/>
      </c>
      <c r="CY162" s="38" t="str">
        <f t="shared" ca="1" si="169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0"/>
        <v/>
      </c>
      <c r="EO162" s="124" t="str">
        <f t="shared" si="171"/>
        <v/>
      </c>
      <c r="EP162" s="124" t="str">
        <f t="shared" si="172"/>
        <v/>
      </c>
      <c r="EQ162" s="124" t="str">
        <f t="shared" si="173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6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7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8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79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0"/>
        <v/>
      </c>
      <c r="AZ163" s="40" t="str">
        <f t="shared" ca="1" si="159"/>
        <v/>
      </c>
      <c r="BA163" s="66" t="str">
        <f t="shared" ca="1" si="18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2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1"/>
        <v/>
      </c>
      <c r="CB163" s="39" t="str">
        <f t="shared" ca="1" si="16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4"/>
        <v/>
      </c>
      <c r="CE163" s="40" t="str">
        <f t="shared" ca="1" si="163"/>
        <v/>
      </c>
      <c r="CF163" s="38" t="str">
        <f t="shared" ca="1" si="175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5"/>
        <v/>
      </c>
      <c r="CU163" s="39" t="str">
        <f t="shared" ca="1" si="16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7"/>
        <v/>
      </c>
      <c r="CX163" s="40" t="str">
        <f t="shared" ca="1" si="168"/>
        <v/>
      </c>
      <c r="CY163" s="38" t="str">
        <f t="shared" ca="1" si="169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0"/>
        <v/>
      </c>
      <c r="EO163" s="124" t="str">
        <f t="shared" si="171"/>
        <v/>
      </c>
      <c r="EP163" s="124" t="str">
        <f t="shared" si="172"/>
        <v/>
      </c>
      <c r="EQ163" s="124" t="str">
        <f t="shared" si="173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6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7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8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79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0"/>
        <v/>
      </c>
      <c r="AZ164" s="40" t="str">
        <f t="shared" ca="1" si="159"/>
        <v/>
      </c>
      <c r="BA164" s="66" t="str">
        <f t="shared" ca="1" si="18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2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1"/>
        <v/>
      </c>
      <c r="CB164" s="39" t="str">
        <f t="shared" ca="1" si="16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4"/>
        <v/>
      </c>
      <c r="CE164" s="40" t="str">
        <f t="shared" ca="1" si="163"/>
        <v/>
      </c>
      <c r="CF164" s="38" t="str">
        <f t="shared" ca="1" si="175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5"/>
        <v/>
      </c>
      <c r="CU164" s="39" t="str">
        <f t="shared" ca="1" si="16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7"/>
        <v/>
      </c>
      <c r="CX164" s="40" t="str">
        <f t="shared" ca="1" si="168"/>
        <v/>
      </c>
      <c r="CY164" s="38" t="str">
        <f t="shared" ca="1" si="169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0"/>
        <v/>
      </c>
      <c r="EO164" s="124" t="str">
        <f t="shared" si="171"/>
        <v/>
      </c>
      <c r="EP164" s="124" t="str">
        <f t="shared" si="172"/>
        <v/>
      </c>
      <c r="EQ164" s="124" t="str">
        <f t="shared" si="173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6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7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8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79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0"/>
        <v/>
      </c>
      <c r="AZ165" s="40" t="str">
        <f t="shared" ca="1" si="159"/>
        <v/>
      </c>
      <c r="BA165" s="66" t="str">
        <f t="shared" ca="1" si="18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2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1"/>
        <v/>
      </c>
      <c r="CB165" s="39" t="str">
        <f t="shared" ca="1" si="16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4"/>
        <v/>
      </c>
      <c r="CE165" s="40" t="str">
        <f t="shared" ca="1" si="163"/>
        <v/>
      </c>
      <c r="CF165" s="38" t="str">
        <f t="shared" ca="1" si="175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5"/>
        <v/>
      </c>
      <c r="CU165" s="39" t="str">
        <f t="shared" ca="1" si="16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7"/>
        <v/>
      </c>
      <c r="CX165" s="40" t="str">
        <f t="shared" ca="1" si="168"/>
        <v/>
      </c>
      <c r="CY165" s="38" t="str">
        <f t="shared" ca="1" si="169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0"/>
        <v/>
      </c>
      <c r="EO165" s="124" t="str">
        <f t="shared" si="171"/>
        <v/>
      </c>
      <c r="EP165" s="124" t="str">
        <f t="shared" si="172"/>
        <v/>
      </c>
      <c r="EQ165" s="124" t="str">
        <f t="shared" si="173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6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7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8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79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0"/>
        <v/>
      </c>
      <c r="AZ166" s="40" t="str">
        <f t="shared" ca="1" si="159"/>
        <v/>
      </c>
      <c r="BA166" s="66" t="str">
        <f t="shared" ca="1" si="18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2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1"/>
        <v/>
      </c>
      <c r="CB166" s="39" t="str">
        <f t="shared" ca="1" si="16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4"/>
        <v/>
      </c>
      <c r="CE166" s="40" t="str">
        <f t="shared" ca="1" si="163"/>
        <v/>
      </c>
      <c r="CF166" s="38" t="str">
        <f t="shared" ca="1" si="175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5"/>
        <v/>
      </c>
      <c r="CU166" s="39" t="str">
        <f t="shared" ca="1" si="16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7"/>
        <v/>
      </c>
      <c r="CX166" s="40" t="str">
        <f t="shared" ca="1" si="168"/>
        <v/>
      </c>
      <c r="CY166" s="38" t="str">
        <f t="shared" ca="1" si="169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0"/>
        <v/>
      </c>
      <c r="EO166" s="124" t="str">
        <f t="shared" si="171"/>
        <v/>
      </c>
      <c r="EP166" s="124" t="str">
        <f t="shared" si="172"/>
        <v/>
      </c>
      <c r="EQ166" s="124" t="str">
        <f t="shared" si="173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6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7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8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79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0"/>
        <v/>
      </c>
      <c r="AZ167" s="40" t="str">
        <f t="shared" ca="1" si="159"/>
        <v/>
      </c>
      <c r="BA167" s="66" t="str">
        <f t="shared" ca="1" si="18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2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1"/>
        <v/>
      </c>
      <c r="CB167" s="39" t="str">
        <f t="shared" ca="1" si="16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4"/>
        <v/>
      </c>
      <c r="CE167" s="40" t="str">
        <f t="shared" ca="1" si="163"/>
        <v/>
      </c>
      <c r="CF167" s="38" t="str">
        <f t="shared" ca="1" si="175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5"/>
        <v/>
      </c>
      <c r="CU167" s="39" t="str">
        <f t="shared" ca="1" si="16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7"/>
        <v/>
      </c>
      <c r="CX167" s="40" t="str">
        <f t="shared" ca="1" si="168"/>
        <v/>
      </c>
      <c r="CY167" s="38" t="str">
        <f t="shared" ca="1" si="169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0"/>
        <v/>
      </c>
      <c r="EO167" s="124" t="str">
        <f t="shared" si="171"/>
        <v/>
      </c>
      <c r="EP167" s="124" t="str">
        <f t="shared" si="172"/>
        <v/>
      </c>
      <c r="EQ167" s="124" t="str">
        <f t="shared" si="173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6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7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8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79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0"/>
        <v/>
      </c>
      <c r="AZ168" s="40" t="str">
        <f t="shared" ca="1" si="159"/>
        <v/>
      </c>
      <c r="BA168" s="66" t="str">
        <f t="shared" ca="1" si="18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2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1"/>
        <v/>
      </c>
      <c r="CB168" s="39" t="str">
        <f t="shared" ca="1" si="16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4"/>
        <v/>
      </c>
      <c r="CE168" s="40" t="str">
        <f t="shared" ca="1" si="163"/>
        <v/>
      </c>
      <c r="CF168" s="38" t="str">
        <f t="shared" ca="1" si="175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5"/>
        <v/>
      </c>
      <c r="CU168" s="39" t="str">
        <f t="shared" ca="1" si="16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7"/>
        <v/>
      </c>
      <c r="CX168" s="40" t="str">
        <f t="shared" ca="1" si="168"/>
        <v/>
      </c>
      <c r="CY168" s="38" t="str">
        <f t="shared" ca="1" si="169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0"/>
        <v/>
      </c>
      <c r="EO168" s="124" t="str">
        <f t="shared" si="171"/>
        <v/>
      </c>
      <c r="EP168" s="124" t="str">
        <f t="shared" si="172"/>
        <v/>
      </c>
      <c r="EQ168" s="124" t="str">
        <f t="shared" si="173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6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7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8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79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0"/>
        <v/>
      </c>
      <c r="AZ169" s="40" t="str">
        <f t="shared" ca="1" si="159"/>
        <v/>
      </c>
      <c r="BA169" s="66" t="str">
        <f t="shared" ca="1" si="18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2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1"/>
        <v/>
      </c>
      <c r="CB169" s="39" t="str">
        <f t="shared" ca="1" si="16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4"/>
        <v/>
      </c>
      <c r="CE169" s="40" t="str">
        <f t="shared" ca="1" si="163"/>
        <v/>
      </c>
      <c r="CF169" s="38" t="str">
        <f t="shared" ca="1" si="175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5"/>
        <v/>
      </c>
      <c r="CU169" s="39" t="str">
        <f t="shared" ca="1" si="16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7"/>
        <v/>
      </c>
      <c r="CX169" s="40" t="str">
        <f t="shared" ca="1" si="168"/>
        <v/>
      </c>
      <c r="CY169" s="38" t="str">
        <f t="shared" ca="1" si="169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0"/>
        <v/>
      </c>
      <c r="EO169" s="124" t="str">
        <f t="shared" si="171"/>
        <v/>
      </c>
      <c r="EP169" s="124" t="str">
        <f t="shared" si="172"/>
        <v/>
      </c>
      <c r="EQ169" s="124" t="str">
        <f t="shared" si="173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6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7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8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79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0"/>
        <v/>
      </c>
      <c r="AZ170" s="40" t="str">
        <f t="shared" ca="1" si="159"/>
        <v/>
      </c>
      <c r="BA170" s="66" t="str">
        <f t="shared" ca="1" si="18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2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1"/>
        <v/>
      </c>
      <c r="CB170" s="39" t="str">
        <f t="shared" ca="1" si="16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4"/>
        <v/>
      </c>
      <c r="CE170" s="40" t="str">
        <f t="shared" ca="1" si="163"/>
        <v/>
      </c>
      <c r="CF170" s="38" t="str">
        <f t="shared" ca="1" si="175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5"/>
        <v/>
      </c>
      <c r="CU170" s="39" t="str">
        <f t="shared" ca="1" si="16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7"/>
        <v/>
      </c>
      <c r="CX170" s="40" t="str">
        <f t="shared" ca="1" si="168"/>
        <v/>
      </c>
      <c r="CY170" s="38" t="str">
        <f t="shared" ca="1" si="169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0"/>
        <v/>
      </c>
      <c r="EO170" s="124" t="str">
        <f t="shared" si="171"/>
        <v/>
      </c>
      <c r="EP170" s="124" t="str">
        <f t="shared" si="172"/>
        <v/>
      </c>
      <c r="EQ170" s="124" t="str">
        <f t="shared" si="173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6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7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8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79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0"/>
        <v/>
      </c>
      <c r="AZ171" s="40" t="str">
        <f t="shared" ca="1" si="159"/>
        <v/>
      </c>
      <c r="BA171" s="66" t="str">
        <f t="shared" ca="1" si="18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2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1"/>
        <v/>
      </c>
      <c r="CB171" s="39" t="str">
        <f t="shared" ca="1" si="16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4"/>
        <v/>
      </c>
      <c r="CE171" s="40" t="str">
        <f t="shared" ca="1" si="163"/>
        <v/>
      </c>
      <c r="CF171" s="38" t="str">
        <f t="shared" ca="1" si="175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5"/>
        <v/>
      </c>
      <c r="CU171" s="39" t="str">
        <f t="shared" ca="1" si="16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7"/>
        <v/>
      </c>
      <c r="CX171" s="40" t="str">
        <f t="shared" ca="1" si="168"/>
        <v/>
      </c>
      <c r="CY171" s="38" t="str">
        <f t="shared" ca="1" si="169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0"/>
        <v/>
      </c>
      <c r="EO171" s="124" t="str">
        <f t="shared" si="171"/>
        <v/>
      </c>
      <c r="EP171" s="124" t="str">
        <f t="shared" si="172"/>
        <v/>
      </c>
      <c r="EQ171" s="124" t="str">
        <f t="shared" si="173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6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7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8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79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0"/>
        <v/>
      </c>
      <c r="AZ172" s="40" t="str">
        <f t="shared" ca="1" si="159"/>
        <v/>
      </c>
      <c r="BA172" s="66" t="str">
        <f t="shared" ca="1" si="18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2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1"/>
        <v/>
      </c>
      <c r="CB172" s="39" t="str">
        <f t="shared" ca="1" si="16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4"/>
        <v/>
      </c>
      <c r="CE172" s="40" t="str">
        <f t="shared" ca="1" si="163"/>
        <v/>
      </c>
      <c r="CF172" s="38" t="str">
        <f t="shared" ca="1" si="175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5"/>
        <v/>
      </c>
      <c r="CU172" s="39" t="str">
        <f t="shared" ca="1" si="16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7"/>
        <v/>
      </c>
      <c r="CX172" s="40" t="str">
        <f t="shared" ca="1" si="168"/>
        <v/>
      </c>
      <c r="CY172" s="38" t="str">
        <f t="shared" ca="1" si="169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0"/>
        <v/>
      </c>
      <c r="EO172" s="124" t="str">
        <f t="shared" si="171"/>
        <v/>
      </c>
      <c r="EP172" s="124" t="str">
        <f t="shared" si="172"/>
        <v/>
      </c>
      <c r="EQ172" s="124" t="str">
        <f t="shared" si="173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6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7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8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79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0"/>
        <v/>
      </c>
      <c r="AZ173" s="40" t="str">
        <f t="shared" ca="1" si="159"/>
        <v/>
      </c>
      <c r="BA173" s="66" t="str">
        <f t="shared" ca="1" si="18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2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1"/>
        <v/>
      </c>
      <c r="CB173" s="39" t="str">
        <f t="shared" ca="1" si="16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4"/>
        <v/>
      </c>
      <c r="CE173" s="40" t="str">
        <f t="shared" ca="1" si="163"/>
        <v/>
      </c>
      <c r="CF173" s="38" t="str">
        <f t="shared" ca="1" si="175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5"/>
        <v/>
      </c>
      <c r="CU173" s="39" t="str">
        <f t="shared" ca="1" si="16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7"/>
        <v/>
      </c>
      <c r="CX173" s="40" t="str">
        <f t="shared" ca="1" si="168"/>
        <v/>
      </c>
      <c r="CY173" s="38" t="str">
        <f t="shared" ca="1" si="169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0"/>
        <v/>
      </c>
      <c r="EO173" s="124" t="str">
        <f t="shared" si="171"/>
        <v/>
      </c>
      <c r="EP173" s="124" t="str">
        <f t="shared" si="172"/>
        <v/>
      </c>
      <c r="EQ173" s="124" t="str">
        <f t="shared" si="173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6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7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8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79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0"/>
        <v/>
      </c>
      <c r="AZ174" s="40" t="str">
        <f t="shared" ca="1" si="159"/>
        <v/>
      </c>
      <c r="BA174" s="66" t="str">
        <f t="shared" ca="1" si="18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2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1"/>
        <v/>
      </c>
      <c r="CB174" s="39" t="str">
        <f t="shared" ca="1" si="16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4"/>
        <v/>
      </c>
      <c r="CE174" s="40" t="str">
        <f t="shared" ca="1" si="163"/>
        <v/>
      </c>
      <c r="CF174" s="38" t="str">
        <f t="shared" ca="1" si="175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5"/>
        <v/>
      </c>
      <c r="CU174" s="39" t="str">
        <f t="shared" ca="1" si="16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7"/>
        <v/>
      </c>
      <c r="CX174" s="40" t="str">
        <f t="shared" ca="1" si="168"/>
        <v/>
      </c>
      <c r="CY174" s="38" t="str">
        <f t="shared" ca="1" si="169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0"/>
        <v/>
      </c>
      <c r="EO174" s="124" t="str">
        <f t="shared" si="171"/>
        <v/>
      </c>
      <c r="EP174" s="124" t="str">
        <f t="shared" si="172"/>
        <v/>
      </c>
      <c r="EQ174" s="124" t="str">
        <f t="shared" si="173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6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7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8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79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0"/>
        <v/>
      </c>
      <c r="AZ175" s="40" t="str">
        <f t="shared" ca="1" si="159"/>
        <v/>
      </c>
      <c r="BA175" s="66" t="str">
        <f t="shared" ca="1" si="18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2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1"/>
        <v/>
      </c>
      <c r="CB175" s="39" t="str">
        <f t="shared" ca="1" si="16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4"/>
        <v/>
      </c>
      <c r="CE175" s="40" t="str">
        <f t="shared" ca="1" si="163"/>
        <v/>
      </c>
      <c r="CF175" s="38" t="str">
        <f t="shared" ca="1" si="175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5"/>
        <v/>
      </c>
      <c r="CU175" s="39" t="str">
        <f t="shared" ca="1" si="16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7"/>
        <v/>
      </c>
      <c r="CX175" s="40" t="str">
        <f t="shared" ca="1" si="168"/>
        <v/>
      </c>
      <c r="CY175" s="38" t="str">
        <f t="shared" ca="1" si="169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0"/>
        <v/>
      </c>
      <c r="EO175" s="124" t="str">
        <f t="shared" si="171"/>
        <v/>
      </c>
      <c r="EP175" s="124" t="str">
        <f t="shared" si="172"/>
        <v/>
      </c>
      <c r="EQ175" s="124" t="str">
        <f t="shared" si="173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6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7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8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79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0"/>
        <v/>
      </c>
      <c r="AZ176" s="40" t="str">
        <f t="shared" ca="1" si="159"/>
        <v/>
      </c>
      <c r="BA176" s="66" t="str">
        <f t="shared" ca="1" si="18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2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1"/>
        <v/>
      </c>
      <c r="CB176" s="39" t="str">
        <f t="shared" ca="1" si="16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4"/>
        <v/>
      </c>
      <c r="CE176" s="40" t="str">
        <f t="shared" ca="1" si="163"/>
        <v/>
      </c>
      <c r="CF176" s="38" t="str">
        <f t="shared" ca="1" si="175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5"/>
        <v/>
      </c>
      <c r="CU176" s="39" t="str">
        <f t="shared" ca="1" si="16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7"/>
        <v/>
      </c>
      <c r="CX176" s="40" t="str">
        <f t="shared" ca="1" si="168"/>
        <v/>
      </c>
      <c r="CY176" s="38" t="str">
        <f t="shared" ca="1" si="169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0"/>
        <v/>
      </c>
      <c r="EO176" s="124" t="str">
        <f t="shared" si="171"/>
        <v/>
      </c>
      <c r="EP176" s="124" t="str">
        <f t="shared" si="172"/>
        <v/>
      </c>
      <c r="EQ176" s="124" t="str">
        <f t="shared" si="173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6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7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8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79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0"/>
        <v/>
      </c>
      <c r="AZ177" s="40" t="str">
        <f t="shared" ca="1" si="159"/>
        <v/>
      </c>
      <c r="BA177" s="66" t="str">
        <f t="shared" ca="1" si="18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2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1"/>
        <v/>
      </c>
      <c r="CB177" s="39" t="str">
        <f t="shared" ca="1" si="16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4"/>
        <v/>
      </c>
      <c r="CE177" s="40" t="str">
        <f t="shared" ca="1" si="163"/>
        <v/>
      </c>
      <c r="CF177" s="38" t="str">
        <f t="shared" ca="1" si="175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5"/>
        <v/>
      </c>
      <c r="CU177" s="39" t="str">
        <f t="shared" ca="1" si="16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7"/>
        <v/>
      </c>
      <c r="CX177" s="40" t="str">
        <f t="shared" ca="1" si="168"/>
        <v/>
      </c>
      <c r="CY177" s="38" t="str">
        <f t="shared" ca="1" si="169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0"/>
        <v/>
      </c>
      <c r="EO177" s="124" t="str">
        <f t="shared" si="171"/>
        <v/>
      </c>
      <c r="EP177" s="124" t="str">
        <f t="shared" si="172"/>
        <v/>
      </c>
      <c r="EQ177" s="124" t="str">
        <f t="shared" si="173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6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7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8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79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0"/>
        <v/>
      </c>
      <c r="AZ178" s="40" t="str">
        <f t="shared" ca="1" si="159"/>
        <v/>
      </c>
      <c r="BA178" s="66" t="str">
        <f t="shared" ca="1" si="18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2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1"/>
        <v/>
      </c>
      <c r="CB178" s="39" t="str">
        <f t="shared" ca="1" si="16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4"/>
        <v/>
      </c>
      <c r="CE178" s="40" t="str">
        <f t="shared" ca="1" si="163"/>
        <v/>
      </c>
      <c r="CF178" s="38" t="str">
        <f t="shared" ca="1" si="175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5"/>
        <v/>
      </c>
      <c r="CU178" s="39" t="str">
        <f t="shared" ca="1" si="16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7"/>
        <v/>
      </c>
      <c r="CX178" s="40" t="str">
        <f t="shared" ca="1" si="168"/>
        <v/>
      </c>
      <c r="CY178" s="38" t="str">
        <f t="shared" ca="1" si="169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0"/>
        <v/>
      </c>
      <c r="EO178" s="124" t="str">
        <f t="shared" si="171"/>
        <v/>
      </c>
      <c r="EP178" s="124" t="str">
        <f t="shared" si="172"/>
        <v/>
      </c>
      <c r="EQ178" s="124" t="str">
        <f t="shared" si="173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6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7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8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79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0"/>
        <v/>
      </c>
      <c r="AZ179" s="40" t="str">
        <f t="shared" ca="1" si="159"/>
        <v/>
      </c>
      <c r="BA179" s="66" t="str">
        <f t="shared" ca="1" si="18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2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1"/>
        <v/>
      </c>
      <c r="CB179" s="39" t="str">
        <f t="shared" ca="1" si="16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4"/>
        <v/>
      </c>
      <c r="CE179" s="40" t="str">
        <f t="shared" ca="1" si="163"/>
        <v/>
      </c>
      <c r="CF179" s="38" t="str">
        <f t="shared" ca="1" si="175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5"/>
        <v/>
      </c>
      <c r="CU179" s="39" t="str">
        <f t="shared" ca="1" si="16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7"/>
        <v/>
      </c>
      <c r="CX179" s="40" t="str">
        <f t="shared" ca="1" si="168"/>
        <v/>
      </c>
      <c r="CY179" s="38" t="str">
        <f t="shared" ca="1" si="169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0"/>
        <v/>
      </c>
      <c r="EO179" s="124" t="str">
        <f t="shared" si="171"/>
        <v/>
      </c>
      <c r="EP179" s="124" t="str">
        <f t="shared" si="172"/>
        <v/>
      </c>
      <c r="EQ179" s="124" t="str">
        <f t="shared" si="173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6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7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8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79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0"/>
        <v/>
      </c>
      <c r="AZ180" s="40" t="str">
        <f t="shared" ca="1" si="159"/>
        <v/>
      </c>
      <c r="BA180" s="66" t="str">
        <f t="shared" ca="1" si="18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2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1"/>
        <v/>
      </c>
      <c r="CB180" s="39" t="str">
        <f t="shared" ca="1" si="16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4"/>
        <v/>
      </c>
      <c r="CE180" s="40" t="str">
        <f t="shared" ca="1" si="163"/>
        <v/>
      </c>
      <c r="CF180" s="38" t="str">
        <f t="shared" ca="1" si="175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5"/>
        <v/>
      </c>
      <c r="CU180" s="39" t="str">
        <f t="shared" ca="1" si="16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7"/>
        <v/>
      </c>
      <c r="CX180" s="40" t="str">
        <f t="shared" ca="1" si="168"/>
        <v/>
      </c>
      <c r="CY180" s="38" t="str">
        <f t="shared" ca="1" si="169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0"/>
        <v/>
      </c>
      <c r="EO180" s="124" t="str">
        <f t="shared" si="171"/>
        <v/>
      </c>
      <c r="EP180" s="124" t="str">
        <f t="shared" si="172"/>
        <v/>
      </c>
      <c r="EQ180" s="124" t="str">
        <f t="shared" si="173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6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7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8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79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0"/>
        <v/>
      </c>
      <c r="AZ181" s="40" t="str">
        <f t="shared" ca="1" si="159"/>
        <v/>
      </c>
      <c r="BA181" s="66" t="str">
        <f t="shared" ca="1" si="18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2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1"/>
        <v/>
      </c>
      <c r="CB181" s="39" t="str">
        <f t="shared" ca="1" si="16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4"/>
        <v/>
      </c>
      <c r="CE181" s="40" t="str">
        <f t="shared" ca="1" si="163"/>
        <v/>
      </c>
      <c r="CF181" s="38" t="str">
        <f t="shared" ca="1" si="175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5"/>
        <v/>
      </c>
      <c r="CU181" s="39" t="str">
        <f t="shared" ca="1" si="16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7"/>
        <v/>
      </c>
      <c r="CX181" s="40" t="str">
        <f t="shared" ca="1" si="168"/>
        <v/>
      </c>
      <c r="CY181" s="38" t="str">
        <f t="shared" ca="1" si="169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0"/>
        <v/>
      </c>
      <c r="EO181" s="124" t="str">
        <f t="shared" si="171"/>
        <v/>
      </c>
      <c r="EP181" s="124" t="str">
        <f t="shared" si="172"/>
        <v/>
      </c>
      <c r="EQ181" s="124" t="str">
        <f t="shared" si="173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6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7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8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79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0"/>
        <v/>
      </c>
      <c r="AZ182" s="40" t="str">
        <f t="shared" ca="1" si="159"/>
        <v/>
      </c>
      <c r="BA182" s="66" t="str">
        <f t="shared" ca="1" si="18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2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1"/>
        <v/>
      </c>
      <c r="CB182" s="39" t="str">
        <f t="shared" ca="1" si="16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4"/>
        <v/>
      </c>
      <c r="CE182" s="40" t="str">
        <f t="shared" ca="1" si="163"/>
        <v/>
      </c>
      <c r="CF182" s="38" t="str">
        <f t="shared" ca="1" si="175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5"/>
        <v/>
      </c>
      <c r="CU182" s="39" t="str">
        <f t="shared" ca="1" si="16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7"/>
        <v/>
      </c>
      <c r="CX182" s="40" t="str">
        <f t="shared" ca="1" si="168"/>
        <v/>
      </c>
      <c r="CY182" s="38" t="str">
        <f t="shared" ca="1" si="169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0"/>
        <v/>
      </c>
      <c r="EO182" s="124" t="str">
        <f t="shared" si="171"/>
        <v/>
      </c>
      <c r="EP182" s="124" t="str">
        <f t="shared" si="172"/>
        <v/>
      </c>
      <c r="EQ182" s="124" t="str">
        <f t="shared" si="173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6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7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8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79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0"/>
        <v/>
      </c>
      <c r="AZ183" s="40" t="str">
        <f t="shared" ca="1" si="159"/>
        <v/>
      </c>
      <c r="BA183" s="66" t="str">
        <f t="shared" ca="1" si="18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2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1"/>
        <v/>
      </c>
      <c r="CB183" s="39" t="str">
        <f t="shared" ca="1" si="16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4"/>
        <v/>
      </c>
      <c r="CE183" s="40" t="str">
        <f t="shared" ca="1" si="163"/>
        <v/>
      </c>
      <c r="CF183" s="38" t="str">
        <f t="shared" ca="1" si="175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5"/>
        <v/>
      </c>
      <c r="CU183" s="39" t="str">
        <f t="shared" ca="1" si="16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7"/>
        <v/>
      </c>
      <c r="CX183" s="40" t="str">
        <f t="shared" ca="1" si="168"/>
        <v/>
      </c>
      <c r="CY183" s="38" t="str">
        <f t="shared" ca="1" si="169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0"/>
        <v/>
      </c>
      <c r="EO183" s="124" t="str">
        <f t="shared" si="171"/>
        <v/>
      </c>
      <c r="EP183" s="124" t="str">
        <f t="shared" si="172"/>
        <v/>
      </c>
      <c r="EQ183" s="124" t="str">
        <f t="shared" si="173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6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7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8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79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1"/>
        <v/>
      </c>
      <c r="CB184" s="39" t="str">
        <f t="shared" ca="1" si="16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4"/>
        <v/>
      </c>
      <c r="CE184" s="40" t="str">
        <f t="shared" ca="1" si="163"/>
        <v/>
      </c>
      <c r="CF184" s="38" t="str">
        <f t="shared" ca="1" si="175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5"/>
        <v/>
      </c>
      <c r="CU184" s="39" t="str">
        <f t="shared" ca="1" si="16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7"/>
        <v/>
      </c>
      <c r="CX184" s="40" t="str">
        <f t="shared" ca="1" si="168"/>
        <v/>
      </c>
      <c r="CY184" s="38" t="str">
        <f t="shared" ca="1" si="169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0"/>
        <v/>
      </c>
      <c r="EO184" s="124" t="str">
        <f t="shared" si="171"/>
        <v/>
      </c>
      <c r="EP184" s="124" t="str">
        <f t="shared" si="172"/>
        <v/>
      </c>
      <c r="EQ184" s="124" t="str">
        <f t="shared" si="173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34" priority="3" operator="lessThan">
      <formula>0</formula>
    </cfRule>
  </conditionalFormatting>
  <conditionalFormatting sqref="CF13:CF14">
    <cfRule type="cellIs" dxfId="33" priority="2" operator="lessThan">
      <formula>0</formula>
    </cfRule>
  </conditionalFormatting>
  <conditionalFormatting sqref="CY13:CY14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G569"/>
  <sheetViews>
    <sheetView zoomScale="80" zoomScaleNormal="80" workbookViewId="0">
      <selection activeCell="G6" sqref="G6"/>
    </sheetView>
  </sheetViews>
  <sheetFormatPr defaultColWidth="9.140625" defaultRowHeight="15"/>
  <cols>
    <col min="1" max="1" width="16.5703125" style="146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6" width="10.7109375" style="3" customWidth="1"/>
    <col min="7" max="7" width="11.28515625" style="3" bestFit="1" customWidth="1"/>
    <col min="8" max="8" width="11.5703125" style="3" customWidth="1"/>
    <col min="9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6" customWidth="1"/>
    <col min="14" max="14" width="9.140625" style="3" customWidth="1"/>
    <col min="15" max="15" width="15.7109375" style="146" customWidth="1"/>
    <col min="16" max="16" width="9.140625" style="3" customWidth="1"/>
    <col min="17" max="17" width="15.7109375" style="146" customWidth="1"/>
    <col min="18" max="18" width="9.140625" style="3" customWidth="1"/>
    <col min="19" max="21" width="15.7109375" style="146" bestFit="1" customWidth="1"/>
    <col min="22" max="23" width="9.140625" style="146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S1" s="146">
        <f>15*10</f>
        <v>150</v>
      </c>
      <c r="U1" s="146" cm="1">
        <f t="array" ref="U1">LOOKUP(2,1/(U:U&lt;&gt;""),U:U)</f>
        <v>46008.625</v>
      </c>
    </row>
    <row r="2" spans="1:21" ht="15.7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8">_xlfn.UNIQUE(T:T)</f>
        <v>0</v>
      </c>
    </row>
    <row r="3" spans="1:21">
      <c r="A3" s="13" t="s">
        <v>32</v>
      </c>
      <c r="B3" s="14" t="s">
        <v>240</v>
      </c>
      <c r="C3" s="5" t="s">
        <v>241</v>
      </c>
      <c r="D3" s="13" t="s">
        <v>242</v>
      </c>
      <c r="L3" s="3"/>
      <c r="M3" s="146" cm="1">
        <f t="array" ref="M3:N51">_xll.BDH(B4, "LAST_PRICE", "01/01/2025 15:00:00", "01/01/2035 16:00:00", "BarSize=60", "BarType=T", "RecurDaily=True", "TZ=New_York")</f>
        <v>45922.625</v>
      </c>
      <c r="N3" s="3">
        <v>97.850999999999999</v>
      </c>
      <c r="O3" s="146" cm="1">
        <f t="array" ref="O3:P136">_xll.BDH(C4, "LAST_PRICE", "01/01/2025 15:00:00", "01/01/2035 16:00:00", "BarSize=60", "BarType=T", "RecurDaily=True", "TZ=New_York")</f>
        <v>45813.625</v>
      </c>
      <c r="P3" s="3">
        <v>90.57</v>
      </c>
      <c r="Q3" s="146" cm="1">
        <f t="array" ref="Q3:R27">_xll.BDH(D4, "LAST_PRICE", "01/01/2025 15:00:00", "01/01/2035 16:00:00", "BarSize=60", "BarType=T", "RecurDaily=True", "TZ=New_York")</f>
        <v>45973.625</v>
      </c>
      <c r="R3" s="3">
        <v>99.375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L4" s="3"/>
      <c r="M4" s="146">
        <v>45923.625</v>
      </c>
      <c r="N4" s="3">
        <v>97.837999999999994</v>
      </c>
      <c r="O4" s="146">
        <v>45814.625</v>
      </c>
      <c r="P4" s="3">
        <v>90.43</v>
      </c>
      <c r="Q4" s="146">
        <v>45974.625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46001.625</v>
      </c>
    </row>
    <row r="5" spans="1:21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35"/>
      <c r="L5" s="3"/>
      <c r="M5" s="146">
        <v>45924.625</v>
      </c>
      <c r="N5" s="3">
        <v>97.850999999999999</v>
      </c>
      <c r="O5" s="146">
        <v>45817.625</v>
      </c>
      <c r="P5" s="3">
        <v>90.66</v>
      </c>
      <c r="Q5" s="146">
        <v>45975.625</v>
      </c>
      <c r="R5" s="3">
        <v>98.8125</v>
      </c>
      <c r="S5" s="146" t="str">
        <f t="shared" si="1"/>
        <v/>
      </c>
      <c r="T5" s="146" t="str">
        <f t="shared" si="0"/>
        <v/>
      </c>
      <c r="U5" s="146">
        <v>46002.625</v>
      </c>
    </row>
    <row r="6" spans="1:21">
      <c r="A6" s="14" t="s">
        <v>10</v>
      </c>
      <c r="B6" s="18">
        <v>0.01</v>
      </c>
      <c r="C6" s="10">
        <v>0</v>
      </c>
      <c r="D6" s="93">
        <v>0.04</v>
      </c>
      <c r="F6" s="135"/>
      <c r="L6" s="3"/>
      <c r="M6" s="146">
        <v>45925.625</v>
      </c>
      <c r="N6" s="3">
        <v>97.751999999999995</v>
      </c>
      <c r="O6" s="146">
        <v>45818.625</v>
      </c>
      <c r="P6" s="3">
        <v>91.06</v>
      </c>
      <c r="Q6" s="146">
        <v>45978.625</v>
      </c>
      <c r="R6" s="3">
        <v>98.921875</v>
      </c>
      <c r="S6" s="146" t="str">
        <f t="shared" si="1"/>
        <v/>
      </c>
      <c r="T6" s="146" t="str">
        <f t="shared" si="0"/>
        <v/>
      </c>
      <c r="U6" s="146">
        <v>46006.625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45929.625</v>
      </c>
      <c r="N7" s="3">
        <v>97.84</v>
      </c>
      <c r="O7" s="146">
        <v>45819.625</v>
      </c>
      <c r="P7" s="3">
        <v>91.33</v>
      </c>
      <c r="Q7" s="146">
        <v>45979.625</v>
      </c>
      <c r="R7" s="3">
        <v>99.046875</v>
      </c>
      <c r="S7" s="146" t="str">
        <f t="shared" si="1"/>
        <v/>
      </c>
      <c r="T7" s="146" t="str">
        <f t="shared" si="0"/>
        <v/>
      </c>
      <c r="U7" s="146">
        <v>46007.625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45930.625</v>
      </c>
      <c r="N8" s="3">
        <v>97.813000000000002</v>
      </c>
      <c r="O8" s="146">
        <v>45820.625</v>
      </c>
      <c r="P8" s="3">
        <v>91.49</v>
      </c>
      <c r="Q8" s="146">
        <v>45980.625</v>
      </c>
      <c r="R8" s="3">
        <v>98.96875</v>
      </c>
      <c r="S8" s="146" t="str">
        <f t="shared" si="1"/>
        <v/>
      </c>
      <c r="T8" s="146" t="str">
        <f t="shared" si="0"/>
        <v/>
      </c>
      <c r="U8" s="146">
        <v>46008.625</v>
      </c>
    </row>
    <row r="9" spans="1:21">
      <c r="A9" s="14" t="s">
        <v>135</v>
      </c>
      <c r="B9" s="130" cm="1">
        <f t="array" ref="B9">_xll.BDP(B4,"PX_LAST")</f>
        <v>98.830160000000006</v>
      </c>
      <c r="C9" s="130" cm="1">
        <f t="array" ref="C9">_xll.BDP(C4,"PX_LAST")</f>
        <v>96.605000000000004</v>
      </c>
      <c r="D9" s="130" cm="1">
        <f t="array" ref="D9">_xll.BDP(D4,"PX_LAST")</f>
        <v>99.09375</v>
      </c>
      <c r="E9" s="1"/>
      <c r="F9" s="1"/>
      <c r="G9" s="1"/>
      <c r="H9" s="1"/>
      <c r="I9" s="1"/>
      <c r="J9" s="1"/>
      <c r="K9" s="1"/>
      <c r="L9" s="1"/>
      <c r="M9" s="146">
        <v>45931.625</v>
      </c>
      <c r="N9" s="3">
        <v>97.814999999999998</v>
      </c>
      <c r="O9" s="146">
        <v>45821.625</v>
      </c>
      <c r="P9" s="3">
        <v>90.91</v>
      </c>
      <c r="Q9" s="146">
        <v>45981.625</v>
      </c>
      <c r="R9" s="3">
        <v>99.234375</v>
      </c>
      <c r="S9" s="146" t="str">
        <f t="shared" si="1"/>
        <v/>
      </c>
      <c r="T9" s="146" t="str">
        <f t="shared" si="0"/>
        <v/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45932.625</v>
      </c>
      <c r="N10" s="3">
        <v>97.822999999999993</v>
      </c>
      <c r="O10" s="146">
        <v>45824.625</v>
      </c>
      <c r="P10" s="3">
        <v>91.01</v>
      </c>
      <c r="Q10" s="146">
        <v>45982.625</v>
      </c>
      <c r="R10" s="3">
        <v>99.5</v>
      </c>
      <c r="S10" s="146" t="str">
        <f t="shared" si="1"/>
        <v/>
      </c>
      <c r="T10" s="146" t="str">
        <f t="shared" si="0"/>
        <v/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45933.625</v>
      </c>
      <c r="N11" s="3">
        <v>97.914000000000001</v>
      </c>
      <c r="O11" s="146">
        <v>45825.625</v>
      </c>
      <c r="P11" s="3">
        <v>91.08</v>
      </c>
      <c r="Q11" s="146">
        <v>45985.625</v>
      </c>
      <c r="R11" s="3">
        <v>99.703125</v>
      </c>
      <c r="S11" s="146" t="str">
        <f t="shared" si="1"/>
        <v/>
      </c>
      <c r="T11" s="146" t="str">
        <f t="shared" si="0"/>
        <v/>
      </c>
    </row>
    <row r="12" spans="1:21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146">
        <v>45936.625</v>
      </c>
      <c r="N12" s="3">
        <v>97.924000000000007</v>
      </c>
      <c r="O12" s="146">
        <v>45826.625</v>
      </c>
      <c r="P12" s="3">
        <v>91.02</v>
      </c>
      <c r="Q12" s="146">
        <v>45986.625</v>
      </c>
      <c r="R12" s="3">
        <v>99.984375</v>
      </c>
      <c r="S12" s="146" t="str">
        <f t="shared" si="1"/>
        <v/>
      </c>
      <c r="T12" s="146" t="str">
        <f t="shared" si="0"/>
        <v/>
      </c>
    </row>
    <row r="13" spans="1:21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45937.625</v>
      </c>
      <c r="N13" s="3">
        <v>97.887</v>
      </c>
      <c r="O13" s="146">
        <v>45828.625</v>
      </c>
      <c r="P13" s="3">
        <v>91.14</v>
      </c>
      <c r="Q13" s="146">
        <v>45987.625</v>
      </c>
      <c r="R13" s="3">
        <v>100.078125</v>
      </c>
      <c r="S13" s="146" t="str">
        <f t="shared" si="1"/>
        <v/>
      </c>
      <c r="T13" s="146" t="str">
        <f t="shared" si="0"/>
        <v/>
      </c>
    </row>
    <row r="14" spans="1:21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65">
        <v>0</v>
      </c>
      <c r="M14" s="146">
        <v>45938.625</v>
      </c>
      <c r="N14" s="3">
        <v>97.876999999999995</v>
      </c>
      <c r="O14" s="146">
        <v>45831.625</v>
      </c>
      <c r="P14" s="3">
        <v>91.4</v>
      </c>
      <c r="Q14" s="146">
        <v>45988.625</v>
      </c>
      <c r="R14" s="3">
        <v>100.046875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46001.625</v>
      </c>
      <c r="B15" s="38">
        <f ca="1">IF(COUNTIF($U$2:U1000,A15)=1,VLOOKUP(A15,M:N,2), IF(COUNTIF($U$2:U1000,A15)=0,$B$9,""))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IF(COUNTIF($U$2:U1000,A15)=1,VLOOKUP(A15,O:P,2), IF(COUNTIF($U$2:U1000,A15)=0,$C$9,""))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IF(COUNTIF($U$2:U1000,A15)=1,VLOOKUP(A15,Q:R,2), IF(COUNTIF($U$2:U1000,A15)=0,$D$9,""))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66">
        <f ca="1">IF(ISERROR(B15-2),"",-C15-D15+F15+G15-I15-J15)</f>
        <v>23840.814734022646</v>
      </c>
      <c r="M15" s="146">
        <v>45939.625</v>
      </c>
      <c r="N15" s="3">
        <v>97.82</v>
      </c>
      <c r="O15" s="146">
        <v>45832.625</v>
      </c>
      <c r="P15" s="3">
        <v>91.95</v>
      </c>
      <c r="Q15" s="146">
        <v>45992.625</v>
      </c>
      <c r="R15" s="3">
        <v>99.234375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46002.625</v>
      </c>
      <c r="B16" s="38">
        <f ca="1">IF(COUNTIF($U$2:U1001,A16)=1,VLOOKUP(A16,M:N,2), IF(COUNTIF($U$2:U1001,A16)=0,$B$9,""))</f>
        <v>98.736000000000004</v>
      </c>
      <c r="C16" s="30">
        <f t="shared" ref="C16:C79" ca="1" si="3">IF(ISERROR(B16-2),"",(B16-$B$14)/100*$B$5)</f>
        <v>9100.0000000036616</v>
      </c>
      <c r="D16" s="31">
        <f t="shared" ref="D16:D79" ca="1" si="4">IF(ISERROR(B16-2),"",(INT(A16)-INT($A$14))/360*$B$5*$B$6)</f>
        <v>1944.4444444444443</v>
      </c>
      <c r="E16" s="38">
        <f ca="1">IF(COUNTIF($U$2:U1001,A16)=1,VLOOKUP(A16,O:P,2), IF(COUNTIF($U$2:U1001,A16)=0,$C$9,""))</f>
        <v>96.31</v>
      </c>
      <c r="F16" s="30">
        <f t="shared" ref="F16:F79" ca="1" si="5">IF(ISERROR(B16-2),"",(E16/$E$14-1)/100*$C$5)</f>
        <v>15.576323987531724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IF(COUNTIF($U$2:U1001,A16)=1,VLOOKUP(A16,Q:R,2), IF(COUNTIF($U$2:U1001,A16)=0,$D$9,""))</f>
        <v>98.859375</v>
      </c>
      <c r="I16" s="30">
        <f t="shared" ref="I16:I79" ca="1" si="7">IF(ISERROR(B16-2),"",(H16-$H$14)/100*$D$5)</f>
        <v>-31484.375</v>
      </c>
      <c r="J16" s="31">
        <f t="shared" ref="J16:J79" ca="1" si="8">IF(ISERROR(B16-2),"",(INT(A16)-INT($A$14))/360*$D$6*$D$5 - (INT(A16)-INT($A$14))/360*$D$7*$D$5*$H$14/100)</f>
        <v>47.426866319444343</v>
      </c>
      <c r="K16" s="66">
        <f t="shared" ref="K16:K79" ca="1" si="9">IF(ISERROR(B16-2),"",-C16-D16+F16+G16-I16-J16)</f>
        <v>17099.746679886648</v>
      </c>
      <c r="M16" s="146">
        <v>45940.625</v>
      </c>
      <c r="N16" s="3">
        <v>97.375</v>
      </c>
      <c r="O16" s="146">
        <v>45833.625</v>
      </c>
      <c r="P16" s="3">
        <v>91.9</v>
      </c>
      <c r="Q16" s="146">
        <v>45993.625</v>
      </c>
      <c r="R16" s="3">
        <v>99.3125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46006.625</v>
      </c>
      <c r="B17" s="38">
        <f ca="1">IF(COUNTIF($U$2:U1002,A17)=1,VLOOKUP(A17,M:N,2), IF(COUNTIF($U$2:U1002,A17)=0,$B$9,""))</f>
        <v>98.78</v>
      </c>
      <c r="C17" s="30">
        <f t="shared" ca="1" si="3"/>
        <v>24500.000000002587</v>
      </c>
      <c r="D17" s="31">
        <f t="shared" ca="1" si="4"/>
        <v>5833.3333333333339</v>
      </c>
      <c r="E17" s="38">
        <f ca="1">IF(COUNTIF($U$2:U1002,A17)=1,VLOOKUP(A17,O:P,2), IF(COUNTIF($U$2:U1002,A17)=0,$C$9,""))</f>
        <v>96.39</v>
      </c>
      <c r="F17" s="30">
        <f t="shared" ca="1" si="5"/>
        <v>140.18691588785217</v>
      </c>
      <c r="G17" s="31">
        <f t="shared" ca="1" si="6"/>
        <v>-9925</v>
      </c>
      <c r="H17" s="38">
        <f ca="1">IF(COUNTIF($U$2:U1002,A17)=1,VLOOKUP(A17,Q:R,2), IF(COUNTIF($U$2:U1002,A17)=0,$D$9,""))</f>
        <v>98.5625</v>
      </c>
      <c r="I17" s="30">
        <f t="shared" ca="1" si="7"/>
        <v>-70078.125</v>
      </c>
      <c r="J17" s="31">
        <f t="shared" ca="1" si="8"/>
        <v>142.28059895833394</v>
      </c>
      <c r="K17" s="66">
        <f t="shared" ca="1" si="9"/>
        <v>29817.6979835936</v>
      </c>
      <c r="M17" s="146">
        <v>45944.625</v>
      </c>
      <c r="N17" s="3">
        <v>97.527000000000001</v>
      </c>
      <c r="O17" s="146">
        <v>45834.625</v>
      </c>
      <c r="P17" s="3">
        <v>92.18</v>
      </c>
      <c r="Q17" s="146">
        <v>45994.625</v>
      </c>
      <c r="R17" s="3">
        <v>99.515625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46007.625</v>
      </c>
      <c r="B18" s="38">
        <f ca="1">IF(COUNTIF($U$2:U1003,A18)=1,VLOOKUP(A18,M:N,2), IF(COUNTIF($U$2:U1003,A18)=0,$B$9,""))</f>
        <v>98.808999999999997</v>
      </c>
      <c r="C18" s="30">
        <f t="shared" ca="1" si="3"/>
        <v>34650.00000000131</v>
      </c>
      <c r="D18" s="31">
        <f t="shared" ca="1" si="4"/>
        <v>6805.5555555555566</v>
      </c>
      <c r="E18" s="38">
        <f ca="1">IF(COUNTIF($U$2:U1003,A18)=1,VLOOKUP(A18,O:P,2), IF(COUNTIF($U$2:U1003,A18)=0,$C$9,""))</f>
        <v>96.65</v>
      </c>
      <c r="F18" s="30">
        <f t="shared" ca="1" si="5"/>
        <v>545.17133956387681</v>
      </c>
      <c r="G18" s="31">
        <f t="shared" ca="1" si="6"/>
        <v>-11579.166666666666</v>
      </c>
      <c r="H18" s="38">
        <f ca="1">IF(COUNTIF($U$2:U1003,A18)=1,VLOOKUP(A18,Q:R,2), IF(COUNTIF($U$2:U1003,A18)=0,$D$9,""))</f>
        <v>98.828125</v>
      </c>
      <c r="I18" s="30">
        <f t="shared" ca="1" si="7"/>
        <v>-35546.875</v>
      </c>
      <c r="J18" s="31">
        <f t="shared" ca="1" si="8"/>
        <v>165.99403211805657</v>
      </c>
      <c r="K18" s="66">
        <f t="shared" ca="1" si="9"/>
        <v>-17108.669914777704</v>
      </c>
      <c r="M18" s="146">
        <v>45945.625</v>
      </c>
      <c r="N18" s="3">
        <v>97.631</v>
      </c>
      <c r="O18" s="146">
        <v>45835.625</v>
      </c>
      <c r="P18" s="3">
        <v>92.1</v>
      </c>
      <c r="Q18" s="146">
        <v>45995.625</v>
      </c>
      <c r="R18" s="3">
        <v>99.171875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46008.625</v>
      </c>
      <c r="B19" s="38">
        <f ca="1">IF(COUNTIF($U$2:U1004,A19)=1,VLOOKUP(A19,M:N,2), IF(COUNTIF($U$2:U1004,A19)=0,$B$9,""))</f>
        <v>98.778999999999996</v>
      </c>
      <c r="C19" s="30">
        <f t="shared" ca="1" si="3"/>
        <v>24150.000000000913</v>
      </c>
      <c r="D19" s="31">
        <f t="shared" ca="1" si="4"/>
        <v>7777.7777777777774</v>
      </c>
      <c r="E19" s="38">
        <f ca="1">IF(COUNTIF($U$2:U1004,A19)=1,VLOOKUP(A19,O:P,2), IF(COUNTIF($U$2:U1004,A19)=0,$C$9,""))</f>
        <v>96.28</v>
      </c>
      <c r="F19" s="30">
        <f t="shared" ca="1" si="5"/>
        <v>-31.152647975063449</v>
      </c>
      <c r="G19" s="31">
        <f t="shared" ca="1" si="6"/>
        <v>-13233.333333333334</v>
      </c>
      <c r="H19" s="38">
        <f ca="1">IF(COUNTIF($U$2:U1004,A19)=1,VLOOKUP(A19,Q:R,2), IF(COUNTIF($U$2:U1004,A19)=0,$D$9,""))</f>
        <v>98.8125</v>
      </c>
      <c r="I19" s="30">
        <f t="shared" ca="1" si="7"/>
        <v>-37578.125</v>
      </c>
      <c r="J19" s="31">
        <f t="shared" ca="1" si="8"/>
        <v>189.70746527777737</v>
      </c>
      <c r="K19" s="66">
        <f t="shared" ca="1" si="9"/>
        <v>-7803.8462243648646</v>
      </c>
      <c r="M19" s="146">
        <v>45946.625</v>
      </c>
      <c r="N19" s="3">
        <v>97.49</v>
      </c>
      <c r="O19" s="146">
        <v>45838.625</v>
      </c>
      <c r="P19" s="3">
        <v>92.62</v>
      </c>
      <c r="Q19" s="146">
        <v>45996.625</v>
      </c>
      <c r="R19" s="3">
        <v>98.890625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46009.432613078701</v>
      </c>
      <c r="B20" s="38">
        <f ca="1">IF(COUNTIF($U$2:U1005,A20)=1,VLOOKUP(A20,M:N,2), IF(COUNTIF($U$2:U1005,A20)=0,$B$9,""))</f>
        <v>98.830160000000006</v>
      </c>
      <c r="C20" s="30">
        <f t="shared" ca="1" si="3"/>
        <v>42056.000000004446</v>
      </c>
      <c r="D20" s="31">
        <f t="shared" ca="1" si="4"/>
        <v>8750</v>
      </c>
      <c r="E20" s="38">
        <f ca="1">IF(COUNTIF($U$2:U1005,A20)=1,VLOOKUP(A20,O:P,2), IF(COUNTIF($U$2:U1005,A20)=0,$C$9,""))</f>
        <v>96.605000000000004</v>
      </c>
      <c r="F20" s="30">
        <f t="shared" ca="1" si="5"/>
        <v>475.0778816199342</v>
      </c>
      <c r="G20" s="31">
        <f t="shared" ca="1" si="6"/>
        <v>-14887.500000000002</v>
      </c>
      <c r="H20" s="38">
        <f ca="1">IF(COUNTIF($U$2:U1005,A20)=1,VLOOKUP(A20,Q:R,2), IF(COUNTIF($U$2:U1005,A20)=0,$D$9,""))</f>
        <v>99.09375</v>
      </c>
      <c r="I20" s="30">
        <f t="shared" ca="1" si="7"/>
        <v>-1015.625</v>
      </c>
      <c r="J20" s="31">
        <f t="shared" ca="1" si="8"/>
        <v>213.42089843749818</v>
      </c>
      <c r="K20" s="66">
        <f t="shared" ca="1" si="9"/>
        <v>-64416.218016822015</v>
      </c>
      <c r="M20" s="146">
        <v>45950.625</v>
      </c>
      <c r="N20" s="3">
        <v>97.68</v>
      </c>
      <c r="O20" s="146">
        <v>45839.625</v>
      </c>
      <c r="P20" s="3">
        <v>92.42</v>
      </c>
      <c r="Q20" s="146">
        <v>45999.625</v>
      </c>
      <c r="R20" s="3">
        <v>98.65625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45951.625</v>
      </c>
      <c r="N21" s="3">
        <v>97.745999999999995</v>
      </c>
      <c r="O21" s="146">
        <v>45840.625</v>
      </c>
      <c r="P21" s="3">
        <v>92.33</v>
      </c>
      <c r="Q21" s="146">
        <v>46000.625</v>
      </c>
      <c r="R21" s="3">
        <v>98.53125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45952.625</v>
      </c>
      <c r="N22" s="3">
        <v>97.677000000000007</v>
      </c>
      <c r="O22" s="146">
        <v>45845.625</v>
      </c>
      <c r="P22" s="3">
        <v>92.02</v>
      </c>
      <c r="Q22" s="146">
        <v>46001.625</v>
      </c>
      <c r="R22" s="3">
        <v>98.859375</v>
      </c>
      <c r="S22" s="146" t="str">
        <f t="shared" si="1"/>
        <v/>
      </c>
      <c r="T22" s="146" t="str">
        <f t="shared" si="0"/>
        <v/>
      </c>
    </row>
    <row r="23" spans="1:20" ht="14.45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45953.625</v>
      </c>
      <c r="N23" s="3">
        <v>97.793000000000006</v>
      </c>
      <c r="O23" s="146">
        <v>45846.625</v>
      </c>
      <c r="P23" s="3">
        <v>91.74</v>
      </c>
      <c r="Q23" s="146">
        <v>46002.625</v>
      </c>
      <c r="R23" s="3">
        <v>98.859375</v>
      </c>
      <c r="S23" s="146" t="str">
        <f t="shared" si="1"/>
        <v/>
      </c>
      <c r="T23" s="146" t="str">
        <f t="shared" si="0"/>
        <v/>
      </c>
    </row>
    <row r="24" spans="1:20" ht="14.45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45957.625</v>
      </c>
      <c r="N24" s="3">
        <v>98.378</v>
      </c>
      <c r="O24" s="146">
        <v>45847.625</v>
      </c>
      <c r="P24" s="3">
        <v>92.38</v>
      </c>
      <c r="Q24" s="146">
        <v>46003.625</v>
      </c>
      <c r="R24" s="3">
        <v>98.46875</v>
      </c>
      <c r="S24" s="146" t="str">
        <f t="shared" si="1"/>
        <v/>
      </c>
      <c r="T24" s="146" t="str">
        <f t="shared" si="0"/>
        <v/>
      </c>
    </row>
    <row r="25" spans="1:20" ht="14.45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45958.625</v>
      </c>
      <c r="N25" s="3">
        <v>98.408000000000001</v>
      </c>
      <c r="O25" s="146">
        <v>45848.625</v>
      </c>
      <c r="P25" s="3">
        <v>92.24</v>
      </c>
      <c r="Q25" s="146">
        <v>46006.625</v>
      </c>
      <c r="R25" s="3">
        <v>98.5625</v>
      </c>
      <c r="S25" s="146" t="str">
        <f t="shared" si="1"/>
        <v/>
      </c>
      <c r="T25" s="146" t="str">
        <f t="shared" si="0"/>
        <v/>
      </c>
    </row>
    <row r="26" spans="1:20" ht="14.45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45959.625</v>
      </c>
      <c r="N26" s="3">
        <v>98.36</v>
      </c>
      <c r="O26" s="146">
        <v>45849.625</v>
      </c>
      <c r="P26" s="3">
        <v>91.76</v>
      </c>
      <c r="Q26" s="146">
        <v>46007.625</v>
      </c>
      <c r="R26" s="3">
        <v>98.828125</v>
      </c>
      <c r="S26" s="146" t="str">
        <f t="shared" si="1"/>
        <v/>
      </c>
      <c r="T26" s="146" t="str">
        <f t="shared" si="0"/>
        <v/>
      </c>
    </row>
    <row r="27" spans="1:20" ht="14.45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45960.625</v>
      </c>
      <c r="N27" s="3">
        <v>98.346000000000004</v>
      </c>
      <c r="O27" s="146">
        <v>45852.625</v>
      </c>
      <c r="P27" s="3">
        <v>91.77</v>
      </c>
      <c r="Q27" s="146">
        <v>46008.625</v>
      </c>
      <c r="R27" s="3">
        <v>98.8125</v>
      </c>
      <c r="S27" s="146" t="str">
        <f t="shared" si="1"/>
        <v/>
      </c>
      <c r="T27" s="146" t="str">
        <f t="shared" si="0"/>
        <v/>
      </c>
    </row>
    <row r="28" spans="1:20" ht="14.45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45961.625</v>
      </c>
      <c r="N28" s="3">
        <v>98.378</v>
      </c>
      <c r="O28" s="146">
        <v>45853.625</v>
      </c>
      <c r="P28" s="3">
        <v>91.52</v>
      </c>
      <c r="S28" s="146" t="str">
        <f t="shared" si="1"/>
        <v/>
      </c>
      <c r="T28" s="146" t="str">
        <f t="shared" si="0"/>
        <v/>
      </c>
    </row>
    <row r="29" spans="1:20" ht="14.45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45964.625</v>
      </c>
      <c r="N29" s="3">
        <v>98.37</v>
      </c>
      <c r="O29" s="146">
        <v>45854.625</v>
      </c>
      <c r="P29" s="3">
        <v>91.59</v>
      </c>
      <c r="S29" s="146" t="str">
        <f t="shared" si="1"/>
        <v/>
      </c>
      <c r="T29" s="146" t="str">
        <f t="shared" si="0"/>
        <v/>
      </c>
    </row>
    <row r="30" spans="1:20" ht="14.45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45965.625</v>
      </c>
      <c r="N30" s="3">
        <v>98.28</v>
      </c>
      <c r="O30" s="146">
        <v>45855.625</v>
      </c>
      <c r="P30" s="3">
        <v>91.69</v>
      </c>
      <c r="S30" s="146" t="str">
        <f t="shared" si="1"/>
        <v/>
      </c>
      <c r="T30" s="146" t="str">
        <f t="shared" si="0"/>
        <v/>
      </c>
    </row>
    <row r="31" spans="1:20" ht="14.45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45966.625</v>
      </c>
      <c r="N31" s="3">
        <v>98.355999999999995</v>
      </c>
      <c r="O31" s="146">
        <v>45856.625</v>
      </c>
      <c r="P31" s="3">
        <v>91.89</v>
      </c>
      <c r="S31" s="146" t="str">
        <f t="shared" si="1"/>
        <v/>
      </c>
      <c r="T31" s="146" t="str">
        <f t="shared" si="0"/>
        <v/>
      </c>
    </row>
    <row r="32" spans="1:20" ht="14.45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45967.625</v>
      </c>
      <c r="N32" s="3">
        <v>98.290999999999997</v>
      </c>
      <c r="O32" s="146">
        <v>45859.625</v>
      </c>
      <c r="P32" s="3">
        <v>92.24</v>
      </c>
      <c r="S32" s="146" t="str">
        <f t="shared" si="1"/>
        <v/>
      </c>
      <c r="T32" s="146" t="str">
        <f t="shared" si="0"/>
        <v/>
      </c>
    </row>
    <row r="33" spans="1:20" ht="14.45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45973.625</v>
      </c>
      <c r="N33" s="3">
        <v>98.436000000000007</v>
      </c>
      <c r="O33" s="146">
        <v>45860.625</v>
      </c>
      <c r="P33" s="3">
        <v>92.41</v>
      </c>
      <c r="S33" s="146">
        <f t="shared" si="1"/>
        <v>45973.625</v>
      </c>
      <c r="T33" s="146" t="str">
        <f t="shared" si="0"/>
        <v/>
      </c>
    </row>
    <row r="34" spans="1:20" ht="14.45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45974.625</v>
      </c>
      <c r="N34" s="3">
        <v>98.341999999999999</v>
      </c>
      <c r="O34" s="146">
        <v>45861.625</v>
      </c>
      <c r="P34" s="3">
        <v>92.44</v>
      </c>
      <c r="S34" s="146">
        <f t="shared" si="1"/>
        <v>45974.625</v>
      </c>
      <c r="T34" s="146" t="str">
        <f t="shared" si="0"/>
        <v/>
      </c>
    </row>
    <row r="35" spans="1:20" ht="14.45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45978.625</v>
      </c>
      <c r="N35" s="3">
        <v>98.27</v>
      </c>
      <c r="O35" s="146">
        <v>45862.625</v>
      </c>
      <c r="P35" s="3">
        <v>92.42</v>
      </c>
      <c r="S35" s="146">
        <f t="shared" si="1"/>
        <v>45978.625</v>
      </c>
      <c r="T35" s="146" t="str">
        <f t="shared" si="0"/>
        <v/>
      </c>
    </row>
    <row r="36" spans="1:20" ht="14.45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45979.625</v>
      </c>
      <c r="N36" s="3">
        <v>98.25</v>
      </c>
      <c r="O36" s="146">
        <v>45863.625</v>
      </c>
      <c r="P36" s="3">
        <v>92.72</v>
      </c>
      <c r="S36" s="146">
        <f t="shared" si="1"/>
        <v>45979.625</v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45980.625</v>
      </c>
      <c r="N37" s="3">
        <v>98.278999999999996</v>
      </c>
      <c r="O37" s="146">
        <v>45866.625</v>
      </c>
      <c r="P37" s="3">
        <v>92.66</v>
      </c>
      <c r="S37" s="146">
        <f t="shared" si="1"/>
        <v>45980.625</v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45981.625</v>
      </c>
      <c r="N38" s="3">
        <v>98.21</v>
      </c>
      <c r="O38" s="146">
        <v>45867.625</v>
      </c>
      <c r="P38" s="3">
        <v>93.01</v>
      </c>
      <c r="S38" s="146">
        <f t="shared" si="1"/>
        <v>45981.625</v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45985.625</v>
      </c>
      <c r="N39" s="3">
        <v>98.283000000000001</v>
      </c>
      <c r="O39" s="146">
        <v>45868.625</v>
      </c>
      <c r="P39" s="3">
        <v>92.85</v>
      </c>
      <c r="S39" s="146">
        <f t="shared" si="1"/>
        <v>45985.625</v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45986.625</v>
      </c>
      <c r="N40" s="3">
        <v>98.292000000000002</v>
      </c>
      <c r="O40" s="146">
        <v>45869.625</v>
      </c>
      <c r="P40" s="3">
        <v>92.855000000000004</v>
      </c>
      <c r="S40" s="146">
        <f t="shared" si="1"/>
        <v>45986.625</v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45992.625</v>
      </c>
      <c r="N41" s="3">
        <v>98.448999999999998</v>
      </c>
      <c r="O41" s="146">
        <v>45870.625</v>
      </c>
      <c r="P41" s="3">
        <v>92.72</v>
      </c>
      <c r="S41" s="146">
        <f t="shared" si="1"/>
        <v>45992.625</v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45993.625</v>
      </c>
      <c r="N42" s="3">
        <v>98.524000000000001</v>
      </c>
      <c r="O42" s="146">
        <v>45873.625</v>
      </c>
      <c r="P42" s="3">
        <v>93.18</v>
      </c>
      <c r="S42" s="146">
        <f t="shared" si="1"/>
        <v>45993.625</v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45994.625</v>
      </c>
      <c r="N43" s="3">
        <v>98.661000000000001</v>
      </c>
      <c r="O43" s="146">
        <v>45874.625</v>
      </c>
      <c r="P43" s="3">
        <v>93.174999999999997</v>
      </c>
      <c r="S43" s="146">
        <f t="shared" si="1"/>
        <v>45994.625</v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45995.625</v>
      </c>
      <c r="N44" s="3">
        <v>98.600999999999999</v>
      </c>
      <c r="O44" s="146">
        <v>45875.625</v>
      </c>
      <c r="P44" s="3">
        <v>93.227000000000004</v>
      </c>
      <c r="S44" s="146">
        <f t="shared" si="1"/>
        <v>45995.625</v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45999.625</v>
      </c>
      <c r="N45" s="3">
        <v>98.597999999999999</v>
      </c>
      <c r="O45" s="146">
        <v>45876.625</v>
      </c>
      <c r="P45" s="3">
        <v>93.38</v>
      </c>
      <c r="S45" s="146">
        <f t="shared" si="1"/>
        <v>45999.625</v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46000.625</v>
      </c>
      <c r="N46" s="3">
        <v>98.582999999999998</v>
      </c>
      <c r="O46" s="146">
        <v>45877.625</v>
      </c>
      <c r="P46" s="3">
        <v>93.38</v>
      </c>
      <c r="S46" s="146">
        <f t="shared" si="1"/>
        <v>46000.625</v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46001.625</v>
      </c>
      <c r="N47" s="3">
        <v>98.724000000000004</v>
      </c>
      <c r="O47" s="146">
        <v>45880.625</v>
      </c>
      <c r="P47" s="3">
        <v>93.5</v>
      </c>
      <c r="S47" s="146">
        <f t="shared" si="1"/>
        <v>46001.625</v>
      </c>
      <c r="T47" s="146">
        <f t="shared" si="0"/>
        <v>46001.625</v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46002.625</v>
      </c>
      <c r="N48" s="3">
        <v>98.736000000000004</v>
      </c>
      <c r="O48" s="146">
        <v>45881.625</v>
      </c>
      <c r="P48" s="3">
        <v>93.68</v>
      </c>
      <c r="S48" s="146">
        <f t="shared" si="1"/>
        <v>46002.625</v>
      </c>
      <c r="T48" s="146">
        <f t="shared" si="0"/>
        <v>46002.625</v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46006.625</v>
      </c>
      <c r="N49" s="3">
        <v>98.78</v>
      </c>
      <c r="O49" s="146">
        <v>45882.625</v>
      </c>
      <c r="P49" s="3">
        <v>94.14</v>
      </c>
      <c r="S49" s="146">
        <f t="shared" si="1"/>
        <v>46006.625</v>
      </c>
      <c r="T49" s="146">
        <f t="shared" si="0"/>
        <v>46006.625</v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46007.625</v>
      </c>
      <c r="N50" s="3">
        <v>98.808999999999997</v>
      </c>
      <c r="O50" s="146">
        <v>45883.625</v>
      </c>
      <c r="P50" s="3">
        <v>93.93</v>
      </c>
      <c r="S50" s="146">
        <f t="shared" si="1"/>
        <v>46007.625</v>
      </c>
      <c r="T50" s="146">
        <f t="shared" si="0"/>
        <v>46007.625</v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46008.625</v>
      </c>
      <c r="N51" s="3">
        <v>98.778999999999996</v>
      </c>
      <c r="O51" s="146">
        <v>45884.625</v>
      </c>
      <c r="P51" s="3">
        <v>93.85</v>
      </c>
      <c r="S51" s="146">
        <f t="shared" si="1"/>
        <v>46008.625</v>
      </c>
      <c r="T51" s="146">
        <f t="shared" si="0"/>
        <v>46008.625</v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O52" s="146">
        <v>45887.625</v>
      </c>
      <c r="P52" s="3">
        <v>93.94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O53" s="146">
        <v>45888.625</v>
      </c>
      <c r="P53" s="3">
        <v>93.98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O54" s="146">
        <v>45889.625</v>
      </c>
      <c r="P54" s="3">
        <v>93.83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O55" s="146">
        <v>45890.625</v>
      </c>
      <c r="P55" s="3">
        <v>93.53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O56" s="146">
        <v>45891.625</v>
      </c>
      <c r="P56" s="3">
        <v>94.21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O57" s="146">
        <v>45894.625</v>
      </c>
      <c r="P57" s="3">
        <v>93.84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O58" s="146">
        <v>45895.625</v>
      </c>
      <c r="P58" s="3">
        <v>93.82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O59" s="146">
        <v>45896.625</v>
      </c>
      <c r="P59" s="3">
        <v>93.71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O60" s="146">
        <v>45897.625</v>
      </c>
      <c r="P60" s="3">
        <v>94.26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O61" s="146">
        <v>45898.625</v>
      </c>
      <c r="P61" s="3">
        <v>94.108999999999995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O62" s="146">
        <v>45902.625</v>
      </c>
      <c r="P62" s="3">
        <v>93.36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O63" s="146">
        <v>45903.625</v>
      </c>
      <c r="P63" s="3">
        <v>93.76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O64" s="146">
        <v>45904.625</v>
      </c>
      <c r="P64" s="3">
        <v>94.129000000000005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O65" s="146">
        <v>45905.625</v>
      </c>
      <c r="P65" s="3">
        <v>94.76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O66" s="146">
        <v>45908.625</v>
      </c>
      <c r="P66" s="3">
        <v>94.75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O67" s="146">
        <v>45909.625</v>
      </c>
      <c r="P67" s="3">
        <v>94.66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O68" s="146">
        <v>45910.625</v>
      </c>
      <c r="P68" s="3">
        <v>95.18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O69" s="146">
        <v>45911.625</v>
      </c>
      <c r="P69" s="3">
        <v>95.53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O70" s="146">
        <v>45912.625</v>
      </c>
      <c r="P70" s="3">
        <v>95.25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O71" s="146">
        <v>45915.625</v>
      </c>
      <c r="P71" s="3">
        <v>95.59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O72" s="146">
        <v>45916.625</v>
      </c>
      <c r="P72" s="3">
        <v>95.53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O73" s="146">
        <v>45917.625</v>
      </c>
      <c r="P73" s="3">
        <v>95.48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O74" s="146">
        <v>45918.625</v>
      </c>
      <c r="P74" s="3">
        <v>95.08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O75" s="146">
        <v>45919.625</v>
      </c>
      <c r="P75" s="3">
        <v>94.98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O76" s="146">
        <v>45922.625</v>
      </c>
      <c r="P76" s="3">
        <v>95.19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O77" s="146">
        <v>45923.625</v>
      </c>
      <c r="P77" s="3">
        <v>95.56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O78" s="146">
        <v>45924.625</v>
      </c>
      <c r="P78" s="3">
        <v>95.5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O79" s="146">
        <v>45925.625</v>
      </c>
      <c r="P79" s="3">
        <v>95.26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IF(ISERROR(B80-2),"",(E80/$E$14-1)/100*$C$5)</f>
        <v/>
      </c>
      <c r="G80" s="31" t="str">
        <f t="shared" ref="G80:G124" ca="1" si="16">IF(ISERROR(B80-2),"",(INT(A80)-INT($A$14))/360*$C$6*$C$5-(INT(A80)-INT($A$14))/360*$C$7*$C$5)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O80" s="146">
        <v>45926.625</v>
      </c>
      <c r="P80" s="3">
        <v>95.22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O81" s="146">
        <v>45929.625</v>
      </c>
      <c r="P81" s="3">
        <v>95.38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O82" s="146">
        <v>45930.625</v>
      </c>
      <c r="P82" s="3">
        <v>95.18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O83" s="146">
        <v>45931.625</v>
      </c>
      <c r="P83" s="3">
        <v>95.12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O84" s="146">
        <v>45932.625</v>
      </c>
      <c r="P84" s="3">
        <v>95.17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O85" s="146">
        <v>45933.625</v>
      </c>
      <c r="P85" s="3">
        <v>95.2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O86" s="146">
        <v>45936.625</v>
      </c>
      <c r="P86" s="3">
        <v>95.09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O87" s="146">
        <v>45937.625</v>
      </c>
      <c r="P87" s="3">
        <v>95.05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O88" s="146">
        <v>45938.625</v>
      </c>
      <c r="P88" s="3">
        <v>95.1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O89" s="146">
        <v>45939.625</v>
      </c>
      <c r="P89" s="3">
        <v>95.05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O90" s="146">
        <v>45940.625</v>
      </c>
      <c r="P90" s="3">
        <v>94.63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O91" s="146">
        <v>45943.625</v>
      </c>
      <c r="P91" s="3">
        <v>95.28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O92" s="146">
        <v>45944.625</v>
      </c>
      <c r="P92" s="3">
        <v>95.24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O93" s="146">
        <v>45945.625</v>
      </c>
      <c r="P93" s="3">
        <v>95.57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O94" s="146">
        <v>45946.625</v>
      </c>
      <c r="P94" s="3">
        <v>95.71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O95" s="146">
        <v>45947.625</v>
      </c>
      <c r="P95" s="3">
        <v>95.74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O96" s="146">
        <v>45950.625</v>
      </c>
      <c r="P96" s="3">
        <v>96.16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O97" s="146">
        <v>45951.625</v>
      </c>
      <c r="P97" s="3">
        <v>96.28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O98" s="146">
        <v>45952.625</v>
      </c>
      <c r="P98" s="3">
        <v>96.08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O99" s="146">
        <v>45953.625</v>
      </c>
      <c r="P99" s="3">
        <v>95.99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O100" s="146">
        <v>45954.625</v>
      </c>
      <c r="P100" s="3">
        <v>96.29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O101" s="146">
        <v>45957.625</v>
      </c>
      <c r="P101" s="3">
        <v>97.015000000000001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O102" s="146">
        <v>45958.625</v>
      </c>
      <c r="P102" s="3">
        <v>97.03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O103" s="146">
        <v>45959.625</v>
      </c>
      <c r="P103" s="3">
        <v>96.6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O104" s="146">
        <v>45960.625</v>
      </c>
      <c r="P104" s="3">
        <v>96.49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O105" s="146">
        <v>45961.625</v>
      </c>
      <c r="P105" s="3">
        <v>96.67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O106" s="146">
        <v>45964.625</v>
      </c>
      <c r="P106" s="3">
        <v>95.97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O107" s="146">
        <v>45965.625</v>
      </c>
      <c r="P107" s="3">
        <v>95.86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O108" s="146">
        <v>45966.625</v>
      </c>
      <c r="P108" s="3">
        <v>95.65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O109" s="146">
        <v>45967.625</v>
      </c>
      <c r="P109" s="3">
        <v>95.97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O110" s="146">
        <v>45968.625</v>
      </c>
      <c r="P110" s="3">
        <v>96.02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O111" s="146">
        <v>45971.625</v>
      </c>
      <c r="P111" s="3">
        <v>96.24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O112" s="146">
        <v>45972.625</v>
      </c>
      <c r="P112" s="3">
        <v>96.46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O113" s="146">
        <v>45973.625</v>
      </c>
      <c r="P113" s="3">
        <v>96.5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O114" s="146">
        <v>45974.625</v>
      </c>
      <c r="P114" s="3">
        <v>96.025000000000006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O115" s="146">
        <v>45975.625</v>
      </c>
      <c r="P115" s="3">
        <v>95.97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O116" s="146">
        <v>45978.625</v>
      </c>
      <c r="P116" s="3">
        <v>95.99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O117" s="146">
        <v>45979.625</v>
      </c>
      <c r="P117" s="3">
        <v>95.96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O118" s="146">
        <v>45980.625</v>
      </c>
      <c r="P118" s="3">
        <v>96.12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O119" s="146">
        <v>45981.625</v>
      </c>
      <c r="P119" s="3">
        <v>95.89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O120" s="146">
        <v>45982.625</v>
      </c>
      <c r="P120" s="3">
        <v>96.15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O121" s="146">
        <v>45985.625</v>
      </c>
      <c r="P121" s="3">
        <v>96.35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O122" s="146">
        <v>45986.625</v>
      </c>
      <c r="P122" s="3">
        <v>96.6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O123" s="146">
        <v>45987.625</v>
      </c>
      <c r="P123" s="3">
        <v>96.7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O124" s="146">
        <v>45992.625</v>
      </c>
      <c r="P124" s="3">
        <v>96.02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O125" s="146">
        <v>45993.625</v>
      </c>
      <c r="P125" s="3">
        <v>96.42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O126" s="146">
        <v>45994.625</v>
      </c>
      <c r="P126" s="3">
        <v>96.54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O127" s="146">
        <v>45995.625</v>
      </c>
      <c r="P127" s="3">
        <v>96.46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O128" s="146">
        <v>45996.625</v>
      </c>
      <c r="P128" s="3">
        <v>96.33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O129" s="146">
        <v>45999.625</v>
      </c>
      <c r="P129" s="3">
        <v>95.93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O130" s="146">
        <v>46000.625</v>
      </c>
      <c r="P130" s="3">
        <v>95.85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O131" s="146">
        <v>46001.625</v>
      </c>
      <c r="P131" s="3">
        <v>96.24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O132" s="146">
        <v>46002.625</v>
      </c>
      <c r="P132" s="3">
        <v>96.31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O133" s="146">
        <v>46003.625</v>
      </c>
      <c r="P133" s="3">
        <v>96.26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O134" s="146">
        <v>46006.625</v>
      </c>
      <c r="P134" s="3">
        <v>96.39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O135" s="146">
        <v>46007.625</v>
      </c>
      <c r="P135" s="3">
        <v>96.65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O136" s="146">
        <v>46008.625</v>
      </c>
      <c r="P136" s="3">
        <v>96.28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31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40625" defaultRowHeight="15"/>
  <cols>
    <col min="1" max="1" width="15.7109375" style="3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24" style="3" bestFit="1" customWidth="1"/>
    <col min="6" max="6" width="24.7109375" style="3" bestFit="1" customWidth="1"/>
    <col min="7" max="7" width="13.140625" style="3" bestFit="1" customWidth="1"/>
    <col min="8" max="8" width="9.28515625" style="3" bestFit="1" customWidth="1"/>
    <col min="9" max="9" width="12" style="67" bestFit="1" customWidth="1"/>
    <col min="10" max="10" width="10.7109375" style="3" bestFit="1" customWidth="1"/>
    <col min="11" max="13" width="15.7109375" style="146" customWidth="1"/>
    <col min="14" max="14" width="15.7109375" style="146" bestFit="1" customWidth="1"/>
    <col min="15" max="15" width="15.7109375" style="3" customWidth="1"/>
    <col min="16" max="16" width="8" style="3" customWidth="1"/>
    <col min="17" max="17" width="15.7109375" style="3" customWidth="1"/>
    <col min="18" max="18" width="9.140625" style="3" customWidth="1"/>
    <col min="19" max="19" width="15.28515625" style="3" bestFit="1" customWidth="1"/>
    <col min="20" max="16384" width="9.140625" style="3"/>
  </cols>
  <sheetData>
    <row r="1" spans="1:18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46009.625</v>
      </c>
      <c r="O1" s="42"/>
    </row>
    <row r="2" spans="1:18" ht="15.7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75">_xlfn.UNIQUE(_xlfn._xlws.FILTER(M:M,NOT(ISNA(M:M))))</f>
        <v>0</v>
      </c>
      <c r="O2" s="26" t="s">
        <v>0</v>
      </c>
      <c r="Q2" s="27" t="s">
        <v>1</v>
      </c>
    </row>
    <row r="3" spans="1:18" ht="15.7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45813.625</v>
      </c>
      <c r="L3" s="146">
        <v>45813.625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45813.625</v>
      </c>
      <c r="P3" s="3">
        <v>99.311999999999998</v>
      </c>
      <c r="Q3" s="106" cm="1">
        <f t="array" ref="Q3:R136">_xll.BDH(C4, "LAST_PRICE", "01/01/2025 15:00:00", "01/01/2035 16:00:00", "BarSize=60", "BarType=T", "RecurDaily=True", "TZ=London")</f>
        <v>45813.625</v>
      </c>
      <c r="R3" s="3">
        <v>96.96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45814.625</v>
      </c>
      <c r="L4" s="146">
        <v>45814.625</v>
      </c>
      <c r="M4" s="146" t="str">
        <f>IF(L4&gt;$A$14,L4,"")</f>
        <v/>
      </c>
      <c r="N4" s="146">
        <v>45904.625</v>
      </c>
      <c r="O4" s="106">
        <v>45814.625</v>
      </c>
      <c r="P4" s="3">
        <v>99.111999999999995</v>
      </c>
      <c r="Q4" s="106">
        <v>45814.625</v>
      </c>
      <c r="R4" s="3">
        <v>97.397999999999996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45817.625</v>
      </c>
      <c r="L5" s="146">
        <v>45817.625</v>
      </c>
      <c r="M5" s="146" t="str">
        <f t="shared" ref="M5:M68" si="1">IF(L5&gt;$A$14,L5,"")</f>
        <v/>
      </c>
      <c r="N5" s="146">
        <v>45905.625</v>
      </c>
      <c r="O5" s="106">
        <v>45817.625</v>
      </c>
      <c r="P5" s="3">
        <v>97.832999999999998</v>
      </c>
      <c r="Q5" s="106">
        <v>45817.625</v>
      </c>
      <c r="R5" s="3">
        <v>97.316999999999993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45818.625</v>
      </c>
      <c r="L6" s="146">
        <v>45818.625</v>
      </c>
      <c r="M6" s="146" t="str">
        <f t="shared" si="1"/>
        <v/>
      </c>
      <c r="N6" s="146">
        <v>45908.625</v>
      </c>
      <c r="O6" s="106">
        <v>45818.625</v>
      </c>
      <c r="P6" s="3">
        <v>97.355999999999995</v>
      </c>
      <c r="Q6" s="106">
        <v>45818.625</v>
      </c>
      <c r="R6" s="3">
        <v>97.459000000000003</v>
      </c>
    </row>
    <row r="7" spans="1:18" ht="15.7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45819.625</v>
      </c>
      <c r="L7" s="146">
        <v>45819.625</v>
      </c>
      <c r="M7" s="146" t="str">
        <f t="shared" si="1"/>
        <v/>
      </c>
      <c r="N7" s="146">
        <v>45909.625</v>
      </c>
      <c r="O7" s="106">
        <v>45819.625</v>
      </c>
      <c r="P7" s="3">
        <v>96.275000000000006</v>
      </c>
      <c r="Q7" s="106">
        <v>45819.625</v>
      </c>
      <c r="R7" s="3">
        <v>97.754000000000005</v>
      </c>
    </row>
    <row r="8" spans="1:18" ht="15.7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45820.625</v>
      </c>
      <c r="L8" s="146">
        <v>45820.625</v>
      </c>
      <c r="M8" s="146" t="str">
        <f t="shared" si="1"/>
        <v/>
      </c>
      <c r="N8" s="146">
        <v>45910.625</v>
      </c>
      <c r="O8" s="106">
        <v>45820.625</v>
      </c>
      <c r="P8" s="3">
        <v>97.052999999999997</v>
      </c>
      <c r="Q8" s="106">
        <v>45820.625</v>
      </c>
      <c r="R8" s="3">
        <v>97.39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45821.625</v>
      </c>
      <c r="L9" s="146">
        <v>45821.625</v>
      </c>
      <c r="M9" s="146" t="str">
        <f t="shared" si="1"/>
        <v/>
      </c>
      <c r="N9" s="146">
        <v>45911.625</v>
      </c>
      <c r="O9" s="106">
        <v>45821.625</v>
      </c>
      <c r="P9" s="3">
        <v>100.646</v>
      </c>
      <c r="Q9" s="106">
        <v>45821.625</v>
      </c>
      <c r="R9" s="3">
        <v>97.503</v>
      </c>
    </row>
    <row r="10" spans="1:18" ht="15.75" thickBot="1">
      <c r="A10" s="15" t="s">
        <v>28</v>
      </c>
      <c r="B10" s="19" cm="1">
        <f t="array" ref="B10">_xll.BDP(B4,"PX_LAST")</f>
        <v>90.057010000000005</v>
      </c>
      <c r="C10" s="12" cm="1">
        <f t="array" ref="C10">_xll.BDP(C4,"PX_LAST")</f>
        <v>101.631</v>
      </c>
      <c r="D10" s="30"/>
      <c r="E10" s="1"/>
      <c r="F10" s="1"/>
      <c r="G10" s="1"/>
      <c r="H10" s="1"/>
      <c r="I10" s="1"/>
      <c r="J10" s="1"/>
      <c r="K10" s="146">
        <f t="shared" si="0"/>
        <v>45824.625</v>
      </c>
      <c r="L10" s="146">
        <v>45824.625</v>
      </c>
      <c r="M10" s="146" t="str">
        <f t="shared" si="1"/>
        <v/>
      </c>
      <c r="N10" s="146">
        <v>45912.625</v>
      </c>
      <c r="O10" s="106">
        <v>45824.625</v>
      </c>
      <c r="P10" s="3">
        <v>98.992000000000004</v>
      </c>
      <c r="Q10" s="106">
        <v>45824.625</v>
      </c>
      <c r="R10" s="3">
        <v>97.588999999999999</v>
      </c>
    </row>
    <row r="11" spans="1:18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45825.625</v>
      </c>
      <c r="L11" s="146">
        <v>45825.625</v>
      </c>
      <c r="M11" s="146" t="str">
        <f t="shared" si="1"/>
        <v/>
      </c>
      <c r="N11" s="146">
        <v>45915.625</v>
      </c>
      <c r="O11" s="106">
        <v>45825.625</v>
      </c>
      <c r="P11" s="3">
        <v>99.960999999999999</v>
      </c>
      <c r="Q11" s="106">
        <v>45825.625</v>
      </c>
      <c r="R11" s="3">
        <v>97.742000000000004</v>
      </c>
    </row>
    <row r="12" spans="1:18" ht="15.75" thickBot="1">
      <c r="A12" s="32" t="s">
        <v>22</v>
      </c>
      <c r="B12" s="181" t="s">
        <v>0</v>
      </c>
      <c r="C12" s="182"/>
      <c r="D12" s="182"/>
      <c r="E12" s="198"/>
      <c r="F12" s="186" t="s">
        <v>1</v>
      </c>
      <c r="G12" s="195"/>
      <c r="H12" s="188"/>
      <c r="I12" s="32" t="s">
        <v>16</v>
      </c>
      <c r="J12" s="1"/>
      <c r="K12" s="146">
        <f t="shared" si="0"/>
        <v>45826.625</v>
      </c>
      <c r="L12" s="146">
        <v>45826.625</v>
      </c>
      <c r="M12" s="146" t="str">
        <f t="shared" si="1"/>
        <v/>
      </c>
      <c r="N12" s="146">
        <v>45916.625</v>
      </c>
      <c r="O12" s="106">
        <v>45826.625</v>
      </c>
      <c r="P12" s="3">
        <v>101.992</v>
      </c>
      <c r="Q12" s="106">
        <v>45826.625</v>
      </c>
      <c r="R12" s="3">
        <v>97.769000000000005</v>
      </c>
    </row>
    <row r="13" spans="1:18" ht="15.7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45826.625</v>
      </c>
      <c r="L13" s="146">
        <v>45828.625</v>
      </c>
      <c r="M13" s="146" t="str">
        <f t="shared" si="1"/>
        <v/>
      </c>
      <c r="N13" s="146">
        <v>45917.625</v>
      </c>
      <c r="O13" s="106">
        <v>45827.625</v>
      </c>
      <c r="P13" s="3">
        <v>105.15300000000001</v>
      </c>
      <c r="Q13" s="106">
        <v>45828.625</v>
      </c>
      <c r="R13" s="3">
        <v>97.44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45828.625</v>
      </c>
      <c r="L14" s="146">
        <v>45831.625</v>
      </c>
      <c r="M14" s="146" t="str">
        <f t="shared" si="1"/>
        <v/>
      </c>
      <c r="N14" s="146">
        <v>45918.625</v>
      </c>
      <c r="O14" s="106">
        <v>45828.625</v>
      </c>
      <c r="P14" s="3">
        <v>104.91800000000001</v>
      </c>
      <c r="Q14" s="106">
        <v>45831.625</v>
      </c>
      <c r="R14" s="3">
        <v>97.382000000000005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45831.625</v>
      </c>
      <c r="L15" s="146">
        <v>45832.625</v>
      </c>
      <c r="M15" s="146" t="str">
        <f t="shared" si="1"/>
        <v/>
      </c>
      <c r="N15" s="146">
        <v>45919.625</v>
      </c>
      <c r="O15" s="106">
        <v>45831.625</v>
      </c>
      <c r="P15" s="3">
        <v>105.04900000000001</v>
      </c>
      <c r="Q15" s="106">
        <v>45832.625</v>
      </c>
      <c r="R15" s="3">
        <v>97.813000000000002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45832.625</v>
      </c>
      <c r="L16" s="146">
        <v>45833.625</v>
      </c>
      <c r="M16" s="146" t="str">
        <f t="shared" si="1"/>
        <v/>
      </c>
      <c r="N16" s="146">
        <v>45922.625</v>
      </c>
      <c r="O16" s="106">
        <v>45832.625</v>
      </c>
      <c r="P16" s="3">
        <v>98.676000000000002</v>
      </c>
      <c r="Q16" s="106">
        <v>45833.625</v>
      </c>
      <c r="R16" s="3">
        <v>97.658000000000001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45833.625</v>
      </c>
      <c r="L17" s="146">
        <v>45834.625</v>
      </c>
      <c r="M17" s="146" t="str">
        <f t="shared" si="1"/>
        <v/>
      </c>
      <c r="N17" s="146">
        <v>45923.625</v>
      </c>
      <c r="O17" s="106">
        <v>45833.625</v>
      </c>
      <c r="P17" s="3">
        <v>99.372</v>
      </c>
      <c r="Q17" s="106">
        <v>45834.625</v>
      </c>
      <c r="R17" s="3">
        <v>97.56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45834.625</v>
      </c>
      <c r="L18" s="146">
        <v>45835.625</v>
      </c>
      <c r="M18" s="146" t="str">
        <f t="shared" si="1"/>
        <v/>
      </c>
      <c r="N18" s="146">
        <v>45924.625</v>
      </c>
      <c r="O18" s="106">
        <v>45834.625</v>
      </c>
      <c r="P18" s="3">
        <v>99.778000000000006</v>
      </c>
      <c r="Q18" s="106">
        <v>45835.625</v>
      </c>
      <c r="R18" s="3">
        <v>97.772000000000006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45835.625</v>
      </c>
      <c r="L19" s="146">
        <v>45838.625</v>
      </c>
      <c r="M19" s="146" t="str">
        <f t="shared" si="1"/>
        <v/>
      </c>
      <c r="N19" s="146">
        <v>45925.625</v>
      </c>
      <c r="O19" s="106">
        <v>45835.625</v>
      </c>
      <c r="P19" s="3">
        <v>98.491</v>
      </c>
      <c r="Q19" s="106">
        <v>45838.625</v>
      </c>
      <c r="R19" s="3">
        <v>97.974999999999994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45838.625</v>
      </c>
      <c r="L20" s="146">
        <v>45839.625</v>
      </c>
      <c r="M20" s="146" t="str">
        <f t="shared" si="1"/>
        <v/>
      </c>
      <c r="N20" s="146">
        <v>45926.625</v>
      </c>
      <c r="O20" s="106">
        <v>45838.625</v>
      </c>
      <c r="P20" s="3">
        <v>97.775999999999996</v>
      </c>
      <c r="Q20" s="106">
        <v>45839.625</v>
      </c>
      <c r="R20" s="3">
        <v>98.146000000000001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45839.625</v>
      </c>
      <c r="L21" s="146">
        <v>45840.625</v>
      </c>
      <c r="M21" s="146" t="str">
        <f t="shared" si="1"/>
        <v/>
      </c>
      <c r="N21" s="146">
        <v>45929.625</v>
      </c>
      <c r="O21" s="106">
        <v>45839.625</v>
      </c>
      <c r="P21" s="3">
        <v>97.828000000000003</v>
      </c>
      <c r="Q21" s="106">
        <v>45840.625</v>
      </c>
      <c r="R21" s="3">
        <v>98.274000000000001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45840.625</v>
      </c>
      <c r="L22" s="146">
        <v>45841.625</v>
      </c>
      <c r="M22" s="146" t="str">
        <f t="shared" si="1"/>
        <v/>
      </c>
      <c r="N22" s="146">
        <v>45930.625</v>
      </c>
      <c r="O22" s="106">
        <v>45840.625</v>
      </c>
      <c r="P22" s="3">
        <v>96.846999999999994</v>
      </c>
      <c r="Q22" s="106">
        <v>45841.625</v>
      </c>
      <c r="R22" s="3">
        <v>98.831000000000003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45841.625</v>
      </c>
      <c r="L23" s="146">
        <v>45845.625</v>
      </c>
      <c r="M23" s="146" t="str">
        <f t="shared" si="1"/>
        <v/>
      </c>
      <c r="N23" s="146">
        <v>45931.625</v>
      </c>
      <c r="O23" s="106">
        <v>45841.625</v>
      </c>
      <c r="P23" s="3">
        <v>96.338999999999999</v>
      </c>
      <c r="Q23" s="106">
        <v>45845.625</v>
      </c>
      <c r="R23" s="3">
        <v>98.700999999999993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45841.625</v>
      </c>
      <c r="L24" s="146">
        <v>45846.625</v>
      </c>
      <c r="M24" s="146" t="str">
        <f t="shared" si="1"/>
        <v/>
      </c>
      <c r="N24" s="146">
        <v>45932.625</v>
      </c>
      <c r="O24" s="106">
        <v>45842.625</v>
      </c>
      <c r="P24" s="3">
        <v>97.531999999999996</v>
      </c>
      <c r="Q24" s="106">
        <v>45846.625</v>
      </c>
      <c r="R24" s="3">
        <v>98.694999999999993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45845.625</v>
      </c>
      <c r="L25" s="146">
        <v>45847.625</v>
      </c>
      <c r="M25" s="146" t="str">
        <f t="shared" si="1"/>
        <v/>
      </c>
      <c r="N25" s="146">
        <v>45933.625</v>
      </c>
      <c r="O25" s="106">
        <v>45845.625</v>
      </c>
      <c r="P25" s="3">
        <v>97.003</v>
      </c>
      <c r="Q25" s="106">
        <v>45847.625</v>
      </c>
      <c r="R25" s="3">
        <v>99.075000000000003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45846.625</v>
      </c>
      <c r="L26" s="146">
        <v>45848.625</v>
      </c>
      <c r="M26" s="146" t="str">
        <f t="shared" si="1"/>
        <v/>
      </c>
      <c r="N26" s="146">
        <v>45936.625</v>
      </c>
      <c r="O26" s="106">
        <v>45846.625</v>
      </c>
      <c r="P26" s="3">
        <v>96.25</v>
      </c>
      <c r="Q26" s="106">
        <v>45848.625</v>
      </c>
      <c r="R26" s="3">
        <v>98.983000000000004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45847.625</v>
      </c>
      <c r="L27" s="146">
        <v>45849.625</v>
      </c>
      <c r="M27" s="146" t="str">
        <f t="shared" si="1"/>
        <v/>
      </c>
      <c r="N27" s="146">
        <v>45937.625</v>
      </c>
      <c r="O27" s="106">
        <v>45847.625</v>
      </c>
      <c r="P27" s="3">
        <v>96.17</v>
      </c>
      <c r="Q27" s="106">
        <v>45849.625</v>
      </c>
      <c r="R27" s="3">
        <v>98.903999999999996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45848.625</v>
      </c>
      <c r="L28" s="146">
        <v>45852.625</v>
      </c>
      <c r="M28" s="146" t="str">
        <f t="shared" si="1"/>
        <v/>
      </c>
      <c r="N28" s="146">
        <v>45938.625</v>
      </c>
      <c r="O28" s="106">
        <v>45848.625</v>
      </c>
      <c r="P28" s="3">
        <v>94.885999999999996</v>
      </c>
      <c r="Q28" s="106">
        <v>45852.625</v>
      </c>
      <c r="R28" s="3">
        <v>98.831999999999994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45849.625</v>
      </c>
      <c r="L29" s="146">
        <v>45853.625</v>
      </c>
      <c r="M29" s="146" t="str">
        <f t="shared" si="1"/>
        <v/>
      </c>
      <c r="N29" s="146">
        <v>45939.625</v>
      </c>
      <c r="O29" s="106">
        <v>45849.625</v>
      </c>
      <c r="P29" s="3">
        <v>96.510999999999996</v>
      </c>
      <c r="Q29" s="106">
        <v>45853.625</v>
      </c>
      <c r="R29" s="3">
        <v>98.623999999999995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45852.625</v>
      </c>
      <c r="L30" s="146">
        <v>45854.625</v>
      </c>
      <c r="M30" s="146" t="str">
        <f t="shared" si="1"/>
        <v/>
      </c>
      <c r="N30" s="146">
        <v>45944.625</v>
      </c>
      <c r="O30" s="106">
        <v>45852.625</v>
      </c>
      <c r="P30" s="3">
        <v>97.629000000000005</v>
      </c>
      <c r="Q30" s="106">
        <v>45854.625</v>
      </c>
      <c r="R30" s="3">
        <v>98.533000000000001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45853.625</v>
      </c>
      <c r="L31" s="146">
        <v>45855.625</v>
      </c>
      <c r="M31" s="146" t="str">
        <f t="shared" si="1"/>
        <v/>
      </c>
      <c r="N31" s="146">
        <v>45945.625</v>
      </c>
      <c r="O31" s="106">
        <v>45853.625</v>
      </c>
      <c r="P31" s="3">
        <v>97.247</v>
      </c>
      <c r="Q31" s="106">
        <v>45855.625</v>
      </c>
      <c r="R31" s="3">
        <v>98.546000000000006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45854.625</v>
      </c>
      <c r="L32" s="146">
        <v>45856.625</v>
      </c>
      <c r="M32" s="146" t="str">
        <f t="shared" si="1"/>
        <v/>
      </c>
      <c r="N32" s="146">
        <v>45946.625</v>
      </c>
      <c r="O32" s="106">
        <v>45854.625</v>
      </c>
      <c r="P32" s="3">
        <v>98.581000000000003</v>
      </c>
      <c r="Q32" s="106">
        <v>45856.625</v>
      </c>
      <c r="R32" s="3">
        <v>98.555999999999997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45855.625</v>
      </c>
      <c r="L33" s="146">
        <v>45859.625</v>
      </c>
      <c r="M33" s="146" t="str">
        <f t="shared" si="1"/>
        <v/>
      </c>
      <c r="N33" s="146">
        <v>45947.625</v>
      </c>
      <c r="O33" s="106">
        <v>45855.625</v>
      </c>
      <c r="P33" s="3">
        <v>97.709000000000003</v>
      </c>
      <c r="Q33" s="106">
        <v>45859.625</v>
      </c>
      <c r="R33" s="3">
        <v>98.796999999999997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45856.625</v>
      </c>
      <c r="L34" s="146">
        <v>45860.625</v>
      </c>
      <c r="M34" s="146" t="str">
        <f t="shared" si="1"/>
        <v/>
      </c>
      <c r="N34" s="146">
        <v>45950.625</v>
      </c>
      <c r="O34" s="106">
        <v>45856.625</v>
      </c>
      <c r="P34" s="3">
        <v>97.168999999999997</v>
      </c>
      <c r="Q34" s="106">
        <v>45860.625</v>
      </c>
      <c r="R34" s="3">
        <v>98.896000000000001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45859.625</v>
      </c>
      <c r="L35" s="146">
        <v>45861.625</v>
      </c>
      <c r="M35" s="146" t="str">
        <f t="shared" si="1"/>
        <v/>
      </c>
      <c r="N35" s="146">
        <v>45951.625</v>
      </c>
      <c r="O35" s="106">
        <v>45859.625</v>
      </c>
      <c r="P35" s="3">
        <v>97.474000000000004</v>
      </c>
      <c r="Q35" s="106">
        <v>45861.625</v>
      </c>
      <c r="R35" s="3">
        <v>98.986999999999995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45860.625</v>
      </c>
      <c r="L36" s="146">
        <v>45862.625</v>
      </c>
      <c r="M36" s="146" t="str">
        <f t="shared" si="1"/>
        <v/>
      </c>
      <c r="N36" s="146">
        <v>45952.625</v>
      </c>
      <c r="O36" s="106">
        <v>45860.625</v>
      </c>
      <c r="P36" s="3">
        <v>98.94</v>
      </c>
      <c r="Q36" s="106">
        <v>45862.625</v>
      </c>
      <c r="R36" s="3">
        <v>99.215000000000003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45861.625</v>
      </c>
      <c r="L37" s="146">
        <v>45863.625</v>
      </c>
      <c r="M37" s="146" t="str">
        <f t="shared" si="1"/>
        <v/>
      </c>
      <c r="N37" s="146">
        <v>45953.625</v>
      </c>
      <c r="O37" s="106">
        <v>45861.625</v>
      </c>
      <c r="P37" s="3">
        <v>97.263999999999996</v>
      </c>
      <c r="Q37" s="106">
        <v>45863.625</v>
      </c>
      <c r="R37" s="3">
        <v>99.356999999999999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45862.625</v>
      </c>
      <c r="L38" s="146">
        <v>45866.625</v>
      </c>
      <c r="M38" s="146" t="str">
        <f t="shared" si="1"/>
        <v/>
      </c>
      <c r="N38" s="146">
        <v>45954.625</v>
      </c>
      <c r="O38" s="106">
        <v>45862.625</v>
      </c>
      <c r="P38" s="3">
        <v>96.298000000000002</v>
      </c>
      <c r="Q38" s="106">
        <v>45866.625</v>
      </c>
      <c r="R38" s="3">
        <v>99.575000000000003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45863.625</v>
      </c>
      <c r="L39" s="146">
        <v>45867.625</v>
      </c>
      <c r="M39" s="146" t="str">
        <f t="shared" si="1"/>
        <v/>
      </c>
      <c r="N39" s="146">
        <v>45957.625</v>
      </c>
      <c r="O39" s="106">
        <v>45863.625</v>
      </c>
      <c r="P39" s="3">
        <v>96.741</v>
      </c>
      <c r="Q39" s="106">
        <v>45867.625</v>
      </c>
      <c r="R39" s="3">
        <v>99.679000000000002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45866.625</v>
      </c>
      <c r="L40" s="146">
        <v>45868.625</v>
      </c>
      <c r="M40" s="146" t="str">
        <f t="shared" si="1"/>
        <v/>
      </c>
      <c r="N40" s="146">
        <v>45958.625</v>
      </c>
      <c r="O40" s="106">
        <v>45866.625</v>
      </c>
      <c r="P40" s="3">
        <v>94.462000000000003</v>
      </c>
      <c r="Q40" s="106">
        <v>45868.625</v>
      </c>
      <c r="R40" s="3">
        <v>99.745999999999995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45867.625</v>
      </c>
      <c r="L41" s="146">
        <v>45869.625</v>
      </c>
      <c r="M41" s="146" t="str">
        <f t="shared" si="1"/>
        <v/>
      </c>
      <c r="N41" s="146">
        <v>45959.625</v>
      </c>
      <c r="O41" s="106">
        <v>45867.625</v>
      </c>
      <c r="P41" s="3">
        <v>94.534000000000006</v>
      </c>
      <c r="Q41" s="106">
        <v>45869.625</v>
      </c>
      <c r="R41" s="3">
        <v>99.888000000000005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45868.625</v>
      </c>
      <c r="L42" s="146">
        <v>45870.625</v>
      </c>
      <c r="M42" s="146" t="str">
        <f t="shared" si="1"/>
        <v/>
      </c>
      <c r="N42" s="146">
        <v>45960.625</v>
      </c>
      <c r="O42" s="106">
        <v>45868.625</v>
      </c>
      <c r="P42" s="3">
        <v>94.784000000000006</v>
      </c>
      <c r="Q42" s="106">
        <v>45870.625</v>
      </c>
      <c r="R42" s="3">
        <v>99.468999999999994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45869.625</v>
      </c>
      <c r="L43" s="146">
        <v>45873.625</v>
      </c>
      <c r="M43" s="146" t="str">
        <f t="shared" si="1"/>
        <v/>
      </c>
      <c r="N43" s="146">
        <v>45961.625</v>
      </c>
      <c r="O43" s="106">
        <v>45869.625</v>
      </c>
      <c r="P43" s="3">
        <v>94.63</v>
      </c>
      <c r="Q43" s="106">
        <v>45873.625</v>
      </c>
      <c r="R43" s="3">
        <v>99.652000000000001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45870.625</v>
      </c>
      <c r="L44" s="146">
        <v>45874.625</v>
      </c>
      <c r="M44" s="146" t="str">
        <f t="shared" si="1"/>
        <v/>
      </c>
      <c r="N44" s="146">
        <v>45964.625</v>
      </c>
      <c r="O44" s="106">
        <v>45870.625</v>
      </c>
      <c r="P44" s="3">
        <v>98.915000000000006</v>
      </c>
      <c r="Q44" s="106">
        <v>45874.625</v>
      </c>
      <c r="R44" s="3">
        <v>99.858000000000004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45873.625</v>
      </c>
      <c r="L45" s="146">
        <v>45875.625</v>
      </c>
      <c r="M45" s="146" t="str">
        <f t="shared" si="1"/>
        <v/>
      </c>
      <c r="N45" s="146">
        <v>45965.625</v>
      </c>
      <c r="O45" s="106">
        <v>45873.625</v>
      </c>
      <c r="P45" s="3">
        <v>98.665000000000006</v>
      </c>
      <c r="Q45" s="106">
        <v>45875.625</v>
      </c>
      <c r="R45" s="3">
        <v>100.123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45874.625</v>
      </c>
      <c r="L46" s="146">
        <v>45876.625</v>
      </c>
      <c r="M46" s="146" t="str">
        <f t="shared" si="1"/>
        <v/>
      </c>
      <c r="N46" s="146">
        <v>45966.625</v>
      </c>
      <c r="O46" s="106">
        <v>45874.625</v>
      </c>
      <c r="P46" s="3">
        <v>97.302999999999997</v>
      </c>
      <c r="Q46" s="106">
        <v>45876.625</v>
      </c>
      <c r="R46" s="3">
        <v>100.367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45875.625</v>
      </c>
      <c r="L47" s="146">
        <v>45877.625</v>
      </c>
      <c r="M47" s="146" t="str">
        <f t="shared" si="1"/>
        <v/>
      </c>
      <c r="N47" s="146">
        <v>45967.625</v>
      </c>
      <c r="O47" s="106">
        <v>45875.625</v>
      </c>
      <c r="P47" s="3">
        <v>97.346999999999994</v>
      </c>
      <c r="Q47" s="106">
        <v>45877.625</v>
      </c>
      <c r="R47" s="3">
        <v>100.40600000000001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45876.625</v>
      </c>
      <c r="L48" s="146">
        <v>45880.625</v>
      </c>
      <c r="M48" s="146" t="str">
        <f t="shared" si="1"/>
        <v/>
      </c>
      <c r="N48" s="146">
        <v>45968.625</v>
      </c>
      <c r="O48" s="106">
        <v>45876.625</v>
      </c>
      <c r="P48" s="3">
        <v>95.873999999999995</v>
      </c>
      <c r="Q48" s="106">
        <v>45880.625</v>
      </c>
      <c r="R48" s="3">
        <v>100.592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45877.625</v>
      </c>
      <c r="L49" s="146">
        <v>45881.625</v>
      </c>
      <c r="M49" s="146" t="str">
        <f t="shared" si="1"/>
        <v/>
      </c>
      <c r="N49" s="146">
        <v>45971.625</v>
      </c>
      <c r="O49" s="106">
        <v>45877.625</v>
      </c>
      <c r="P49" s="3">
        <v>95.239000000000004</v>
      </c>
      <c r="Q49" s="106">
        <v>45881.625</v>
      </c>
      <c r="R49" s="3">
        <v>100.723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45880.625</v>
      </c>
      <c r="L50" s="146">
        <v>45882.625</v>
      </c>
      <c r="M50" s="146" t="str">
        <f t="shared" si="1"/>
        <v/>
      </c>
      <c r="N50" s="146">
        <v>45973.625</v>
      </c>
      <c r="O50" s="106">
        <v>45880.625</v>
      </c>
      <c r="P50" s="3">
        <v>94.683000000000007</v>
      </c>
      <c r="Q50" s="106">
        <v>45882.625</v>
      </c>
      <c r="R50" s="3">
        <v>100.87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45881.625</v>
      </c>
      <c r="L51" s="146">
        <v>45883.625</v>
      </c>
      <c r="M51" s="146" t="str">
        <f t="shared" si="1"/>
        <v/>
      </c>
      <c r="N51" s="146">
        <v>45974.625</v>
      </c>
      <c r="O51" s="106">
        <v>45881.625</v>
      </c>
      <c r="P51" s="3">
        <v>94.650999999999996</v>
      </c>
      <c r="Q51" s="106">
        <v>45883.625</v>
      </c>
      <c r="R51" s="3">
        <v>100.889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45882.625</v>
      </c>
      <c r="L52" s="146">
        <v>45884.625</v>
      </c>
      <c r="M52" s="146" t="str">
        <f t="shared" si="1"/>
        <v/>
      </c>
      <c r="N52" s="146">
        <v>45975.625</v>
      </c>
      <c r="O52" s="106">
        <v>45882.625</v>
      </c>
      <c r="P52" s="3">
        <v>92.992999999999995</v>
      </c>
      <c r="Q52" s="106">
        <v>45884.625</v>
      </c>
      <c r="R52" s="3">
        <v>101.062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45883.625</v>
      </c>
      <c r="L53" s="146">
        <v>45887.625</v>
      </c>
      <c r="M53" s="146" t="str">
        <f t="shared" si="1"/>
        <v/>
      </c>
      <c r="N53" s="146">
        <v>45978.625</v>
      </c>
      <c r="O53" s="106">
        <v>45883.625</v>
      </c>
      <c r="P53" s="3">
        <v>92.293999999999997</v>
      </c>
      <c r="Q53" s="106">
        <v>45887.625</v>
      </c>
      <c r="R53" s="3">
        <v>100.98699999999999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45884.625</v>
      </c>
      <c r="L54" s="146">
        <v>45888.625</v>
      </c>
      <c r="M54" s="146" t="str">
        <f t="shared" si="1"/>
        <v/>
      </c>
      <c r="N54" s="146">
        <v>45979.625</v>
      </c>
      <c r="O54" s="106">
        <v>45884.625</v>
      </c>
      <c r="P54" s="3">
        <v>91.725999999999999</v>
      </c>
      <c r="Q54" s="106">
        <v>45888.625</v>
      </c>
      <c r="R54" s="3">
        <v>101.111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45887.625</v>
      </c>
      <c r="L55" s="146">
        <v>45889.625</v>
      </c>
      <c r="M55" s="146" t="str">
        <f t="shared" si="1"/>
        <v/>
      </c>
      <c r="N55" s="146">
        <v>45980.625</v>
      </c>
      <c r="O55" s="106">
        <v>45887.625</v>
      </c>
      <c r="P55" s="3">
        <v>92.222999999999999</v>
      </c>
      <c r="Q55" s="106">
        <v>45889.625</v>
      </c>
      <c r="R55" s="3">
        <v>100.663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45888.625</v>
      </c>
      <c r="L56" s="146">
        <v>45890.625</v>
      </c>
      <c r="M56" s="146" t="str">
        <f t="shared" si="1"/>
        <v/>
      </c>
      <c r="N56" s="146">
        <v>45981.625</v>
      </c>
      <c r="O56" s="106">
        <v>45888.625</v>
      </c>
      <c r="P56" s="3">
        <v>92.4</v>
      </c>
      <c r="Q56" s="106">
        <v>45890.625</v>
      </c>
      <c r="R56" s="3">
        <v>100.253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45889.625</v>
      </c>
      <c r="L57" s="146">
        <v>45891.625</v>
      </c>
      <c r="M57" s="146" t="str">
        <f t="shared" si="1"/>
        <v/>
      </c>
      <c r="N57" s="146">
        <v>45982.625</v>
      </c>
      <c r="O57" s="106">
        <v>45889.625</v>
      </c>
      <c r="P57" s="3">
        <v>93.158000000000001</v>
      </c>
      <c r="Q57" s="106">
        <v>45891.625</v>
      </c>
      <c r="R57" s="3">
        <v>100.52800000000001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45890.625</v>
      </c>
      <c r="L58" s="146">
        <v>45894.625</v>
      </c>
      <c r="M58" s="146" t="str">
        <f t="shared" si="1"/>
        <v/>
      </c>
      <c r="N58" s="146">
        <v>45985.625</v>
      </c>
      <c r="O58" s="106">
        <v>45890.625</v>
      </c>
      <c r="P58" s="3">
        <v>94.564999999999998</v>
      </c>
      <c r="Q58" s="106">
        <v>45894.625</v>
      </c>
      <c r="R58" s="3">
        <v>100.44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45891.625</v>
      </c>
      <c r="L59" s="146">
        <v>45895.625</v>
      </c>
      <c r="M59" s="146" t="str">
        <f t="shared" si="1"/>
        <v/>
      </c>
      <c r="N59" s="146">
        <v>45986.625</v>
      </c>
      <c r="O59" s="106">
        <v>45891.625</v>
      </c>
      <c r="P59" s="3">
        <v>95.510999999999996</v>
      </c>
      <c r="Q59" s="106">
        <v>45895.625</v>
      </c>
      <c r="R59" s="3">
        <v>100.071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45894.625</v>
      </c>
      <c r="L60" s="146">
        <v>45896.625</v>
      </c>
      <c r="M60" s="146" t="str">
        <f t="shared" si="1"/>
        <v/>
      </c>
      <c r="N60" s="146">
        <v>45987.625</v>
      </c>
      <c r="O60" s="106">
        <v>45894.625</v>
      </c>
      <c r="P60" s="3">
        <v>94.742999999999995</v>
      </c>
      <c r="Q60" s="106">
        <v>45896.625</v>
      </c>
      <c r="R60" s="3">
        <v>100.041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45895.625</v>
      </c>
      <c r="L61" s="146">
        <v>45897.625</v>
      </c>
      <c r="M61" s="146" t="str">
        <f t="shared" si="1"/>
        <v/>
      </c>
      <c r="N61" s="146">
        <v>45989.625</v>
      </c>
      <c r="O61" s="106">
        <v>45895.625</v>
      </c>
      <c r="P61" s="3">
        <v>100.36199999999999</v>
      </c>
      <c r="Q61" s="106">
        <v>45897.625</v>
      </c>
      <c r="R61" s="3">
        <v>100.211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45896.625</v>
      </c>
      <c r="L62" s="146">
        <v>45898.625</v>
      </c>
      <c r="M62" s="146" t="str">
        <f t="shared" si="1"/>
        <v/>
      </c>
      <c r="N62" s="146">
        <v>45992.625</v>
      </c>
      <c r="O62" s="106">
        <v>45896.625</v>
      </c>
      <c r="P62" s="3">
        <v>100.863</v>
      </c>
      <c r="Q62" s="106">
        <v>45898.625</v>
      </c>
      <c r="R62" s="3">
        <v>100.113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45897.625</v>
      </c>
      <c r="L63" s="146">
        <v>45902.625</v>
      </c>
      <c r="M63" s="146" t="str">
        <f t="shared" si="1"/>
        <v/>
      </c>
      <c r="N63" s="146">
        <v>45993.625</v>
      </c>
      <c r="O63" s="106">
        <v>45897.625</v>
      </c>
      <c r="P63" s="3">
        <v>104.051</v>
      </c>
      <c r="Q63" s="106">
        <v>45902.625</v>
      </c>
      <c r="R63" s="3">
        <v>99.4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45898.625</v>
      </c>
      <c r="L64" s="146">
        <v>45903.625</v>
      </c>
      <c r="M64" s="146" t="str">
        <f t="shared" si="1"/>
        <v/>
      </c>
      <c r="N64" s="146">
        <v>45994.625</v>
      </c>
      <c r="O64" s="106">
        <v>45898.625</v>
      </c>
      <c r="P64" s="3">
        <v>105.312</v>
      </c>
      <c r="Q64" s="106">
        <v>45903.625</v>
      </c>
      <c r="R64" s="3">
        <v>99.346999999999994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45898.625</v>
      </c>
      <c r="L65" s="146">
        <v>45904.625</v>
      </c>
      <c r="M65" s="146">
        <f t="shared" si="1"/>
        <v>45904.625</v>
      </c>
      <c r="N65" s="146">
        <v>45995.625</v>
      </c>
      <c r="O65" s="106">
        <v>45901.625</v>
      </c>
      <c r="P65" s="3">
        <v>105.065</v>
      </c>
      <c r="Q65" s="106">
        <v>45904.625</v>
      </c>
      <c r="R65" s="3">
        <v>99.266999999999996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45902.625</v>
      </c>
      <c r="L66" s="146">
        <v>45905.625</v>
      </c>
      <c r="M66" s="146">
        <f t="shared" si="1"/>
        <v>45905.625</v>
      </c>
      <c r="N66" s="146">
        <v>45996.625</v>
      </c>
      <c r="O66" s="106">
        <v>45902.625</v>
      </c>
      <c r="P66" s="3">
        <v>107.70399999999999</v>
      </c>
      <c r="Q66" s="106">
        <v>45905.625</v>
      </c>
      <c r="R66" s="3">
        <v>99.856999999999999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45903.625</v>
      </c>
      <c r="L67" s="146">
        <v>45908.625</v>
      </c>
      <c r="M67" s="146">
        <f t="shared" si="1"/>
        <v>45908.625</v>
      </c>
      <c r="N67" s="146">
        <v>45999.625</v>
      </c>
      <c r="O67" s="106">
        <v>45903.625</v>
      </c>
      <c r="P67" s="3">
        <v>106.65900000000001</v>
      </c>
      <c r="Q67" s="106">
        <v>45908.625</v>
      </c>
      <c r="R67" s="3">
        <v>99.837000000000003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45904.625</v>
      </c>
      <c r="L68" s="146">
        <v>45909.625</v>
      </c>
      <c r="M68" s="146">
        <f t="shared" si="1"/>
        <v>45909.625</v>
      </c>
      <c r="N68" s="146">
        <v>46000.625</v>
      </c>
      <c r="O68" s="106">
        <v>45904.625</v>
      </c>
      <c r="P68" s="3">
        <v>102.55200000000001</v>
      </c>
      <c r="Q68" s="106">
        <v>45909.625</v>
      </c>
      <c r="R68" s="3">
        <v>99.876000000000005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45905.625</v>
      </c>
      <c r="L69" s="146">
        <v>45910.625</v>
      </c>
      <c r="M69" s="146">
        <f t="shared" ref="M69:M132" si="14">IF(L69&gt;$A$14,L69,"")</f>
        <v>45910.625</v>
      </c>
      <c r="N69" s="146">
        <v>46001.625</v>
      </c>
      <c r="O69" s="106">
        <v>45905.625</v>
      </c>
      <c r="P69" s="3">
        <v>97.619</v>
      </c>
      <c r="Q69" s="106">
        <v>45910.625</v>
      </c>
      <c r="R69" s="3">
        <v>99.942999999999998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45908.625</v>
      </c>
      <c r="L70" s="146">
        <v>45911.625</v>
      </c>
      <c r="M70" s="146">
        <f t="shared" si="14"/>
        <v>45911.625</v>
      </c>
      <c r="N70" s="146">
        <v>46002.625</v>
      </c>
      <c r="O70" s="106">
        <v>45908.625</v>
      </c>
      <c r="P70" s="3">
        <v>97.876000000000005</v>
      </c>
      <c r="Q70" s="106">
        <v>45911.625</v>
      </c>
      <c r="R70" s="3">
        <v>100.11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45909.625</v>
      </c>
      <c r="L71" s="146">
        <v>45912.625</v>
      </c>
      <c r="M71" s="146">
        <f t="shared" si="14"/>
        <v>45912.625</v>
      </c>
      <c r="N71" s="146">
        <v>46003.625</v>
      </c>
      <c r="O71" s="106">
        <v>45909.625</v>
      </c>
      <c r="P71" s="3">
        <v>96.716999999999999</v>
      </c>
      <c r="Q71" s="106">
        <v>45912.625</v>
      </c>
      <c r="R71" s="3">
        <v>100.373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45910.625</v>
      </c>
      <c r="L72" s="146">
        <v>45915.625</v>
      </c>
      <c r="M72" s="146">
        <f t="shared" si="14"/>
        <v>45915.625</v>
      </c>
      <c r="N72" s="146">
        <v>46006.625</v>
      </c>
      <c r="O72" s="106">
        <v>45910.625</v>
      </c>
      <c r="P72" s="3">
        <v>95.831999999999994</v>
      </c>
      <c r="Q72" s="106">
        <v>45915.625</v>
      </c>
      <c r="R72" s="3">
        <v>100.343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45911.625</v>
      </c>
      <c r="L73" s="146">
        <v>45916.625</v>
      </c>
      <c r="M73" s="146">
        <f t="shared" si="14"/>
        <v>45916.625</v>
      </c>
      <c r="N73" s="146">
        <v>46007.625</v>
      </c>
      <c r="O73" s="106">
        <v>45911.625</v>
      </c>
      <c r="P73" s="3">
        <v>93.906000000000006</v>
      </c>
      <c r="Q73" s="106">
        <v>45916.625</v>
      </c>
      <c r="R73" s="3">
        <v>100.643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45912.625</v>
      </c>
      <c r="L74" s="146">
        <v>45917.625</v>
      </c>
      <c r="M74" s="146">
        <f t="shared" si="14"/>
        <v>45917.625</v>
      </c>
      <c r="N74" s="146">
        <v>46008.625</v>
      </c>
      <c r="O74" s="106">
        <v>45912.625</v>
      </c>
      <c r="P74" s="3">
        <v>92.352999999999994</v>
      </c>
      <c r="Q74" s="106">
        <v>45917.625</v>
      </c>
      <c r="R74" s="3">
        <v>100.554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45915.625</v>
      </c>
      <c r="L75" s="146">
        <v>45918.625</v>
      </c>
      <c r="M75" s="146">
        <f t="shared" si="14"/>
        <v>45918.625</v>
      </c>
      <c r="N75" s="146">
        <v>46009.625</v>
      </c>
      <c r="O75" s="106">
        <v>45915.625</v>
      </c>
      <c r="P75" s="3">
        <v>91.721999999999994</v>
      </c>
      <c r="Q75" s="106">
        <v>45918.625</v>
      </c>
      <c r="R75" s="3">
        <v>101.01600000000001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45916.625</v>
      </c>
      <c r="L76" s="146">
        <v>45919.625</v>
      </c>
      <c r="M76" s="146">
        <f t="shared" si="14"/>
        <v>45919.625</v>
      </c>
      <c r="O76" s="106">
        <v>45916.625</v>
      </c>
      <c r="P76" s="3">
        <v>92.043000000000006</v>
      </c>
      <c r="Q76" s="106">
        <v>45919.625</v>
      </c>
      <c r="R76" s="3">
        <v>101.05800000000001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45917.625</v>
      </c>
      <c r="L77" s="146">
        <v>45922.625</v>
      </c>
      <c r="M77" s="146">
        <f t="shared" si="14"/>
        <v>45922.625</v>
      </c>
      <c r="O77" s="106">
        <v>45917.625</v>
      </c>
      <c r="P77" s="3">
        <v>92.41</v>
      </c>
      <c r="Q77" s="106">
        <v>45922.625</v>
      </c>
      <c r="R77" s="3">
        <v>101.03100000000001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45918.625</v>
      </c>
      <c r="L78" s="146">
        <v>45923.625</v>
      </c>
      <c r="M78" s="146">
        <f t="shared" si="14"/>
        <v>45923.625</v>
      </c>
      <c r="O78" s="106">
        <v>45918.625</v>
      </c>
      <c r="P78" s="3">
        <v>91.355999999999995</v>
      </c>
      <c r="Q78" s="106">
        <v>45923.625</v>
      </c>
      <c r="R78" s="3">
        <v>101.027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45919.625</v>
      </c>
      <c r="L79" s="146">
        <v>45924.625</v>
      </c>
      <c r="M79" s="146">
        <f t="shared" si="14"/>
        <v>45924.625</v>
      </c>
      <c r="O79" s="106">
        <v>45919.625</v>
      </c>
      <c r="P79" s="3">
        <v>91.385999999999996</v>
      </c>
      <c r="Q79" s="106">
        <v>45924.625</v>
      </c>
      <c r="R79" s="3">
        <v>101.15</v>
      </c>
    </row>
    <row r="80" spans="1:18">
      <c r="A80" s="146">
        <f t="shared" ca="1" si="15"/>
        <v>46001.625</v>
      </c>
      <c r="B80" s="4">
        <f t="shared" ref="B80:B143" ca="1" si="16">IF(COUNTIF(O:O,A80)=1,VLOOKUP(A80,O:P,2), IF(COUNTIF(O:O,A80)=0,$B$10,""))</f>
        <v>93.432000000000002</v>
      </c>
      <c r="C80" s="1">
        <f t="shared" ca="1" si="10"/>
        <v>81.891000000000005</v>
      </c>
      <c r="D80" s="30">
        <f t="shared" ca="1" si="11"/>
        <v>274390.34999999992</v>
      </c>
      <c r="E80" s="31">
        <f t="shared" ref="E80:E143" ca="1" si="17">IF(ISERROR(B80-2),"",$B$6*(INT(A80)-INT($A$14))/360*$B$5)</f>
        <v>68055.555555555562</v>
      </c>
      <c r="F80" s="4">
        <f t="shared" ref="F80:F143" ca="1" si="18">IF(COUNTIF(O:O,A80)=1,VLOOKUP(A80,Q:R,2), IF(COUNTIF(O:O,A80)=0,$C$10,""))</f>
        <v>101.417</v>
      </c>
      <c r="G80" s="30">
        <f t="shared" ref="G80:G143" ca="1" si="19">IF(ISERROR(F80-2),"",(F80-$F$14)/100*$C$5)</f>
        <v>190650.00000000012</v>
      </c>
      <c r="H80" s="31">
        <f t="shared" ref="H80:H143" ca="1" si="20">IF(ISERROR(F80-2),"",$C$6*(INT(A80)-INT($A$14))/360*$C$5-$C$7*(INT(A80)-INT($A$14))/360*$C$5*$F$14/100)</f>
        <v>54025.052083333358</v>
      </c>
      <c r="I80" s="66">
        <f t="shared" ca="1" si="12"/>
        <v>155986.65741666639</v>
      </c>
      <c r="K80" s="146">
        <f t="shared" si="13"/>
        <v>45922.625</v>
      </c>
      <c r="L80" s="146">
        <v>45925.625</v>
      </c>
      <c r="M80" s="146">
        <f t="shared" si="14"/>
        <v>45925.625</v>
      </c>
      <c r="O80" s="106">
        <v>45922.625</v>
      </c>
      <c r="P80" s="3">
        <v>103.479</v>
      </c>
      <c r="Q80" s="106">
        <v>45925.625</v>
      </c>
      <c r="R80" s="3">
        <v>100.76300000000001</v>
      </c>
    </row>
    <row r="81" spans="1:18">
      <c r="A81" s="146">
        <f t="shared" ca="1" si="15"/>
        <v>46002.625</v>
      </c>
      <c r="B81" s="4">
        <f t="shared" ca="1" si="16"/>
        <v>92.468000000000004</v>
      </c>
      <c r="C81" s="1">
        <f t="shared" ca="1" si="10"/>
        <v>80.927000000000007</v>
      </c>
      <c r="D81" s="30">
        <f t="shared" ca="1" si="11"/>
        <v>285138.9499999999</v>
      </c>
      <c r="E81" s="31">
        <f t="shared" ca="1" si="17"/>
        <v>68750</v>
      </c>
      <c r="F81" s="4">
        <f t="shared" ca="1" si="18"/>
        <v>101.399</v>
      </c>
      <c r="G81" s="30">
        <f t="shared" ca="1" si="19"/>
        <v>189300.00000000006</v>
      </c>
      <c r="H81" s="31">
        <f t="shared" ca="1" si="20"/>
        <v>54576.328125</v>
      </c>
      <c r="I81" s="66">
        <f t="shared" ca="1" si="12"/>
        <v>170173.74337499979</v>
      </c>
      <c r="K81" s="146">
        <f t="shared" si="13"/>
        <v>45923.625</v>
      </c>
      <c r="L81" s="146">
        <v>45926.625</v>
      </c>
      <c r="M81" s="146">
        <f t="shared" si="14"/>
        <v>45926.625</v>
      </c>
      <c r="O81" s="106">
        <v>45923.625</v>
      </c>
      <c r="P81" s="3">
        <v>103.004</v>
      </c>
      <c r="Q81" s="106">
        <v>45926.625</v>
      </c>
      <c r="R81" s="3">
        <v>100.681</v>
      </c>
    </row>
    <row r="82" spans="1:18">
      <c r="A82" s="146">
        <f t="shared" ca="1" si="15"/>
        <v>46003.625</v>
      </c>
      <c r="B82" s="4">
        <f t="shared" ca="1" si="16"/>
        <v>90.936999999999998</v>
      </c>
      <c r="C82" s="1">
        <f t="shared" ca="1" si="10"/>
        <v>79.396000000000001</v>
      </c>
      <c r="D82" s="30">
        <f t="shared" ca="1" si="11"/>
        <v>302209.59999999998</v>
      </c>
      <c r="E82" s="31">
        <f t="shared" ca="1" si="17"/>
        <v>69444.444444444453</v>
      </c>
      <c r="F82" s="4">
        <f t="shared" ca="1" si="18"/>
        <v>101.55500000000001</v>
      </c>
      <c r="G82" s="30">
        <f t="shared" ca="1" si="19"/>
        <v>201000.00000000049</v>
      </c>
      <c r="H82" s="31">
        <f t="shared" ca="1" si="20"/>
        <v>55127.604166666657</v>
      </c>
      <c r="I82" s="66">
        <f t="shared" ca="1" si="12"/>
        <v>178707.62783333281</v>
      </c>
      <c r="K82" s="146">
        <f t="shared" si="13"/>
        <v>45924.625</v>
      </c>
      <c r="L82" s="146">
        <v>45929.625</v>
      </c>
      <c r="M82" s="146">
        <f t="shared" si="14"/>
        <v>45929.625</v>
      </c>
      <c r="O82" s="106">
        <v>45924.625</v>
      </c>
      <c r="P82" s="3">
        <v>102.914</v>
      </c>
      <c r="Q82" s="106">
        <v>45929.625</v>
      </c>
      <c r="R82" s="3">
        <v>101.003</v>
      </c>
    </row>
    <row r="83" spans="1:18">
      <c r="A83" s="146">
        <f t="shared" ca="1" si="15"/>
        <v>46006.625</v>
      </c>
      <c r="B83" s="4">
        <f t="shared" ca="1" si="16"/>
        <v>90.474999999999994</v>
      </c>
      <c r="C83" s="1">
        <f t="shared" ca="1" si="10"/>
        <v>78.933999999999997</v>
      </c>
      <c r="D83" s="30">
        <f t="shared" ca="1" si="11"/>
        <v>307360.90000000008</v>
      </c>
      <c r="E83" s="31">
        <f t="shared" ca="1" si="17"/>
        <v>71527.777777777781</v>
      </c>
      <c r="F83" s="4">
        <f t="shared" ca="1" si="18"/>
        <v>101.49299999999999</v>
      </c>
      <c r="G83" s="30">
        <f t="shared" ca="1" si="19"/>
        <v>196349.99999999962</v>
      </c>
      <c r="H83" s="31">
        <f t="shared" ca="1" si="20"/>
        <v>56781.432291666686</v>
      </c>
      <c r="I83" s="66">
        <f t="shared" ca="1" si="12"/>
        <v>190168.32070833378</v>
      </c>
      <c r="K83" s="146">
        <f t="shared" si="13"/>
        <v>45925.625</v>
      </c>
      <c r="L83" s="146">
        <v>45930.625</v>
      </c>
      <c r="M83" s="146">
        <f t="shared" si="14"/>
        <v>45930.625</v>
      </c>
      <c r="O83" s="106">
        <v>45925.625</v>
      </c>
      <c r="P83" s="3">
        <v>105.236</v>
      </c>
      <c r="Q83" s="106">
        <v>45930.625</v>
      </c>
      <c r="R83" s="3">
        <v>100.789</v>
      </c>
    </row>
    <row r="84" spans="1:18">
      <c r="A84" s="146">
        <f t="shared" ca="1" si="15"/>
        <v>46007.625</v>
      </c>
      <c r="B84" s="4">
        <f t="shared" ca="1" si="16"/>
        <v>90.266000000000005</v>
      </c>
      <c r="C84" s="1">
        <f t="shared" ca="1" si="10"/>
        <v>78.725000000000009</v>
      </c>
      <c r="D84" s="30">
        <f t="shared" ca="1" si="11"/>
        <v>309691.24999999994</v>
      </c>
      <c r="E84" s="31">
        <f t="shared" ca="1" si="17"/>
        <v>72222.222222222234</v>
      </c>
      <c r="F84" s="4">
        <f t="shared" ca="1" si="18"/>
        <v>101.703</v>
      </c>
      <c r="G84" s="30">
        <f t="shared" ca="1" si="19"/>
        <v>212100.00000000023</v>
      </c>
      <c r="H84" s="31">
        <f t="shared" ca="1" si="20"/>
        <v>57332.708333333343</v>
      </c>
      <c r="I84" s="66">
        <f t="shared" ca="1" si="12"/>
        <v>177406.05416666638</v>
      </c>
      <c r="K84" s="146">
        <f t="shared" si="13"/>
        <v>45926.625</v>
      </c>
      <c r="L84" s="146">
        <v>45931.625</v>
      </c>
      <c r="M84" s="146">
        <f t="shared" si="14"/>
        <v>45931.625</v>
      </c>
      <c r="O84" s="106">
        <v>45926.625</v>
      </c>
      <c r="P84" s="3">
        <v>105.75</v>
      </c>
      <c r="Q84" s="106">
        <v>45931.625</v>
      </c>
      <c r="R84" s="3">
        <v>100.709</v>
      </c>
    </row>
    <row r="85" spans="1:18">
      <c r="A85" s="146">
        <f t="shared" ca="1" si="15"/>
        <v>46008.625</v>
      </c>
      <c r="B85" s="4">
        <f t="shared" ca="1" si="16"/>
        <v>89.93</v>
      </c>
      <c r="C85" s="1">
        <f t="shared" ca="1" si="10"/>
        <v>78.38900000000001</v>
      </c>
      <c r="D85" s="30">
        <f t="shared" ca="1" si="11"/>
        <v>313437.64999999991</v>
      </c>
      <c r="E85" s="31">
        <f t="shared" ca="1" si="17"/>
        <v>72916.666666666672</v>
      </c>
      <c r="F85" s="4">
        <f t="shared" ca="1" si="18"/>
        <v>101.55500000000001</v>
      </c>
      <c r="G85" s="30">
        <f t="shared" ca="1" si="19"/>
        <v>201000.00000000049</v>
      </c>
      <c r="H85" s="31">
        <f t="shared" ca="1" si="20"/>
        <v>57883.984374999985</v>
      </c>
      <c r="I85" s="66">
        <f t="shared" ca="1" si="12"/>
        <v>193150.56612499943</v>
      </c>
      <c r="K85" s="146">
        <f t="shared" si="13"/>
        <v>45929.625</v>
      </c>
      <c r="L85" s="146">
        <v>45932.625</v>
      </c>
      <c r="M85" s="146">
        <f t="shared" si="14"/>
        <v>45932.625</v>
      </c>
      <c r="O85" s="106">
        <v>45929.625</v>
      </c>
      <c r="P85" s="3">
        <v>105.6</v>
      </c>
      <c r="Q85" s="106">
        <v>45932.625</v>
      </c>
      <c r="R85" s="3">
        <v>101.09399999999999</v>
      </c>
    </row>
    <row r="86" spans="1:18">
      <c r="A86" s="146">
        <f t="shared" ca="1" si="15"/>
        <v>46009.625</v>
      </c>
      <c r="B86" s="4">
        <f t="shared" ca="1" si="16"/>
        <v>90.057000000000002</v>
      </c>
      <c r="C86" s="1">
        <f t="shared" ca="1" si="10"/>
        <v>78.516000000000005</v>
      </c>
      <c r="D86" s="30">
        <f t="shared" ca="1" si="11"/>
        <v>312021.59999999992</v>
      </c>
      <c r="E86" s="31">
        <f t="shared" ca="1" si="17"/>
        <v>73611.111111111109</v>
      </c>
      <c r="F86" s="4">
        <f t="shared" ca="1" si="18"/>
        <v>101.63</v>
      </c>
      <c r="G86" s="30">
        <f t="shared" ca="1" si="19"/>
        <v>206624.99999999965</v>
      </c>
      <c r="H86" s="31">
        <f t="shared" ca="1" si="20"/>
        <v>58435.260416666657</v>
      </c>
      <c r="I86" s="66">
        <f t="shared" ca="1" si="12"/>
        <v>186130.01158333357</v>
      </c>
      <c r="K86" s="146">
        <f t="shared" si="13"/>
        <v>45930.625</v>
      </c>
      <c r="L86" s="146">
        <v>45933.625</v>
      </c>
      <c r="M86" s="146">
        <f t="shared" si="14"/>
        <v>45933.625</v>
      </c>
      <c r="O86" s="106">
        <v>45930.625</v>
      </c>
      <c r="P86" s="3">
        <v>105.544</v>
      </c>
      <c r="Q86" s="106">
        <v>45933.625</v>
      </c>
      <c r="R86" s="3">
        <v>101.012</v>
      </c>
    </row>
    <row r="87" spans="1:18">
      <c r="A87" s="146">
        <f t="shared" ca="1" si="15"/>
        <v>46009.432634837962</v>
      </c>
      <c r="B87" s="4">
        <f t="shared" ca="1" si="16"/>
        <v>90.057010000000005</v>
      </c>
      <c r="C87" s="1">
        <f t="shared" ca="1" si="10"/>
        <v>78.516010000000009</v>
      </c>
      <c r="D87" s="30">
        <f t="shared" ca="1" si="11"/>
        <v>312021.48849999992</v>
      </c>
      <c r="E87" s="31">
        <f t="shared" ca="1" si="17"/>
        <v>73611.111111111109</v>
      </c>
      <c r="F87" s="4">
        <f t="shared" ca="1" si="18"/>
        <v>101.631</v>
      </c>
      <c r="G87" s="30">
        <f t="shared" ca="1" si="19"/>
        <v>206700</v>
      </c>
      <c r="H87" s="31">
        <f t="shared" ca="1" si="20"/>
        <v>58435.260416666657</v>
      </c>
      <c r="I87" s="66">
        <f t="shared" ca="1" si="12"/>
        <v>186054.88112833325</v>
      </c>
      <c r="K87" s="146">
        <f t="shared" si="13"/>
        <v>45931.625</v>
      </c>
      <c r="L87" s="146">
        <v>45936.625</v>
      </c>
      <c r="M87" s="146">
        <f t="shared" si="14"/>
        <v>45936.625</v>
      </c>
      <c r="O87" s="106">
        <v>45931.625</v>
      </c>
      <c r="P87" s="3">
        <v>104.553</v>
      </c>
      <c r="Q87" s="106">
        <v>45936.625</v>
      </c>
      <c r="R87" s="3">
        <v>100.5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45932.625</v>
      </c>
      <c r="L88" s="146">
        <v>45937.625</v>
      </c>
      <c r="M88" s="146">
        <f t="shared" si="14"/>
        <v>45937.625</v>
      </c>
      <c r="O88" s="106">
        <v>45932.625</v>
      </c>
      <c r="P88" s="3">
        <v>102.07</v>
      </c>
      <c r="Q88" s="106">
        <v>45937.625</v>
      </c>
      <c r="R88" s="3">
        <v>100.55500000000001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45933.625</v>
      </c>
      <c r="L89" s="146">
        <v>45938.625</v>
      </c>
      <c r="M89" s="146">
        <f t="shared" si="14"/>
        <v>45938.625</v>
      </c>
      <c r="O89" s="106">
        <v>45933.625</v>
      </c>
      <c r="P89" s="3">
        <v>101.73699999999999</v>
      </c>
      <c r="Q89" s="106">
        <v>45938.625</v>
      </c>
      <c r="R89" s="3">
        <v>100.562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45936.625</v>
      </c>
      <c r="L90" s="146">
        <v>45939.625</v>
      </c>
      <c r="M90" s="146">
        <f t="shared" si="14"/>
        <v>45939.625</v>
      </c>
      <c r="O90" s="106">
        <v>45936.625</v>
      </c>
      <c r="P90" s="3">
        <v>106.923</v>
      </c>
      <c r="Q90" s="106">
        <v>45939.625</v>
      </c>
      <c r="R90" s="3">
        <v>100.498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45937.625</v>
      </c>
      <c r="L91" s="146">
        <v>45944.625</v>
      </c>
      <c r="M91" s="146">
        <f t="shared" si="14"/>
        <v>45944.625</v>
      </c>
      <c r="O91" s="106">
        <v>45937.625</v>
      </c>
      <c r="P91" s="3">
        <v>106.367</v>
      </c>
      <c r="Q91" s="106">
        <v>45944.625</v>
      </c>
      <c r="R91" s="3">
        <v>99.984999999999999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45938.625</v>
      </c>
      <c r="L92" s="146">
        <v>45945.625</v>
      </c>
      <c r="M92" s="146">
        <f t="shared" si="14"/>
        <v>45945.625</v>
      </c>
      <c r="O92" s="106">
        <v>45938.625</v>
      </c>
      <c r="P92" s="3">
        <v>104.837</v>
      </c>
      <c r="Q92" s="106">
        <v>45945.625</v>
      </c>
      <c r="R92" s="3">
        <v>100.788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45939.625</v>
      </c>
      <c r="L93" s="146">
        <v>45946.625</v>
      </c>
      <c r="M93" s="146">
        <f t="shared" si="14"/>
        <v>45946.625</v>
      </c>
      <c r="O93" s="106">
        <v>45939.625</v>
      </c>
      <c r="P93" s="3">
        <v>104.482</v>
      </c>
      <c r="Q93" s="106">
        <v>45946.625</v>
      </c>
      <c r="R93" s="3">
        <v>100.84099999999999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45939.625</v>
      </c>
      <c r="L94" s="146">
        <v>45947.625</v>
      </c>
      <c r="M94" s="146">
        <f t="shared" si="14"/>
        <v>45947.625</v>
      </c>
      <c r="O94" s="106">
        <v>45940.625</v>
      </c>
      <c r="P94" s="3">
        <v>104.67</v>
      </c>
      <c r="Q94" s="106">
        <v>45947.625</v>
      </c>
      <c r="R94" s="3">
        <v>100.818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45939.625</v>
      </c>
      <c r="L95" s="146">
        <v>45950.625</v>
      </c>
      <c r="M95" s="146">
        <f t="shared" si="14"/>
        <v>45950.625</v>
      </c>
      <c r="O95" s="106">
        <v>45943.625</v>
      </c>
      <c r="P95" s="3">
        <v>108.026</v>
      </c>
      <c r="Q95" s="106">
        <v>45950.625</v>
      </c>
      <c r="R95" s="3">
        <v>100.959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45944.625</v>
      </c>
      <c r="L96" s="146">
        <v>45951.625</v>
      </c>
      <c r="M96" s="146">
        <f t="shared" si="14"/>
        <v>45951.625</v>
      </c>
      <c r="O96" s="106">
        <v>45944.625</v>
      </c>
      <c r="P96" s="3">
        <v>108.004</v>
      </c>
      <c r="Q96" s="106">
        <v>45951.625</v>
      </c>
      <c r="R96" s="3">
        <v>100.905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45945.625</v>
      </c>
      <c r="L97" s="146">
        <v>45952.625</v>
      </c>
      <c r="M97" s="146">
        <f t="shared" si="14"/>
        <v>45952.625</v>
      </c>
      <c r="O97" s="106">
        <v>45945.625</v>
      </c>
      <c r="P97" s="3">
        <v>101.48</v>
      </c>
      <c r="Q97" s="106">
        <v>45952.625</v>
      </c>
      <c r="R97" s="3">
        <v>100.807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45946.625</v>
      </c>
      <c r="L98" s="146">
        <v>45953.625</v>
      </c>
      <c r="M98" s="146">
        <f t="shared" si="14"/>
        <v>45953.625</v>
      </c>
      <c r="O98" s="106">
        <v>45946.625</v>
      </c>
      <c r="P98" s="3">
        <v>100.968</v>
      </c>
      <c r="Q98" s="106">
        <v>45953.625</v>
      </c>
      <c r="R98" s="3">
        <v>100.815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45947.625</v>
      </c>
      <c r="L99" s="146">
        <v>45954.625</v>
      </c>
      <c r="M99" s="146">
        <f t="shared" si="14"/>
        <v>45954.625</v>
      </c>
      <c r="O99" s="106">
        <v>45947.625</v>
      </c>
      <c r="P99" s="3">
        <v>105.54600000000001</v>
      </c>
      <c r="Q99" s="106">
        <v>45954.625</v>
      </c>
      <c r="R99" s="3">
        <v>100.911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45950.625</v>
      </c>
      <c r="L100" s="146">
        <v>45957.625</v>
      </c>
      <c r="M100" s="146">
        <f t="shared" si="14"/>
        <v>45957.625</v>
      </c>
      <c r="O100" s="106">
        <v>45950.625</v>
      </c>
      <c r="P100" s="3">
        <v>106.801</v>
      </c>
      <c r="Q100" s="106">
        <v>45957.625</v>
      </c>
      <c r="R100" s="3">
        <v>101.36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45951.625</v>
      </c>
      <c r="L101" s="146">
        <v>45958.625</v>
      </c>
      <c r="M101" s="146">
        <f t="shared" si="14"/>
        <v>45958.625</v>
      </c>
      <c r="O101" s="106">
        <v>45951.625</v>
      </c>
      <c r="P101" s="3">
        <v>104.645</v>
      </c>
      <c r="Q101" s="106">
        <v>45958.625</v>
      </c>
      <c r="R101" s="3">
        <v>101.509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45952.625</v>
      </c>
      <c r="L102" s="146">
        <v>45959.625</v>
      </c>
      <c r="M102" s="146">
        <f t="shared" si="14"/>
        <v>45959.625</v>
      </c>
      <c r="O102" s="106">
        <v>45952.625</v>
      </c>
      <c r="P102" s="3">
        <v>105.12</v>
      </c>
      <c r="Q102" s="106">
        <v>45959.625</v>
      </c>
      <c r="R102" s="3">
        <v>101.55800000000001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45953.625</v>
      </c>
      <c r="L103" s="146">
        <v>45960.625</v>
      </c>
      <c r="M103" s="146">
        <f t="shared" si="14"/>
        <v>45960.625</v>
      </c>
      <c r="O103" s="106">
        <v>45953.625</v>
      </c>
      <c r="P103" s="3">
        <v>105.02200000000001</v>
      </c>
      <c r="Q103" s="106">
        <v>45960.625</v>
      </c>
      <c r="R103" s="3">
        <v>101.387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45954.625</v>
      </c>
      <c r="L104" s="146">
        <v>45961.625</v>
      </c>
      <c r="M104" s="146">
        <f t="shared" si="14"/>
        <v>45961.625</v>
      </c>
      <c r="O104" s="106">
        <v>45954.625</v>
      </c>
      <c r="P104" s="3">
        <v>104.67</v>
      </c>
      <c r="Q104" s="106">
        <v>45961.625</v>
      </c>
      <c r="R104" s="3">
        <v>101.29300000000001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45957.625</v>
      </c>
      <c r="L105" s="146">
        <v>45964.625</v>
      </c>
      <c r="M105" s="146">
        <f t="shared" si="14"/>
        <v>45964.625</v>
      </c>
      <c r="O105" s="106">
        <v>45957.625</v>
      </c>
      <c r="P105" s="3">
        <v>102.34399999999999</v>
      </c>
      <c r="Q105" s="106">
        <v>45964.625</v>
      </c>
      <c r="R105" s="3">
        <v>101.188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45958.625</v>
      </c>
      <c r="L106" s="146">
        <v>45965.625</v>
      </c>
      <c r="M106" s="146">
        <f t="shared" si="14"/>
        <v>45965.625</v>
      </c>
      <c r="O106" s="106">
        <v>45958.625</v>
      </c>
      <c r="P106" s="3">
        <v>101.04600000000001</v>
      </c>
      <c r="Q106" s="106">
        <v>45965.625</v>
      </c>
      <c r="R106" s="3">
        <v>101.11199999999999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45959.625</v>
      </c>
      <c r="L107" s="146">
        <v>45966.625</v>
      </c>
      <c r="M107" s="146">
        <f t="shared" si="14"/>
        <v>45966.625</v>
      </c>
      <c r="O107" s="106">
        <v>45959.625</v>
      </c>
      <c r="P107" s="3">
        <v>99.816999999999993</v>
      </c>
      <c r="Q107" s="106">
        <v>45966.625</v>
      </c>
      <c r="R107" s="3">
        <v>100.94799999999999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45960.625</v>
      </c>
      <c r="L108" s="146">
        <v>45967.625</v>
      </c>
      <c r="M108" s="146">
        <f t="shared" si="14"/>
        <v>45967.625</v>
      </c>
      <c r="O108" s="106">
        <v>45960.625</v>
      </c>
      <c r="P108" s="3">
        <v>100.447</v>
      </c>
      <c r="Q108" s="106">
        <v>45967.625</v>
      </c>
      <c r="R108" s="3">
        <v>100.889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45961.625</v>
      </c>
      <c r="L109" s="146">
        <v>45968.625</v>
      </c>
      <c r="M109" s="146">
        <f t="shared" si="14"/>
        <v>45968.625</v>
      </c>
      <c r="O109" s="106">
        <v>45961.625</v>
      </c>
      <c r="P109" s="3">
        <v>100.294</v>
      </c>
      <c r="Q109" s="106">
        <v>45968.625</v>
      </c>
      <c r="R109" s="3">
        <v>100.66800000000001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45964.625</v>
      </c>
      <c r="L110" s="146">
        <v>45971.625</v>
      </c>
      <c r="M110" s="146">
        <f t="shared" si="14"/>
        <v>45971.625</v>
      </c>
      <c r="O110" s="106">
        <v>45964.625</v>
      </c>
      <c r="P110" s="3">
        <v>101.014</v>
      </c>
      <c r="Q110" s="106">
        <v>45971.625</v>
      </c>
      <c r="R110" s="3">
        <v>100.782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45965.625</v>
      </c>
      <c r="L111" s="146">
        <v>45973.625</v>
      </c>
      <c r="M111" s="146">
        <f t="shared" si="14"/>
        <v>45973.625</v>
      </c>
      <c r="O111" s="106">
        <v>45965.625</v>
      </c>
      <c r="P111" s="3">
        <v>102.78700000000001</v>
      </c>
      <c r="Q111" s="106">
        <v>45973.625</v>
      </c>
      <c r="R111" s="3">
        <v>101.08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45966.625</v>
      </c>
      <c r="L112" s="146">
        <v>45974.625</v>
      </c>
      <c r="M112" s="146">
        <f t="shared" si="14"/>
        <v>45974.625</v>
      </c>
      <c r="O112" s="106">
        <v>45966.625</v>
      </c>
      <c r="P112" s="3">
        <v>102.444</v>
      </c>
      <c r="Q112" s="106">
        <v>45974.625</v>
      </c>
      <c r="R112" s="3">
        <v>101.078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45967.625</v>
      </c>
      <c r="L113" s="146">
        <v>45975.625</v>
      </c>
      <c r="M113" s="146">
        <f t="shared" si="14"/>
        <v>45975.625</v>
      </c>
      <c r="O113" s="106">
        <v>45967.625</v>
      </c>
      <c r="P113" s="3">
        <v>102.63</v>
      </c>
      <c r="Q113" s="106">
        <v>45975.625</v>
      </c>
      <c r="R113" s="3">
        <v>100.75700000000001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45968.625</v>
      </c>
      <c r="L114" s="146">
        <v>45978.625</v>
      </c>
      <c r="M114" s="146">
        <f t="shared" si="14"/>
        <v>45978.625</v>
      </c>
      <c r="O114" s="106">
        <v>45968.625</v>
      </c>
      <c r="P114" s="3">
        <v>104.30200000000001</v>
      </c>
      <c r="Q114" s="106">
        <v>45978.625</v>
      </c>
      <c r="R114" s="3">
        <v>100.84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45971.625</v>
      </c>
      <c r="L115" s="146">
        <v>45979.625</v>
      </c>
      <c r="M115" s="146">
        <f t="shared" si="14"/>
        <v>45979.625</v>
      </c>
      <c r="O115" s="106">
        <v>45971.625</v>
      </c>
      <c r="P115" s="3">
        <v>102.262</v>
      </c>
      <c r="Q115" s="106">
        <v>45979.625</v>
      </c>
      <c r="R115" s="3">
        <v>100.40600000000001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45971.625</v>
      </c>
      <c r="L116" s="146">
        <v>45980.625</v>
      </c>
      <c r="M116" s="146">
        <f t="shared" si="14"/>
        <v>45980.625</v>
      </c>
      <c r="O116" s="106">
        <v>45972.625</v>
      </c>
      <c r="P116" s="3">
        <v>101.336</v>
      </c>
      <c r="Q116" s="106">
        <v>45980.625</v>
      </c>
      <c r="R116" s="3">
        <v>100.15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45973.625</v>
      </c>
      <c r="L117" s="146">
        <v>45981.625</v>
      </c>
      <c r="M117" s="146">
        <f t="shared" si="14"/>
        <v>45981.625</v>
      </c>
      <c r="O117" s="106">
        <v>45973.625</v>
      </c>
      <c r="P117" s="3">
        <v>100.69199999999999</v>
      </c>
      <c r="Q117" s="106">
        <v>45981.625</v>
      </c>
      <c r="R117" s="3">
        <v>100.367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45974.625</v>
      </c>
      <c r="L118" s="146">
        <v>45982.625</v>
      </c>
      <c r="M118" s="146">
        <f t="shared" si="14"/>
        <v>45982.625</v>
      </c>
      <c r="O118" s="106">
        <v>45974.625</v>
      </c>
      <c r="P118" s="3">
        <v>100.96899999999999</v>
      </c>
      <c r="Q118" s="106">
        <v>45982.625</v>
      </c>
      <c r="R118" s="3">
        <v>100.13500000000001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45975.625</v>
      </c>
      <c r="L119" s="146">
        <v>45985.625</v>
      </c>
      <c r="M119" s="146">
        <f t="shared" si="14"/>
        <v>45985.625</v>
      </c>
      <c r="O119" s="106">
        <v>45975.625</v>
      </c>
      <c r="P119" s="3">
        <v>102.322</v>
      </c>
      <c r="Q119" s="106">
        <v>45985.625</v>
      </c>
      <c r="R119" s="3">
        <v>100.387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45978.625</v>
      </c>
      <c r="L120" s="146">
        <v>45986.625</v>
      </c>
      <c r="M120" s="146">
        <f t="shared" si="14"/>
        <v>45986.625</v>
      </c>
      <c r="O120" s="106">
        <v>45978.625</v>
      </c>
      <c r="P120" s="3">
        <v>101.29</v>
      </c>
      <c r="Q120" s="106">
        <v>45986.625</v>
      </c>
      <c r="R120" s="3">
        <v>100.539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45979.625</v>
      </c>
      <c r="L121" s="146">
        <v>45987.625</v>
      </c>
      <c r="M121" s="146">
        <f t="shared" si="14"/>
        <v>45987.625</v>
      </c>
      <c r="O121" s="106">
        <v>45979.625</v>
      </c>
      <c r="P121" s="3">
        <v>104.029</v>
      </c>
      <c r="Q121" s="106">
        <v>45987.625</v>
      </c>
      <c r="R121" s="3">
        <v>100.90600000000001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45980.625</v>
      </c>
      <c r="L122" s="146">
        <v>45989.625</v>
      </c>
      <c r="M122" s="146">
        <f t="shared" si="14"/>
        <v>45989.625</v>
      </c>
      <c r="O122" s="106">
        <v>45980.625</v>
      </c>
      <c r="P122" s="3">
        <v>103.443</v>
      </c>
      <c r="Q122" s="106">
        <v>45989.625</v>
      </c>
      <c r="R122" s="3">
        <v>101.041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45981.625</v>
      </c>
      <c r="L123" s="146">
        <v>45992.625</v>
      </c>
      <c r="M123" s="146">
        <f t="shared" si="14"/>
        <v>45992.625</v>
      </c>
      <c r="O123" s="106">
        <v>45981.625</v>
      </c>
      <c r="P123" s="3">
        <v>101.164</v>
      </c>
      <c r="Q123" s="106">
        <v>45992.625</v>
      </c>
      <c r="R123" s="3">
        <v>100.97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45982.625</v>
      </c>
      <c r="L124" s="146">
        <v>45993.625</v>
      </c>
      <c r="M124" s="146">
        <f t="shared" si="14"/>
        <v>45993.625</v>
      </c>
      <c r="O124" s="106">
        <v>45982.625</v>
      </c>
      <c r="P124" s="3">
        <v>103.72799999999999</v>
      </c>
      <c r="Q124" s="106">
        <v>45993.625</v>
      </c>
      <c r="R124" s="3">
        <v>101.161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45985.625</v>
      </c>
      <c r="L125" s="146">
        <v>45994.625</v>
      </c>
      <c r="M125" s="146">
        <f t="shared" si="14"/>
        <v>45994.625</v>
      </c>
      <c r="O125" s="106">
        <v>45985.625</v>
      </c>
      <c r="P125" s="3">
        <v>102.074</v>
      </c>
      <c r="Q125" s="106">
        <v>45994.625</v>
      </c>
      <c r="R125" s="3">
        <v>101.395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45986.625</v>
      </c>
      <c r="L126" s="146">
        <v>45995.625</v>
      </c>
      <c r="M126" s="146">
        <f t="shared" si="14"/>
        <v>45995.625</v>
      </c>
      <c r="O126" s="106">
        <v>45986.625</v>
      </c>
      <c r="P126" s="3">
        <v>100.49</v>
      </c>
      <c r="Q126" s="106">
        <v>45995.625</v>
      </c>
      <c r="R126" s="3">
        <v>101.497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45987.625</v>
      </c>
      <c r="L127" s="146">
        <v>45996.625</v>
      </c>
      <c r="M127" s="146">
        <f t="shared" si="14"/>
        <v>45996.625</v>
      </c>
      <c r="O127" s="106">
        <v>45987.625</v>
      </c>
      <c r="P127" s="3">
        <v>97.846000000000004</v>
      </c>
      <c r="Q127" s="106">
        <v>45996.625</v>
      </c>
      <c r="R127" s="3">
        <v>101.5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45987.625</v>
      </c>
      <c r="L128" s="146">
        <v>45999.625</v>
      </c>
      <c r="M128" s="146">
        <f t="shared" si="14"/>
        <v>45999.625</v>
      </c>
      <c r="O128" s="106">
        <v>45988.625</v>
      </c>
      <c r="P128" s="3">
        <v>96.866</v>
      </c>
      <c r="Q128" s="106">
        <v>45999.625</v>
      </c>
      <c r="R128" s="3">
        <v>101.408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45989.625</v>
      </c>
      <c r="L129" s="146">
        <v>46000.625</v>
      </c>
      <c r="M129" s="146">
        <f t="shared" si="14"/>
        <v>46000.625</v>
      </c>
      <c r="O129" s="106">
        <v>45989.625</v>
      </c>
      <c r="P129" s="3">
        <v>96.19</v>
      </c>
      <c r="Q129" s="106">
        <v>46000.625</v>
      </c>
      <c r="R129" s="3">
        <v>101.292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45992.625</v>
      </c>
      <c r="L130" s="146">
        <v>46001.625</v>
      </c>
      <c r="M130" s="146">
        <f t="shared" si="14"/>
        <v>46001.625</v>
      </c>
      <c r="O130" s="106">
        <v>45992.625</v>
      </c>
      <c r="P130" s="3">
        <v>97.143000000000001</v>
      </c>
      <c r="Q130" s="106">
        <v>46001.625</v>
      </c>
      <c r="R130" s="3">
        <v>101.417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45993.625</v>
      </c>
      <c r="L131" s="146">
        <v>46002.625</v>
      </c>
      <c r="M131" s="146">
        <f t="shared" si="14"/>
        <v>46002.625</v>
      </c>
      <c r="O131" s="106">
        <v>45993.625</v>
      </c>
      <c r="P131" s="3">
        <v>95.692999999999998</v>
      </c>
      <c r="Q131" s="106">
        <v>46002.625</v>
      </c>
      <c r="R131" s="3">
        <v>101.399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45994.625</v>
      </c>
      <c r="L132" s="146">
        <v>46003.625</v>
      </c>
      <c r="M132" s="146">
        <f t="shared" si="14"/>
        <v>46003.625</v>
      </c>
      <c r="O132" s="106">
        <v>45994.625</v>
      </c>
      <c r="P132" s="3">
        <v>94.63</v>
      </c>
      <c r="Q132" s="106">
        <v>46003.625</v>
      </c>
      <c r="R132" s="3">
        <v>101.55500000000001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45995.625</v>
      </c>
      <c r="L133" s="146">
        <v>46006.625</v>
      </c>
      <c r="M133" s="146">
        <f t="shared" ref="M133:M196" si="25">IF(L133&gt;$A$14,L133,"")</f>
        <v>46006.625</v>
      </c>
      <c r="O133" s="106">
        <v>45995.625</v>
      </c>
      <c r="P133" s="3">
        <v>93.691999999999993</v>
      </c>
      <c r="Q133" s="106">
        <v>46006.625</v>
      </c>
      <c r="R133" s="3">
        <v>101.49299999999999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45996.625</v>
      </c>
      <c r="L134" s="146">
        <v>46007.625</v>
      </c>
      <c r="M134" s="146">
        <f t="shared" si="25"/>
        <v>46007.625</v>
      </c>
      <c r="O134" s="106">
        <v>45996.625</v>
      </c>
      <c r="P134" s="3">
        <v>93.600999999999999</v>
      </c>
      <c r="Q134" s="106">
        <v>46007.625</v>
      </c>
      <c r="R134" s="3">
        <v>101.703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45999.625</v>
      </c>
      <c r="L135" s="146">
        <v>46008.625</v>
      </c>
      <c r="M135" s="146">
        <f t="shared" si="25"/>
        <v>46008.625</v>
      </c>
      <c r="O135" s="106">
        <v>45999.625</v>
      </c>
      <c r="P135" s="3">
        <v>93.14</v>
      </c>
      <c r="Q135" s="106">
        <v>46008.625</v>
      </c>
      <c r="R135" s="3">
        <v>101.55500000000001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46000.625</v>
      </c>
      <c r="L136" s="146">
        <v>46009.625</v>
      </c>
      <c r="M136" s="146">
        <f t="shared" si="25"/>
        <v>46009.625</v>
      </c>
      <c r="O136" s="106">
        <v>46000.625</v>
      </c>
      <c r="P136" s="3">
        <v>93.031000000000006</v>
      </c>
      <c r="Q136" s="106">
        <v>46009.625</v>
      </c>
      <c r="R136" s="3">
        <v>101.63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46001.625</v>
      </c>
      <c r="L137" s="146" t="e">
        <v>#N/A</v>
      </c>
      <c r="M137" s="146" t="e">
        <f t="shared" si="25"/>
        <v>#N/A</v>
      </c>
      <c r="O137" s="106">
        <v>46001.625</v>
      </c>
      <c r="P137" s="3">
        <v>93.432000000000002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46002.625</v>
      </c>
      <c r="M138" s="146" t="str">
        <f t="shared" si="25"/>
        <v/>
      </c>
      <c r="O138" s="106">
        <v>46002.625</v>
      </c>
      <c r="P138" s="3">
        <v>92.468000000000004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46003.625</v>
      </c>
      <c r="M139" s="146" t="str">
        <f t="shared" si="25"/>
        <v/>
      </c>
      <c r="O139" s="106">
        <v>46003.625</v>
      </c>
      <c r="P139" s="3">
        <v>90.936999999999998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46006.625</v>
      </c>
      <c r="M140" s="146" t="str">
        <f t="shared" si="25"/>
        <v/>
      </c>
      <c r="O140" s="106">
        <v>46006.625</v>
      </c>
      <c r="P140" s="3">
        <v>90.474999999999994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46007.625</v>
      </c>
      <c r="M141" s="146" t="str">
        <f t="shared" si="25"/>
        <v/>
      </c>
      <c r="O141" s="106">
        <v>46007.625</v>
      </c>
      <c r="P141" s="3">
        <v>90.266000000000005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46008.625</v>
      </c>
      <c r="M142" s="146" t="str">
        <f t="shared" si="25"/>
        <v/>
      </c>
      <c r="O142" s="106">
        <v>46008.625</v>
      </c>
      <c r="P142" s="3">
        <v>89.93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46009.625</v>
      </c>
      <c r="M143" s="146" t="str">
        <f t="shared" si="25"/>
        <v/>
      </c>
      <c r="O143" s="106">
        <v>46009.625</v>
      </c>
      <c r="P143" s="3">
        <v>90.057000000000002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5546875" defaultRowHeight="15"/>
  <cols>
    <col min="1" max="1" width="15.42578125" style="150" bestFit="1" customWidth="1"/>
    <col min="2" max="5" width="16.85546875" style="44" customWidth="1"/>
    <col min="6" max="6" width="10.5703125" style="44" bestFit="1" customWidth="1"/>
    <col min="7" max="7" width="10.42578125" style="44" bestFit="1" customWidth="1"/>
    <col min="8" max="8" width="14" style="44" customWidth="1"/>
    <col min="9" max="9" width="8.5703125" style="44" bestFit="1" customWidth="1"/>
    <col min="10" max="10" width="10.5703125" style="44" bestFit="1" customWidth="1"/>
    <col min="11" max="11" width="11.85546875" style="44" bestFit="1" customWidth="1"/>
    <col min="12" max="12" width="10.7109375" style="44" bestFit="1" customWidth="1"/>
    <col min="13" max="13" width="15.7109375" style="44" customWidth="1"/>
    <col min="14" max="14" width="8.85546875" style="44" customWidth="1"/>
    <col min="15" max="15" width="15.7109375" style="44" customWidth="1"/>
    <col min="16" max="16" width="8.85546875" style="44" customWidth="1"/>
    <col min="17" max="17" width="15.7109375" style="44" customWidth="1"/>
    <col min="18" max="18" width="8.85546875" style="44" customWidth="1"/>
    <col min="19" max="22" width="15.7109375" style="150" bestFit="1" customWidth="1"/>
    <col min="23" max="16384" width="8.85546875" style="44"/>
  </cols>
  <sheetData>
    <row r="1" spans="1:22" ht="15.7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46009.625</v>
      </c>
    </row>
    <row r="2" spans="1:22" ht="15.7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6">_xlfn.UNIQUE(S:S)</f>
        <v>0</v>
      </c>
      <c r="V2" s="44" cm="1">
        <f t="array" ref="V2:V63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45813.625</v>
      </c>
      <c r="N3" s="1">
        <v>44.244999999999997</v>
      </c>
      <c r="O3" s="106" cm="1">
        <f t="array" ref="O3:P106">_xll.BDH(C4, "LAST_PRICE", "01/01/2025 15:00:00", "01/01/2035 16:00:00", "BarSize=60", "BarType=T", "RecurDaily=True", "TZ=London")</f>
        <v>45817.625</v>
      </c>
      <c r="P3" s="39">
        <v>32.470999999999997</v>
      </c>
      <c r="Q3" s="106" cm="1">
        <f t="array" ref="Q3:R142">_xll.BDH(D4, "LAST_PRICE", "01/01/2025 15:00:00", "01/01/2035 16:00:00", "BarSize=60", "BarType=T", "RecurDaily=True", "TZ=London")</f>
        <v>45813.625</v>
      </c>
      <c r="R3" s="1">
        <v>58.491999999999997</v>
      </c>
      <c r="S3" s="150" t="str">
        <f>IF(COUNTIF(O:O,M3)*COUNTIF(Q:Q,M3),M3,"")</f>
        <v/>
      </c>
      <c r="T3" s="150" t="str">
        <v/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45814.625</v>
      </c>
      <c r="N4" s="1">
        <v>43.677999999999997</v>
      </c>
      <c r="O4" s="110">
        <v>45818.625</v>
      </c>
      <c r="P4" s="1">
        <v>31.704999999999998</v>
      </c>
      <c r="Q4" s="110">
        <v>45814.625</v>
      </c>
      <c r="R4" s="1">
        <v>58.716999999999999</v>
      </c>
      <c r="S4" s="150" t="str">
        <f t="shared" ref="S4:S67" si="0">IF(COUNTIF(O:O,M4)*COUNTIF(Q:Q,M4),M4,"")</f>
        <v/>
      </c>
      <c r="T4" s="150">
        <v>45817.625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45817.625</v>
      </c>
      <c r="N5" s="1">
        <v>43.631</v>
      </c>
      <c r="O5" s="110">
        <v>45819.625</v>
      </c>
      <c r="P5" s="1">
        <v>31.355</v>
      </c>
      <c r="Q5" s="110">
        <v>45817.625</v>
      </c>
      <c r="R5" s="1">
        <v>58.598999999999997</v>
      </c>
      <c r="S5" s="150">
        <f t="shared" si="0"/>
        <v>45817.625</v>
      </c>
      <c r="T5" s="150">
        <v>45818.625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45818.625</v>
      </c>
      <c r="N6" s="1">
        <v>43.345999999999997</v>
      </c>
      <c r="O6" s="110">
        <v>45824.625</v>
      </c>
      <c r="P6" s="1">
        <v>32.851999999999997</v>
      </c>
      <c r="Q6" s="110">
        <v>45818.625</v>
      </c>
      <c r="R6" s="1">
        <v>57.927999999999997</v>
      </c>
      <c r="S6" s="150">
        <f t="shared" si="0"/>
        <v>45818.625</v>
      </c>
      <c r="T6" s="150">
        <v>45819.625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45819.625</v>
      </c>
      <c r="N7" s="1">
        <v>42.701999999999998</v>
      </c>
      <c r="O7" s="110">
        <v>45825.625</v>
      </c>
      <c r="P7" s="1">
        <v>33.970999999999997</v>
      </c>
      <c r="Q7" s="110">
        <v>45819.625</v>
      </c>
      <c r="R7" s="1">
        <v>57.012</v>
      </c>
      <c r="S7" s="150">
        <f t="shared" si="0"/>
        <v>45819.625</v>
      </c>
      <c r="T7" s="150">
        <v>45824.625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45820.625</v>
      </c>
      <c r="N8" s="44">
        <v>44.231999999999999</v>
      </c>
      <c r="O8" s="109">
        <v>45826.625</v>
      </c>
      <c r="P8" s="44">
        <v>34.889000000000003</v>
      </c>
      <c r="Q8" s="109">
        <v>45820.625</v>
      </c>
      <c r="R8" s="44">
        <v>57.642000000000003</v>
      </c>
      <c r="S8" s="150" t="str">
        <f t="shared" si="0"/>
        <v/>
      </c>
      <c r="T8" s="150">
        <v>45825.625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45821.625</v>
      </c>
      <c r="N9" s="44">
        <v>45.863999999999997</v>
      </c>
      <c r="O9" s="109">
        <v>45832.625</v>
      </c>
      <c r="P9" s="44">
        <v>33.630000000000003</v>
      </c>
      <c r="Q9" s="109">
        <v>45821.625</v>
      </c>
      <c r="R9" s="44">
        <v>58.883000000000003</v>
      </c>
      <c r="S9" s="150" t="str">
        <f t="shared" si="0"/>
        <v/>
      </c>
      <c r="T9" s="150">
        <v>45826.625</v>
      </c>
      <c r="U9" s="150" t="str">
        <f t="shared" si="1"/>
        <v/>
      </c>
      <c r="V9" s="150">
        <v>45932.625</v>
      </c>
    </row>
    <row r="10" spans="1:22" ht="15.75" thickBot="1">
      <c r="A10" s="15" t="s">
        <v>28</v>
      </c>
      <c r="B10" s="101" cm="1">
        <f t="array" ref="B10">_xll.BDP(B4,"px_last")</f>
        <v>46.485289999999999</v>
      </c>
      <c r="C10" s="101" cm="1">
        <f t="array" ref="C10">_xll.BDP(C4,"px_last")</f>
        <v>33.793810000000001</v>
      </c>
      <c r="D10" s="74" cm="1">
        <f t="array" ref="D10">_xll.BDP(D4,"px_last")</f>
        <v>47.03586</v>
      </c>
      <c r="E10" s="1"/>
      <c r="F10" s="1"/>
      <c r="G10" s="1"/>
      <c r="H10" s="1"/>
      <c r="I10" s="1"/>
      <c r="J10" s="1"/>
      <c r="K10" s="1"/>
      <c r="L10" s="1"/>
      <c r="M10" s="109">
        <v>45824.625</v>
      </c>
      <c r="N10" s="44">
        <v>44.610999999999997</v>
      </c>
      <c r="O10" s="109">
        <v>45833.625</v>
      </c>
      <c r="P10" s="44">
        <v>32.624000000000002</v>
      </c>
      <c r="Q10" s="109">
        <v>45824.625</v>
      </c>
      <c r="R10" s="44">
        <v>58.064</v>
      </c>
      <c r="S10" s="150">
        <f t="shared" si="0"/>
        <v>45824.625</v>
      </c>
      <c r="T10" s="150">
        <v>45832.625</v>
      </c>
      <c r="U10" s="150" t="str">
        <f t="shared" si="1"/>
        <v/>
      </c>
      <c r="V10" s="150">
        <v>45933.625</v>
      </c>
    </row>
    <row r="11" spans="1:22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45825.625</v>
      </c>
      <c r="N11" s="44">
        <v>45.368000000000002</v>
      </c>
      <c r="O11" s="109">
        <v>45853.625</v>
      </c>
      <c r="P11" s="44">
        <v>31.337</v>
      </c>
      <c r="Q11" s="109">
        <v>45825.625</v>
      </c>
      <c r="R11" s="44">
        <v>57.911999999999999</v>
      </c>
      <c r="S11" s="150">
        <f t="shared" si="0"/>
        <v>45825.625</v>
      </c>
      <c r="T11" s="150">
        <v>45833.625</v>
      </c>
      <c r="U11" s="150" t="str">
        <f t="shared" si="1"/>
        <v/>
      </c>
      <c r="V11" s="150">
        <v>45936.625</v>
      </c>
    </row>
    <row r="12" spans="1:22" ht="15.75" thickBot="1">
      <c r="A12" s="32" t="s">
        <v>22</v>
      </c>
      <c r="B12" s="181" t="s">
        <v>0</v>
      </c>
      <c r="C12" s="182"/>
      <c r="D12" s="198"/>
      <c r="E12" s="183" t="s">
        <v>0</v>
      </c>
      <c r="F12" s="184"/>
      <c r="G12" s="185"/>
      <c r="H12" s="186" t="s">
        <v>1</v>
      </c>
      <c r="I12" s="195"/>
      <c r="J12" s="188"/>
      <c r="K12" s="32" t="s">
        <v>16</v>
      </c>
      <c r="L12" s="1"/>
      <c r="M12" s="109">
        <v>45826.625</v>
      </c>
      <c r="N12" s="44">
        <v>46.523000000000003</v>
      </c>
      <c r="O12" s="109">
        <v>45854.625</v>
      </c>
      <c r="P12" s="44">
        <v>31.843</v>
      </c>
      <c r="Q12" s="109">
        <v>45826.625</v>
      </c>
      <c r="R12" s="44">
        <v>57.851999999999997</v>
      </c>
      <c r="S12" s="150">
        <f t="shared" si="0"/>
        <v>45826.625</v>
      </c>
      <c r="T12" s="150">
        <v>45853.625</v>
      </c>
      <c r="U12" s="150" t="str">
        <f t="shared" si="1"/>
        <v/>
      </c>
      <c r="V12" s="150">
        <v>45937.625</v>
      </c>
    </row>
    <row r="13" spans="1:22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45827.625</v>
      </c>
      <c r="N13" s="44">
        <v>48.179000000000002</v>
      </c>
      <c r="O13" s="109">
        <v>45855.625</v>
      </c>
      <c r="P13" s="44">
        <v>31.506</v>
      </c>
      <c r="Q13" s="109">
        <v>45827.625</v>
      </c>
      <c r="R13" s="44">
        <v>59.573</v>
      </c>
      <c r="S13" s="150" t="str">
        <f t="shared" si="0"/>
        <v/>
      </c>
      <c r="T13" s="150">
        <v>45854.625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45828.625</v>
      </c>
      <c r="N14" s="44">
        <v>47.363</v>
      </c>
      <c r="O14" s="109">
        <v>45859.625</v>
      </c>
      <c r="P14" s="44">
        <v>30.71</v>
      </c>
      <c r="Q14" s="109">
        <v>45828.625</v>
      </c>
      <c r="R14" s="44">
        <v>58.72</v>
      </c>
      <c r="S14" s="150" t="str">
        <f t="shared" si="0"/>
        <v/>
      </c>
      <c r="T14" s="150">
        <v>45855.625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45831.625</v>
      </c>
      <c r="N15" s="44">
        <v>46.848999999999997</v>
      </c>
      <c r="O15" s="109">
        <v>45866.625</v>
      </c>
      <c r="P15" s="44">
        <v>30.4</v>
      </c>
      <c r="Q15" s="109">
        <v>45831.625</v>
      </c>
      <c r="R15" s="44">
        <v>58.292999999999999</v>
      </c>
      <c r="S15" s="150" t="str">
        <f t="shared" si="0"/>
        <v/>
      </c>
      <c r="T15" s="150">
        <v>45859.625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45832.625</v>
      </c>
      <c r="N16" s="44">
        <v>44.784999999999997</v>
      </c>
      <c r="O16" s="109">
        <v>45867.625</v>
      </c>
      <c r="P16" s="44">
        <v>31.736999999999998</v>
      </c>
      <c r="Q16" s="109">
        <v>45832.625</v>
      </c>
      <c r="R16" s="44">
        <v>56.517000000000003</v>
      </c>
      <c r="S16" s="150">
        <f t="shared" si="0"/>
        <v>45832.625</v>
      </c>
      <c r="T16" s="150">
        <v>45866.625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45833.625</v>
      </c>
      <c r="N17" s="44">
        <v>44.518999999999998</v>
      </c>
      <c r="O17" s="109">
        <v>45868.625</v>
      </c>
      <c r="P17" s="44">
        <v>32.436</v>
      </c>
      <c r="Q17" s="109">
        <v>45833.625</v>
      </c>
      <c r="R17" s="44">
        <v>56.24</v>
      </c>
      <c r="S17" s="150">
        <f t="shared" si="0"/>
        <v>45833.625</v>
      </c>
      <c r="T17" s="150">
        <v>45867.625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45834.625</v>
      </c>
      <c r="N18" s="44">
        <v>44.546999999999997</v>
      </c>
      <c r="O18" s="109">
        <v>45869.625</v>
      </c>
      <c r="P18" s="44">
        <v>32.579000000000001</v>
      </c>
      <c r="Q18" s="109">
        <v>45834.625</v>
      </c>
      <c r="R18" s="44">
        <v>56.137</v>
      </c>
      <c r="S18" s="150" t="str">
        <f t="shared" si="0"/>
        <v/>
      </c>
      <c r="T18" s="150">
        <v>45868.625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45835.625</v>
      </c>
      <c r="N19" s="44">
        <v>43.511000000000003</v>
      </c>
      <c r="O19" s="109">
        <v>45873.625</v>
      </c>
      <c r="P19" s="44">
        <v>33.722000000000001</v>
      </c>
      <c r="Q19" s="109">
        <v>45835.625</v>
      </c>
      <c r="R19" s="44">
        <v>55.307000000000002</v>
      </c>
      <c r="S19" s="150" t="str">
        <f t="shared" si="0"/>
        <v/>
      </c>
      <c r="T19" s="150">
        <v>45869.625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45838.625</v>
      </c>
      <c r="N20" s="44">
        <v>43.36</v>
      </c>
      <c r="O20" s="109">
        <v>45874.625</v>
      </c>
      <c r="P20" s="44">
        <v>33.027000000000001</v>
      </c>
      <c r="Q20" s="109">
        <v>45838.625</v>
      </c>
      <c r="R20" s="44">
        <v>55.210999999999999</v>
      </c>
      <c r="S20" s="150" t="str">
        <f t="shared" si="0"/>
        <v/>
      </c>
      <c r="T20" s="150">
        <v>45873.625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45839.625</v>
      </c>
      <c r="N21" s="44">
        <v>42.436</v>
      </c>
      <c r="O21" s="109">
        <v>45875.625</v>
      </c>
      <c r="P21" s="44">
        <v>33.046999999999997</v>
      </c>
      <c r="Q21" s="109">
        <v>45839.625</v>
      </c>
      <c r="R21" s="44">
        <v>54.709000000000003</v>
      </c>
      <c r="S21" s="150" t="str">
        <f t="shared" si="0"/>
        <v/>
      </c>
      <c r="T21" s="150">
        <v>45874.625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45840.625</v>
      </c>
      <c r="N22" s="44">
        <v>41.960999999999999</v>
      </c>
      <c r="O22" s="109">
        <v>45888.625</v>
      </c>
      <c r="P22" s="44">
        <v>32.750999999999998</v>
      </c>
      <c r="Q22" s="109">
        <v>45840.625</v>
      </c>
      <c r="R22" s="44">
        <v>54.116999999999997</v>
      </c>
      <c r="S22" s="150" t="str">
        <f t="shared" si="0"/>
        <v/>
      </c>
      <c r="T22" s="150">
        <v>45875.625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45841.625</v>
      </c>
      <c r="N23" s="44">
        <v>41.48</v>
      </c>
      <c r="O23" s="109">
        <v>45889.625</v>
      </c>
      <c r="P23" s="44">
        <v>32.89</v>
      </c>
      <c r="Q23" s="109">
        <v>45841.625</v>
      </c>
      <c r="R23" s="44">
        <v>54.017000000000003</v>
      </c>
      <c r="S23" s="150" t="str">
        <f t="shared" si="0"/>
        <v/>
      </c>
      <c r="T23" s="150">
        <v>45888.625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45842.625</v>
      </c>
      <c r="N24" s="44">
        <v>41.780999999999999</v>
      </c>
      <c r="O24" s="109">
        <v>45890.625</v>
      </c>
      <c r="P24" s="44">
        <v>32.731000000000002</v>
      </c>
      <c r="Q24" s="109">
        <v>45842.625</v>
      </c>
      <c r="R24" s="44">
        <v>54.71</v>
      </c>
      <c r="S24" s="150" t="str">
        <f t="shared" si="0"/>
        <v/>
      </c>
      <c r="T24" s="150">
        <v>45889.625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45845.625</v>
      </c>
      <c r="N25" s="44">
        <v>41.323</v>
      </c>
      <c r="O25" s="109">
        <v>45891.625</v>
      </c>
      <c r="P25" s="44">
        <v>33.159999999999997</v>
      </c>
      <c r="Q25" s="109">
        <v>45845.625</v>
      </c>
      <c r="R25" s="44">
        <v>54.939</v>
      </c>
      <c r="S25" s="150" t="str">
        <f t="shared" si="0"/>
        <v/>
      </c>
      <c r="T25" s="150">
        <v>45890.625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45846.625</v>
      </c>
      <c r="N26" s="44">
        <v>41.024000000000001</v>
      </c>
      <c r="O26" s="109">
        <v>45895.625</v>
      </c>
      <c r="P26" s="44">
        <v>33.363</v>
      </c>
      <c r="Q26" s="109">
        <v>45846.625</v>
      </c>
      <c r="R26" s="44">
        <v>54.756</v>
      </c>
      <c r="S26" s="150" t="str">
        <f t="shared" si="0"/>
        <v/>
      </c>
      <c r="T26" s="150">
        <v>45891.625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45847.625</v>
      </c>
      <c r="N27" s="44">
        <v>41.223999999999997</v>
      </c>
      <c r="O27" s="109">
        <v>45896.625</v>
      </c>
      <c r="P27" s="44">
        <v>33.249000000000002</v>
      </c>
      <c r="Q27" s="109">
        <v>45847.625</v>
      </c>
      <c r="R27" s="44">
        <v>54.945</v>
      </c>
      <c r="S27" s="150" t="str">
        <f t="shared" si="0"/>
        <v/>
      </c>
      <c r="T27" s="150">
        <v>45895.625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45848.625</v>
      </c>
      <c r="N28" s="44">
        <v>40.31</v>
      </c>
      <c r="O28" s="109">
        <v>45897.625</v>
      </c>
      <c r="P28" s="44">
        <v>33.628</v>
      </c>
      <c r="Q28" s="109">
        <v>45848.625</v>
      </c>
      <c r="R28" s="44">
        <v>53.68</v>
      </c>
      <c r="S28" s="150" t="str">
        <f t="shared" si="0"/>
        <v/>
      </c>
      <c r="T28" s="150">
        <v>45896.625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45849.625</v>
      </c>
      <c r="N29" s="44">
        <v>40.499000000000002</v>
      </c>
      <c r="O29" s="109">
        <v>45901.625</v>
      </c>
      <c r="P29" s="44">
        <v>34.606000000000002</v>
      </c>
      <c r="Q29" s="109">
        <v>45849.625</v>
      </c>
      <c r="R29" s="44">
        <v>55.517000000000003</v>
      </c>
      <c r="S29" s="150" t="str">
        <f t="shared" si="0"/>
        <v/>
      </c>
      <c r="T29" s="150">
        <v>45897.625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45852.625</v>
      </c>
      <c r="N30" s="44">
        <v>41.247999999999998</v>
      </c>
      <c r="O30" s="109">
        <v>45902.625</v>
      </c>
      <c r="P30" s="44">
        <v>35.195</v>
      </c>
      <c r="Q30" s="109">
        <v>45852.625</v>
      </c>
      <c r="R30" s="44">
        <v>56.43</v>
      </c>
      <c r="S30" s="150" t="str">
        <f t="shared" si="0"/>
        <v/>
      </c>
      <c r="T30" s="150">
        <v>45901.625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45853.625</v>
      </c>
      <c r="N31" s="44">
        <v>40.006</v>
      </c>
      <c r="O31" s="109">
        <v>45903.625</v>
      </c>
      <c r="P31" s="44">
        <v>35.161000000000001</v>
      </c>
      <c r="Q31" s="109">
        <v>45853.625</v>
      </c>
      <c r="R31" s="44">
        <v>55.691000000000003</v>
      </c>
      <c r="S31" s="150">
        <f t="shared" si="0"/>
        <v>45853.625</v>
      </c>
      <c r="T31" s="150">
        <v>45902.625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45854.625</v>
      </c>
      <c r="N32" s="44">
        <v>40.494999999999997</v>
      </c>
      <c r="O32" s="109">
        <v>45904.625</v>
      </c>
      <c r="P32" s="44">
        <v>34.134999999999998</v>
      </c>
      <c r="Q32" s="109">
        <v>45854.625</v>
      </c>
      <c r="R32" s="44">
        <v>56.423999999999999</v>
      </c>
      <c r="S32" s="150">
        <f t="shared" si="0"/>
        <v>45854.625</v>
      </c>
      <c r="T32" s="150">
        <v>45903.625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45855.625</v>
      </c>
      <c r="N33" s="44">
        <v>39.448999999999998</v>
      </c>
      <c r="O33" s="109">
        <v>45908.625</v>
      </c>
      <c r="P33" s="44">
        <v>34.101999999999997</v>
      </c>
      <c r="Q33" s="109">
        <v>45855.625</v>
      </c>
      <c r="R33" s="44">
        <v>56.11</v>
      </c>
      <c r="S33" s="150">
        <f t="shared" si="0"/>
        <v>45855.625</v>
      </c>
      <c r="T33" s="150">
        <v>45904.625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45856.625</v>
      </c>
      <c r="N34" s="44">
        <v>39.037999999999997</v>
      </c>
      <c r="O34" s="109">
        <v>45909.625</v>
      </c>
      <c r="P34" s="44">
        <v>33.658999999999999</v>
      </c>
      <c r="Q34" s="109">
        <v>45856.625</v>
      </c>
      <c r="R34" s="44">
        <v>56.037999999999997</v>
      </c>
      <c r="S34" s="150" t="str">
        <f t="shared" si="0"/>
        <v/>
      </c>
      <c r="T34" s="150">
        <v>45908.625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45859.625</v>
      </c>
      <c r="N35" s="44">
        <v>38.61</v>
      </c>
      <c r="O35" s="109">
        <v>45910.625</v>
      </c>
      <c r="P35" s="44">
        <v>33.450000000000003</v>
      </c>
      <c r="Q35" s="109">
        <v>45859.625</v>
      </c>
      <c r="R35" s="44">
        <v>56.106000000000002</v>
      </c>
      <c r="S35" s="150">
        <f t="shared" si="0"/>
        <v>45859.625</v>
      </c>
      <c r="T35" s="150">
        <v>45909.625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45860.625</v>
      </c>
      <c r="N36" s="44">
        <v>39.155999999999999</v>
      </c>
      <c r="O36" s="109">
        <v>45911.625</v>
      </c>
      <c r="P36" s="44">
        <v>33.253</v>
      </c>
      <c r="Q36" s="109">
        <v>45860.625</v>
      </c>
      <c r="R36" s="44">
        <v>56.417999999999999</v>
      </c>
      <c r="S36" s="150" t="str">
        <f t="shared" si="0"/>
        <v/>
      </c>
      <c r="T36" s="150">
        <v>45910.625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45861.625</v>
      </c>
      <c r="N37" s="44">
        <v>38.594000000000001</v>
      </c>
      <c r="O37" s="109">
        <v>45912.625</v>
      </c>
      <c r="P37" s="44">
        <v>33.185000000000002</v>
      </c>
      <c r="Q37" s="109">
        <v>45861.625</v>
      </c>
      <c r="R37" s="44">
        <v>56.917000000000002</v>
      </c>
      <c r="S37" s="150" t="str">
        <f t="shared" si="0"/>
        <v/>
      </c>
      <c r="T37" s="150">
        <v>45911.625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45862.625</v>
      </c>
      <c r="N38" s="44">
        <v>37.491999999999997</v>
      </c>
      <c r="O38" s="109">
        <v>45915.625</v>
      </c>
      <c r="P38" s="44">
        <v>32.991</v>
      </c>
      <c r="Q38" s="109">
        <v>45862.625</v>
      </c>
      <c r="R38" s="44">
        <v>56.223999999999997</v>
      </c>
      <c r="S38" s="150" t="str">
        <f t="shared" si="0"/>
        <v/>
      </c>
      <c r="T38" s="150">
        <v>45912.625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45863.625</v>
      </c>
      <c r="N39" s="44">
        <v>37.991999999999997</v>
      </c>
      <c r="O39" s="109">
        <v>45916.625</v>
      </c>
      <c r="P39" s="44">
        <v>33.220999999999997</v>
      </c>
      <c r="Q39" s="109">
        <v>45863.625</v>
      </c>
      <c r="R39" s="44">
        <v>57.046999999999997</v>
      </c>
      <c r="S39" s="150" t="str">
        <f t="shared" si="0"/>
        <v/>
      </c>
      <c r="T39" s="150">
        <v>45915.625</v>
      </c>
      <c r="U39" s="150" t="str">
        <f t="shared" si="1"/>
        <v/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45866.625</v>
      </c>
      <c r="N40" s="44">
        <v>38.216000000000001</v>
      </c>
      <c r="O40" s="109">
        <v>45917.625</v>
      </c>
      <c r="P40" s="44">
        <v>33.203000000000003</v>
      </c>
      <c r="Q40" s="109">
        <v>45866.625</v>
      </c>
      <c r="R40" s="44">
        <v>57.008000000000003</v>
      </c>
      <c r="S40" s="150">
        <f t="shared" si="0"/>
        <v>45866.625</v>
      </c>
      <c r="T40" s="150">
        <v>45916.625</v>
      </c>
      <c r="U40" s="150" t="str">
        <f t="shared" si="1"/>
        <v/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45867.625</v>
      </c>
      <c r="N41" s="44">
        <v>39.076000000000001</v>
      </c>
      <c r="O41" s="109">
        <v>45918.625</v>
      </c>
      <c r="P41" s="44">
        <v>32.850999999999999</v>
      </c>
      <c r="Q41" s="109">
        <v>45867.625</v>
      </c>
      <c r="R41" s="44">
        <v>56.99</v>
      </c>
      <c r="S41" s="150">
        <f t="shared" si="0"/>
        <v>45867.625</v>
      </c>
      <c r="T41" s="150">
        <v>45917.625</v>
      </c>
      <c r="U41" s="150" t="str">
        <f t="shared" si="1"/>
        <v/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45868.625</v>
      </c>
      <c r="N42" s="44">
        <v>39.246000000000002</v>
      </c>
      <c r="O42" s="109">
        <v>45919.625</v>
      </c>
      <c r="P42" s="44">
        <v>32.515999999999998</v>
      </c>
      <c r="Q42" s="109">
        <v>45868.625</v>
      </c>
      <c r="R42" s="44">
        <v>56.664000000000001</v>
      </c>
      <c r="S42" s="150">
        <f t="shared" si="0"/>
        <v>45868.625</v>
      </c>
      <c r="T42" s="150">
        <v>45918.625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45869.625</v>
      </c>
      <c r="N43" s="44">
        <v>40.393999999999998</v>
      </c>
      <c r="O43" s="109">
        <v>45922.625</v>
      </c>
      <c r="P43" s="44">
        <v>35.517000000000003</v>
      </c>
      <c r="Q43" s="109">
        <v>45869.625</v>
      </c>
      <c r="R43" s="44">
        <v>56.28</v>
      </c>
      <c r="S43" s="150">
        <f t="shared" si="0"/>
        <v>45869.625</v>
      </c>
      <c r="T43" s="150">
        <v>45919.625</v>
      </c>
      <c r="U43" s="150" t="str">
        <f t="shared" si="1"/>
        <v/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45870.625</v>
      </c>
      <c r="N44" s="44">
        <v>42.654000000000003</v>
      </c>
      <c r="O44" s="109">
        <v>45923.625</v>
      </c>
      <c r="P44" s="44">
        <v>35.253</v>
      </c>
      <c r="Q44" s="109">
        <v>45870.625</v>
      </c>
      <c r="R44" s="44">
        <v>58.079000000000001</v>
      </c>
      <c r="S44" s="150" t="str">
        <f t="shared" si="0"/>
        <v/>
      </c>
      <c r="T44" s="150">
        <v>45922.625</v>
      </c>
      <c r="U44" s="150" t="str">
        <f t="shared" si="1"/>
        <v/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45873.625</v>
      </c>
      <c r="N45" s="44">
        <v>42.503999999999998</v>
      </c>
      <c r="O45" s="109">
        <v>45924.625</v>
      </c>
      <c r="P45" s="44">
        <v>35.186999999999998</v>
      </c>
      <c r="Q45" s="109">
        <v>45873.625</v>
      </c>
      <c r="R45" s="44">
        <v>57.991</v>
      </c>
      <c r="S45" s="150">
        <f t="shared" si="0"/>
        <v>45873.625</v>
      </c>
      <c r="T45" s="150">
        <v>45923.625</v>
      </c>
      <c r="U45" s="150" t="str">
        <f t="shared" si="1"/>
        <v/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45874.625</v>
      </c>
      <c r="N46" s="44">
        <v>42.567999999999998</v>
      </c>
      <c r="O46" s="109">
        <v>45925.625</v>
      </c>
      <c r="P46" s="44">
        <v>35.453000000000003</v>
      </c>
      <c r="Q46" s="109">
        <v>45874.625</v>
      </c>
      <c r="R46" s="44">
        <v>57.472999999999999</v>
      </c>
      <c r="S46" s="150">
        <f t="shared" si="0"/>
        <v>45874.625</v>
      </c>
      <c r="T46" s="150">
        <v>45924.625</v>
      </c>
      <c r="U46" s="150" t="str">
        <f t="shared" si="1"/>
        <v/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45875.625</v>
      </c>
      <c r="N47" s="44">
        <v>42.811</v>
      </c>
      <c r="O47" s="109">
        <v>45926.625</v>
      </c>
      <c r="P47" s="44">
        <v>35.406999999999996</v>
      </c>
      <c r="Q47" s="109">
        <v>45875.625</v>
      </c>
      <c r="R47" s="44">
        <v>57.191000000000003</v>
      </c>
      <c r="S47" s="150">
        <f t="shared" si="0"/>
        <v>45875.625</v>
      </c>
      <c r="T47" s="150">
        <v>45925.625</v>
      </c>
      <c r="U47" s="150">
        <f t="shared" si="1"/>
        <v>45925.625</v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45876.625</v>
      </c>
      <c r="N48" s="44">
        <v>42.009</v>
      </c>
      <c r="O48" s="109">
        <v>45929.625</v>
      </c>
      <c r="P48" s="44">
        <v>35.353000000000002</v>
      </c>
      <c r="Q48" s="109">
        <v>45876.625</v>
      </c>
      <c r="R48" s="44">
        <v>56.19</v>
      </c>
      <c r="S48" s="150" t="str">
        <f t="shared" si="0"/>
        <v/>
      </c>
      <c r="T48" s="150">
        <v>45926.625</v>
      </c>
      <c r="U48" s="150">
        <f t="shared" si="1"/>
        <v>45926.625</v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45877.625</v>
      </c>
      <c r="N49" s="44">
        <v>42.15</v>
      </c>
      <c r="O49" s="109">
        <v>45930.625</v>
      </c>
      <c r="P49" s="44">
        <v>35.423000000000002</v>
      </c>
      <c r="Q49" s="109">
        <v>45877.625</v>
      </c>
      <c r="R49" s="44">
        <v>55.26</v>
      </c>
      <c r="S49" s="150" t="str">
        <f t="shared" si="0"/>
        <v/>
      </c>
      <c r="T49" s="150">
        <v>45929.625</v>
      </c>
      <c r="U49" s="150">
        <f t="shared" si="1"/>
        <v>45929.625</v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45880.625</v>
      </c>
      <c r="N50" s="44">
        <v>41.886000000000003</v>
      </c>
      <c r="O50" s="109">
        <v>45931.625</v>
      </c>
      <c r="P50" s="44">
        <v>34.911999999999999</v>
      </c>
      <c r="Q50" s="109">
        <v>45880.625</v>
      </c>
      <c r="R50" s="44">
        <v>55.061999999999998</v>
      </c>
      <c r="S50" s="150" t="str">
        <f t="shared" si="0"/>
        <v/>
      </c>
      <c r="T50" s="150">
        <v>45930.625</v>
      </c>
      <c r="U50" s="150">
        <f t="shared" si="1"/>
        <v>45930.625</v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45881.625</v>
      </c>
      <c r="N51" s="44">
        <v>42.012</v>
      </c>
      <c r="O51" s="109">
        <v>45932.625</v>
      </c>
      <c r="P51" s="44">
        <v>33.39</v>
      </c>
      <c r="Q51" s="109">
        <v>45881.625</v>
      </c>
      <c r="R51" s="44">
        <v>54.386000000000003</v>
      </c>
      <c r="S51" s="150" t="str">
        <f t="shared" si="0"/>
        <v/>
      </c>
      <c r="T51" s="150">
        <v>45931.625</v>
      </c>
      <c r="U51" s="150">
        <f t="shared" si="1"/>
        <v>45931.625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45882.625</v>
      </c>
      <c r="N52" s="44">
        <v>41.433999999999997</v>
      </c>
      <c r="O52" s="109">
        <v>45933.625</v>
      </c>
      <c r="P52" s="44">
        <v>33.387</v>
      </c>
      <c r="Q52" s="109">
        <v>45882.625</v>
      </c>
      <c r="R52" s="44">
        <v>53.500999999999998</v>
      </c>
      <c r="S52" s="150" t="str">
        <f t="shared" si="0"/>
        <v/>
      </c>
      <c r="T52" s="150">
        <v>45932.625</v>
      </c>
      <c r="U52" s="150">
        <f t="shared" si="1"/>
        <v>45932.625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45883.625</v>
      </c>
      <c r="N53" s="44">
        <v>40.765000000000001</v>
      </c>
      <c r="O53" s="109">
        <v>45936.625</v>
      </c>
      <c r="P53" s="44">
        <v>34.415999999999997</v>
      </c>
      <c r="Q53" s="109">
        <v>45883.625</v>
      </c>
      <c r="R53" s="44">
        <v>52.978000000000002</v>
      </c>
      <c r="S53" s="150" t="str">
        <f t="shared" si="0"/>
        <v/>
      </c>
      <c r="T53" s="150">
        <v>45933.625</v>
      </c>
      <c r="U53" s="150">
        <f t="shared" si="1"/>
        <v>45933.625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45884.625</v>
      </c>
      <c r="N54" s="44">
        <v>40.72</v>
      </c>
      <c r="O54" s="109">
        <v>45937.625</v>
      </c>
      <c r="P54" s="44">
        <v>34.781999999999996</v>
      </c>
      <c r="Q54" s="109">
        <v>45884.625</v>
      </c>
      <c r="R54" s="44">
        <v>52.999000000000002</v>
      </c>
      <c r="S54" s="150" t="str">
        <f t="shared" si="0"/>
        <v/>
      </c>
      <c r="T54" s="150">
        <v>45936.625</v>
      </c>
      <c r="U54" s="150">
        <f t="shared" si="1"/>
        <v>45936.625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45887.625</v>
      </c>
      <c r="N55" s="44">
        <v>40.914999999999999</v>
      </c>
      <c r="O55" s="109">
        <v>45938.625</v>
      </c>
      <c r="P55" s="44">
        <v>35.098999999999997</v>
      </c>
      <c r="Q55" s="109">
        <v>45887.625</v>
      </c>
      <c r="R55" s="44">
        <v>53.317</v>
      </c>
      <c r="S55" s="150" t="str">
        <f t="shared" si="0"/>
        <v/>
      </c>
      <c r="T55" s="150">
        <v>45937.625</v>
      </c>
      <c r="U55" s="150">
        <f t="shared" si="1"/>
        <v>45937.625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45888.625</v>
      </c>
      <c r="N56" s="44">
        <v>41.639000000000003</v>
      </c>
      <c r="O56" s="109">
        <v>45939.625</v>
      </c>
      <c r="P56" s="44">
        <v>34.442</v>
      </c>
      <c r="Q56" s="109">
        <v>45888.625</v>
      </c>
      <c r="R56" s="44">
        <v>53.121000000000002</v>
      </c>
      <c r="S56" s="150">
        <f t="shared" si="0"/>
        <v>45888.625</v>
      </c>
      <c r="T56" s="150">
        <v>45938.625</v>
      </c>
      <c r="U56" s="150">
        <f t="shared" si="1"/>
        <v>45938.625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45889.625</v>
      </c>
      <c r="N57" s="44">
        <v>42.988999999999997</v>
      </c>
      <c r="O57" s="109">
        <v>45940.625</v>
      </c>
      <c r="P57" s="44">
        <v>34.442</v>
      </c>
      <c r="Q57" s="109">
        <v>45889.625</v>
      </c>
      <c r="R57" s="44">
        <v>53.008000000000003</v>
      </c>
      <c r="S57" s="150">
        <f t="shared" si="0"/>
        <v>45889.625</v>
      </c>
      <c r="T57" s="150">
        <v>45939.625</v>
      </c>
      <c r="U57" s="150">
        <f t="shared" si="1"/>
        <v>45939.625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45890.625</v>
      </c>
      <c r="N58" s="44">
        <v>42.866999999999997</v>
      </c>
      <c r="O58" s="109">
        <v>45943.625</v>
      </c>
      <c r="P58" s="44">
        <v>36.572000000000003</v>
      </c>
      <c r="Q58" s="109">
        <v>45890.625</v>
      </c>
      <c r="R58" s="44">
        <v>53.393000000000001</v>
      </c>
      <c r="S58" s="150">
        <f t="shared" si="0"/>
        <v>45890.625</v>
      </c>
      <c r="T58" s="150">
        <v>45940.625</v>
      </c>
      <c r="U58" s="150">
        <f t="shared" si="1"/>
        <v>45940.625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45891.625</v>
      </c>
      <c r="N59" s="44">
        <v>43.009</v>
      </c>
      <c r="O59" s="109">
        <v>45944.625</v>
      </c>
      <c r="P59" s="44">
        <v>37.72</v>
      </c>
      <c r="Q59" s="109">
        <v>45891.625</v>
      </c>
      <c r="R59" s="44">
        <v>53.387</v>
      </c>
      <c r="S59" s="150">
        <f t="shared" si="0"/>
        <v>45891.625</v>
      </c>
      <c r="T59" s="150">
        <v>45943.625</v>
      </c>
      <c r="U59" s="150">
        <f t="shared" si="1"/>
        <v>45943.625</v>
      </c>
      <c r="V59" s="150">
        <v>46003.625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45894.625</v>
      </c>
      <c r="N60" s="44">
        <v>42.521999999999998</v>
      </c>
      <c r="O60" s="109">
        <v>45945.625</v>
      </c>
      <c r="P60" s="44">
        <v>35.18</v>
      </c>
      <c r="Q60" s="109">
        <v>45894.625</v>
      </c>
      <c r="R60" s="44">
        <v>52.463999999999999</v>
      </c>
      <c r="S60" s="150" t="str">
        <f t="shared" si="0"/>
        <v/>
      </c>
      <c r="T60" s="150">
        <v>45944.625</v>
      </c>
      <c r="U60" s="150">
        <f t="shared" si="1"/>
        <v>45944.625</v>
      </c>
      <c r="V60" s="150">
        <v>46006.625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45895.625</v>
      </c>
      <c r="N61" s="44">
        <v>43.627000000000002</v>
      </c>
      <c r="O61" s="109">
        <v>45946.625</v>
      </c>
      <c r="P61" s="44">
        <v>35.090000000000003</v>
      </c>
      <c r="Q61" s="109">
        <v>45895.625</v>
      </c>
      <c r="R61" s="44">
        <v>53.911999999999999</v>
      </c>
      <c r="S61" s="150">
        <f t="shared" si="0"/>
        <v>45895.625</v>
      </c>
      <c r="T61" s="150">
        <v>45945.625</v>
      </c>
      <c r="U61" s="150">
        <f t="shared" si="1"/>
        <v>45945.625</v>
      </c>
      <c r="V61" s="150">
        <v>46007.625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45896.625</v>
      </c>
      <c r="N62" s="44">
        <v>43.198999999999998</v>
      </c>
      <c r="O62" s="109">
        <v>45947.625</v>
      </c>
      <c r="P62" s="44">
        <v>35.686999999999998</v>
      </c>
      <c r="Q62" s="109">
        <v>45896.625</v>
      </c>
      <c r="R62" s="44">
        <v>53.225000000000001</v>
      </c>
      <c r="S62" s="150">
        <f t="shared" si="0"/>
        <v>45896.625</v>
      </c>
      <c r="T62" s="150">
        <v>45946.625</v>
      </c>
      <c r="U62" s="150">
        <f t="shared" si="1"/>
        <v>45946.625</v>
      </c>
      <c r="V62" s="150">
        <v>46008.625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45897.625</v>
      </c>
      <c r="N63" s="44">
        <v>43.302999999999997</v>
      </c>
      <c r="O63" s="109">
        <v>45950.625</v>
      </c>
      <c r="P63" s="44">
        <v>34.273000000000003</v>
      </c>
      <c r="Q63" s="109">
        <v>45897.625</v>
      </c>
      <c r="R63" s="44">
        <v>54.14</v>
      </c>
      <c r="S63" s="150">
        <f t="shared" si="0"/>
        <v>45897.625</v>
      </c>
      <c r="T63" s="150">
        <v>45947.625</v>
      </c>
      <c r="U63" s="150">
        <f t="shared" si="1"/>
        <v>45947.625</v>
      </c>
      <c r="V63" s="150">
        <v>46009.625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45898.625</v>
      </c>
      <c r="N64" s="44">
        <v>43.933</v>
      </c>
      <c r="O64" s="109">
        <v>45951.625</v>
      </c>
      <c r="P64" s="44">
        <v>34.064</v>
      </c>
      <c r="Q64" s="109">
        <v>45898.625</v>
      </c>
      <c r="R64" s="44">
        <v>54.610999999999997</v>
      </c>
      <c r="S64" s="150" t="str">
        <f t="shared" si="0"/>
        <v/>
      </c>
      <c r="T64" s="150">
        <v>45950.625</v>
      </c>
      <c r="U64" s="150">
        <f t="shared" si="1"/>
        <v>45950.625</v>
      </c>
    </row>
    <row r="65" spans="1:21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45901.625</v>
      </c>
      <c r="N65" s="44">
        <v>43.805</v>
      </c>
      <c r="O65" s="109">
        <v>45952.625</v>
      </c>
      <c r="P65" s="44">
        <v>33.892000000000003</v>
      </c>
      <c r="Q65" s="109">
        <v>45901.625</v>
      </c>
      <c r="R65" s="44">
        <v>54.036999999999999</v>
      </c>
      <c r="S65" s="150">
        <f t="shared" si="0"/>
        <v>45901.625</v>
      </c>
      <c r="T65" s="150">
        <v>45951.625</v>
      </c>
      <c r="U65" s="150">
        <f t="shared" si="1"/>
        <v>45951.625</v>
      </c>
    </row>
    <row r="66" spans="1:21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45902.625</v>
      </c>
      <c r="N66" s="44">
        <v>44.895000000000003</v>
      </c>
      <c r="O66" s="109">
        <v>45953.625</v>
      </c>
      <c r="P66" s="44">
        <v>34.267000000000003</v>
      </c>
      <c r="Q66" s="109">
        <v>45902.625</v>
      </c>
      <c r="R66" s="44">
        <v>54.703000000000003</v>
      </c>
      <c r="S66" s="150">
        <f t="shared" si="0"/>
        <v>45902.625</v>
      </c>
      <c r="T66" s="150">
        <v>45952.625</v>
      </c>
      <c r="U66" s="150">
        <f t="shared" si="1"/>
        <v>45952.625</v>
      </c>
    </row>
    <row r="67" spans="1:21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45903.625</v>
      </c>
      <c r="N67" s="44">
        <v>44.619</v>
      </c>
      <c r="O67" s="109">
        <v>45954.625</v>
      </c>
      <c r="P67" s="44">
        <v>33.981999999999999</v>
      </c>
      <c r="Q67" s="109">
        <v>45903.625</v>
      </c>
      <c r="R67" s="44">
        <v>54.1</v>
      </c>
      <c r="S67" s="150">
        <f t="shared" si="0"/>
        <v>45903.625</v>
      </c>
      <c r="T67" s="150">
        <v>45953.625</v>
      </c>
      <c r="U67" s="150">
        <f t="shared" si="1"/>
        <v>45953.625</v>
      </c>
    </row>
    <row r="68" spans="1:21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45904.625</v>
      </c>
      <c r="N68" s="44">
        <v>43.335000000000001</v>
      </c>
      <c r="O68" s="109">
        <v>45957.625</v>
      </c>
      <c r="P68" s="44">
        <v>32.850999999999999</v>
      </c>
      <c r="Q68" s="109">
        <v>45904.625</v>
      </c>
      <c r="R68" s="44">
        <v>53.344000000000001</v>
      </c>
      <c r="S68" s="150">
        <f t="shared" ref="S68:S131" si="21">IF(COUNTIF(O:O,M68)*COUNTIF(Q:Q,M68),M68,"")</f>
        <v>45904.625</v>
      </c>
      <c r="T68" s="150">
        <v>45954.625</v>
      </c>
      <c r="U68" s="150">
        <f t="shared" ref="U68:U131" si="22">IF(T68&gt;$A$14,T68,"")</f>
        <v>45954.625</v>
      </c>
    </row>
    <row r="69" spans="1:21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45905.625</v>
      </c>
      <c r="N69" s="44">
        <v>43.165999999999997</v>
      </c>
      <c r="O69" s="109">
        <v>45958.625</v>
      </c>
      <c r="P69" s="44">
        <v>32.231999999999999</v>
      </c>
      <c r="Q69" s="109">
        <v>45905.625</v>
      </c>
      <c r="R69" s="44">
        <v>51.8</v>
      </c>
      <c r="S69" s="150" t="str">
        <f t="shared" si="21"/>
        <v/>
      </c>
      <c r="T69" s="150">
        <v>45957.625</v>
      </c>
      <c r="U69" s="150">
        <f t="shared" si="22"/>
        <v>45957.625</v>
      </c>
    </row>
    <row r="70" spans="1:21">
      <c r="A70" s="151">
        <f t="shared" ca="1" si="13"/>
        <v>46003.625</v>
      </c>
      <c r="B70" s="1">
        <f t="shared" ca="1" si="14"/>
        <v>44.923000000000002</v>
      </c>
      <c r="C70" s="30">
        <f t="shared" ca="1" si="15"/>
        <v>-3470.2920000000149</v>
      </c>
      <c r="D70" s="31">
        <f t="shared" ca="1" si="5"/>
        <v>153611.11111111112</v>
      </c>
      <c r="E70" s="4">
        <f t="shared" ca="1" si="16"/>
        <v>31.957999999999998</v>
      </c>
      <c r="F70" s="30">
        <f t="shared" ca="1" si="17"/>
        <v>16532.032000000014</v>
      </c>
      <c r="G70" s="31">
        <f t="shared" ca="1" si="8"/>
        <v>35111.111111111117</v>
      </c>
      <c r="H70" s="4">
        <f t="shared" ca="1" si="18"/>
        <v>46.816000000000003</v>
      </c>
      <c r="I70" s="30">
        <f t="shared" ca="1" si="19"/>
        <v>52299.999999999971</v>
      </c>
      <c r="J70" s="31">
        <f t="shared" ca="1" si="11"/>
        <v>54861.111111111117</v>
      </c>
      <c r="K70" s="80">
        <f t="shared" ca="1" si="20"/>
        <v>94622.851111111144</v>
      </c>
      <c r="M70" s="109">
        <v>45908.625</v>
      </c>
      <c r="N70" s="44">
        <v>42.848999999999997</v>
      </c>
      <c r="O70" s="109">
        <v>45959.625</v>
      </c>
      <c r="P70" s="44">
        <v>32.119</v>
      </c>
      <c r="Q70" s="109">
        <v>45908.625</v>
      </c>
      <c r="R70" s="44">
        <v>51.392000000000003</v>
      </c>
      <c r="S70" s="150">
        <f t="shared" si="21"/>
        <v>45908.625</v>
      </c>
      <c r="T70" s="150">
        <v>45958.625</v>
      </c>
      <c r="U70" s="150">
        <f t="shared" si="22"/>
        <v>45958.625</v>
      </c>
    </row>
    <row r="71" spans="1:21">
      <c r="A71" s="151">
        <f t="shared" ca="1" si="13"/>
        <v>46006.625</v>
      </c>
      <c r="B71" s="1">
        <f t="shared" ca="1" si="14"/>
        <v>45.06</v>
      </c>
      <c r="C71" s="30">
        <f t="shared" ca="1" si="15"/>
        <v>-4594.2400000000198</v>
      </c>
      <c r="D71" s="31">
        <f t="shared" ca="1" si="5"/>
        <v>159444.44444444447</v>
      </c>
      <c r="E71" s="4">
        <f t="shared" ca="1" si="16"/>
        <v>32.466000000000001</v>
      </c>
      <c r="F71" s="30">
        <f t="shared" ca="1" si="17"/>
        <v>12419.263999999992</v>
      </c>
      <c r="G71" s="31">
        <f t="shared" ca="1" si="8"/>
        <v>36444.444444444445</v>
      </c>
      <c r="H71" s="4">
        <f t="shared" ca="1" si="18"/>
        <v>46.695</v>
      </c>
      <c r="I71" s="30">
        <f t="shared" ca="1" si="19"/>
        <v>53812.5</v>
      </c>
      <c r="J71" s="31">
        <f t="shared" ca="1" si="11"/>
        <v>56944.444444444445</v>
      </c>
      <c r="K71" s="80">
        <f t="shared" ca="1" si="20"/>
        <v>92956.968444444443</v>
      </c>
      <c r="M71" s="109">
        <v>45909.625</v>
      </c>
      <c r="N71" s="44">
        <v>42.512</v>
      </c>
      <c r="O71" s="109">
        <v>45960.625</v>
      </c>
      <c r="P71" s="44">
        <v>32.652999999999999</v>
      </c>
      <c r="Q71" s="109">
        <v>45909.625</v>
      </c>
      <c r="R71" s="44">
        <v>50.817</v>
      </c>
      <c r="S71" s="150">
        <f t="shared" si="21"/>
        <v>45909.625</v>
      </c>
      <c r="T71" s="150">
        <v>45959.625</v>
      </c>
      <c r="U71" s="150">
        <f t="shared" si="22"/>
        <v>45959.625</v>
      </c>
    </row>
    <row r="72" spans="1:21">
      <c r="A72" s="151">
        <f t="shared" ca="1" si="13"/>
        <v>46007.625</v>
      </c>
      <c r="B72" s="1">
        <f t="shared" ca="1" si="14"/>
        <v>45.28</v>
      </c>
      <c r="C72" s="30">
        <f t="shared" ca="1" si="15"/>
        <v>-6399.1200000000099</v>
      </c>
      <c r="D72" s="31">
        <f t="shared" ca="1" si="5"/>
        <v>161388.88888888891</v>
      </c>
      <c r="E72" s="4">
        <f t="shared" ca="1" si="16"/>
        <v>33.347999999999999</v>
      </c>
      <c r="F72" s="30">
        <f t="shared" ca="1" si="17"/>
        <v>5278.5920000000078</v>
      </c>
      <c r="G72" s="31">
        <f t="shared" ca="1" si="8"/>
        <v>36888.888888888898</v>
      </c>
      <c r="H72" s="4">
        <f t="shared" ca="1" si="18"/>
        <v>46.695</v>
      </c>
      <c r="I72" s="30">
        <f t="shared" ca="1" si="19"/>
        <v>53812.5</v>
      </c>
      <c r="J72" s="31">
        <f t="shared" ca="1" si="11"/>
        <v>57638.888888888898</v>
      </c>
      <c r="K72" s="80">
        <f t="shared" ca="1" si="20"/>
        <v>85705.860888888885</v>
      </c>
      <c r="M72" s="109">
        <v>45910.625</v>
      </c>
      <c r="N72" s="44">
        <v>42.311999999999998</v>
      </c>
      <c r="O72" s="109">
        <v>45961.625</v>
      </c>
      <c r="P72" s="44">
        <v>32.923000000000002</v>
      </c>
      <c r="Q72" s="109">
        <v>45910.625</v>
      </c>
      <c r="R72" s="44">
        <v>49.832999999999998</v>
      </c>
      <c r="S72" s="150">
        <f t="shared" si="21"/>
        <v>45910.625</v>
      </c>
      <c r="T72" s="150">
        <v>45960.625</v>
      </c>
      <c r="U72" s="150">
        <f t="shared" si="22"/>
        <v>45960.625</v>
      </c>
    </row>
    <row r="73" spans="1:21">
      <c r="A73" s="151">
        <f t="shared" ca="1" si="13"/>
        <v>46008.625</v>
      </c>
      <c r="B73" s="1">
        <f t="shared" ca="1" si="14"/>
        <v>45.28</v>
      </c>
      <c r="C73" s="30">
        <f t="shared" ca="1" si="15"/>
        <v>-6399.1200000000099</v>
      </c>
      <c r="D73" s="31">
        <f t="shared" ca="1" si="5"/>
        <v>163333.33333333334</v>
      </c>
      <c r="E73" s="4">
        <f t="shared" ca="1" si="16"/>
        <v>33.421999999999997</v>
      </c>
      <c r="F73" s="30">
        <f t="shared" ca="1" si="17"/>
        <v>4679.4880000000239</v>
      </c>
      <c r="G73" s="31">
        <f t="shared" ca="1" si="8"/>
        <v>37333.333333333328</v>
      </c>
      <c r="H73" s="4">
        <f t="shared" ca="1" si="18"/>
        <v>47.024000000000001</v>
      </c>
      <c r="I73" s="30">
        <f t="shared" ca="1" si="19"/>
        <v>49699.999999999985</v>
      </c>
      <c r="J73" s="31">
        <f t="shared" ca="1" si="11"/>
        <v>58333.333333333328</v>
      </c>
      <c r="K73" s="80">
        <f t="shared" ca="1" si="20"/>
        <v>90913.701333333316</v>
      </c>
      <c r="M73" s="109">
        <v>45911.625</v>
      </c>
      <c r="N73" s="44">
        <v>42.148000000000003</v>
      </c>
      <c r="O73" s="109">
        <v>45964.625</v>
      </c>
      <c r="P73" s="44">
        <v>33.341000000000001</v>
      </c>
      <c r="Q73" s="109">
        <v>45911.625</v>
      </c>
      <c r="R73" s="44">
        <v>49.048999999999999</v>
      </c>
      <c r="S73" s="150">
        <f t="shared" si="21"/>
        <v>45911.625</v>
      </c>
      <c r="T73" s="150">
        <v>45961.625</v>
      </c>
      <c r="U73" s="150">
        <f t="shared" si="22"/>
        <v>45961.625</v>
      </c>
    </row>
    <row r="74" spans="1:21">
      <c r="A74" s="151">
        <f t="shared" ca="1" si="13"/>
        <v>46009.625</v>
      </c>
      <c r="B74" s="1">
        <f t="shared" ca="1" si="14"/>
        <v>46.484999999999999</v>
      </c>
      <c r="C74" s="30">
        <f t="shared" ca="1" si="15"/>
        <v>-16284.939999999997</v>
      </c>
      <c r="D74" s="31">
        <f t="shared" ca="1" si="5"/>
        <v>165277.77777777778</v>
      </c>
      <c r="E74" s="4">
        <f t="shared" ca="1" si="16"/>
        <v>33.793999999999997</v>
      </c>
      <c r="F74" s="30">
        <f t="shared" ca="1" si="17"/>
        <v>1667.7760000000249</v>
      </c>
      <c r="G74" s="31">
        <f t="shared" ca="1" si="8"/>
        <v>37777.777777777781</v>
      </c>
      <c r="H74" s="4">
        <f t="shared" ca="1" si="18"/>
        <v>47.036000000000001</v>
      </c>
      <c r="I74" s="30">
        <f t="shared" ca="1" si="19"/>
        <v>49549.999999999985</v>
      </c>
      <c r="J74" s="31">
        <f t="shared" ca="1" si="11"/>
        <v>59027.777777777781</v>
      </c>
      <c r="K74" s="80">
        <f t="shared" ca="1" si="20"/>
        <v>79860.613777777791</v>
      </c>
      <c r="M74" s="109">
        <v>45912.625</v>
      </c>
      <c r="N74" s="44">
        <v>42.167000000000002</v>
      </c>
      <c r="O74" s="109">
        <v>45965.625</v>
      </c>
      <c r="P74" s="44">
        <v>34.250999999999998</v>
      </c>
      <c r="Q74" s="109">
        <v>45912.625</v>
      </c>
      <c r="R74" s="44">
        <v>48.445999999999998</v>
      </c>
      <c r="S74" s="150">
        <f t="shared" si="21"/>
        <v>45912.625</v>
      </c>
      <c r="T74" s="150">
        <v>45964.625</v>
      </c>
      <c r="U74" s="150">
        <f t="shared" si="22"/>
        <v>45964.625</v>
      </c>
    </row>
    <row r="75" spans="1:21">
      <c r="A75" s="151">
        <f t="shared" ca="1" si="13"/>
        <v>46009.432628587965</v>
      </c>
      <c r="B75" s="1">
        <f t="shared" ca="1" si="14"/>
        <v>46.485289999999999</v>
      </c>
      <c r="C75" s="30">
        <f t="shared" ca="1" si="15"/>
        <v>-16287.319159999992</v>
      </c>
      <c r="D75" s="31">
        <f t="shared" ca="1" si="5"/>
        <v>165277.77777777778</v>
      </c>
      <c r="E75" s="4">
        <f t="shared" ca="1" si="16"/>
        <v>33.793810000000001</v>
      </c>
      <c r="F75" s="30">
        <f t="shared" ca="1" si="17"/>
        <v>1669.3142399999952</v>
      </c>
      <c r="G75" s="31">
        <f t="shared" ca="1" si="8"/>
        <v>37777.777777777781</v>
      </c>
      <c r="H75" s="4">
        <f t="shared" ca="1" si="18"/>
        <v>47.03586</v>
      </c>
      <c r="I75" s="30">
        <f t="shared" ca="1" si="19"/>
        <v>49551.750000000007</v>
      </c>
      <c r="J75" s="31">
        <f t="shared" ca="1" si="11"/>
        <v>59027.777777777781</v>
      </c>
      <c r="K75" s="80">
        <f t="shared" ca="1" si="20"/>
        <v>79858.022857777803</v>
      </c>
      <c r="M75" s="109">
        <v>45915.625</v>
      </c>
      <c r="N75" s="44">
        <v>41.593000000000004</v>
      </c>
      <c r="O75" s="109">
        <v>45966.625</v>
      </c>
      <c r="P75" s="44">
        <v>33.177999999999997</v>
      </c>
      <c r="Q75" s="109">
        <v>45915.625</v>
      </c>
      <c r="R75" s="44">
        <v>48.027999999999999</v>
      </c>
      <c r="S75" s="150">
        <f t="shared" si="21"/>
        <v>45915.625</v>
      </c>
      <c r="T75" s="150">
        <v>45965.625</v>
      </c>
      <c r="U75" s="150">
        <f t="shared" si="22"/>
        <v>45965.625</v>
      </c>
    </row>
    <row r="76" spans="1:21">
      <c r="A76" s="151" t="str">
        <f t="shared" ca="1" si="13"/>
        <v/>
      </c>
      <c r="B76" s="1" t="str">
        <f t="shared" ca="1" si="14"/>
        <v/>
      </c>
      <c r="C76" s="30" t="str">
        <f t="shared" ca="1" si="15"/>
        <v/>
      </c>
      <c r="D76" s="31" t="str">
        <f t="shared" ca="1" si="5"/>
        <v/>
      </c>
      <c r="E76" s="4" t="str">
        <f t="shared" ca="1" si="16"/>
        <v/>
      </c>
      <c r="F76" s="30" t="str">
        <f t="shared" ca="1" si="17"/>
        <v/>
      </c>
      <c r="G76" s="31" t="str">
        <f t="shared" ca="1" si="8"/>
        <v/>
      </c>
      <c r="H76" s="4" t="str">
        <f t="shared" ca="1" si="18"/>
        <v/>
      </c>
      <c r="I76" s="30" t="str">
        <f t="shared" ca="1" si="19"/>
        <v/>
      </c>
      <c r="J76" s="31" t="str">
        <f t="shared" ca="1" si="11"/>
        <v/>
      </c>
      <c r="K76" s="80" t="str">
        <f t="shared" ca="1" si="20"/>
        <v/>
      </c>
      <c r="M76" s="109">
        <v>45916.625</v>
      </c>
      <c r="N76" s="44">
        <v>41.957999999999998</v>
      </c>
      <c r="O76" s="109">
        <v>45967.625</v>
      </c>
      <c r="P76" s="44">
        <v>33.408999999999999</v>
      </c>
      <c r="Q76" s="109">
        <v>45916.625</v>
      </c>
      <c r="R76" s="44">
        <v>46.912999999999997</v>
      </c>
      <c r="S76" s="150">
        <f t="shared" si="21"/>
        <v>45916.625</v>
      </c>
      <c r="T76" s="150">
        <v>45966.625</v>
      </c>
      <c r="U76" s="150">
        <f t="shared" si="22"/>
        <v>45966.625</v>
      </c>
    </row>
    <row r="77" spans="1:21">
      <c r="A77" s="151" t="str">
        <f t="shared" ca="1" si="13"/>
        <v/>
      </c>
      <c r="B77" s="1" t="str">
        <f t="shared" ca="1" si="14"/>
        <v/>
      </c>
      <c r="C77" s="30" t="str">
        <f t="shared" ca="1" si="15"/>
        <v/>
      </c>
      <c r="D77" s="31" t="str">
        <f t="shared" ca="1" si="5"/>
        <v/>
      </c>
      <c r="E77" s="4" t="str">
        <f t="shared" ca="1" si="16"/>
        <v/>
      </c>
      <c r="F77" s="30" t="str">
        <f t="shared" ca="1" si="17"/>
        <v/>
      </c>
      <c r="G77" s="31" t="str">
        <f t="shared" ca="1" si="8"/>
        <v/>
      </c>
      <c r="H77" s="4" t="str">
        <f t="shared" ca="1" si="18"/>
        <v/>
      </c>
      <c r="I77" s="30" t="str">
        <f t="shared" ca="1" si="19"/>
        <v/>
      </c>
      <c r="J77" s="31" t="str">
        <f t="shared" ca="1" si="11"/>
        <v/>
      </c>
      <c r="K77" s="80" t="str">
        <f t="shared" ca="1" si="20"/>
        <v/>
      </c>
      <c r="M77" s="109">
        <v>45917.625</v>
      </c>
      <c r="N77" s="44">
        <v>42.527000000000001</v>
      </c>
      <c r="O77" s="109">
        <v>45968.625</v>
      </c>
      <c r="P77" s="44">
        <v>33.408000000000001</v>
      </c>
      <c r="Q77" s="109">
        <v>45917.625</v>
      </c>
      <c r="R77" s="44">
        <v>47.116</v>
      </c>
      <c r="S77" s="150">
        <f t="shared" si="21"/>
        <v>45917.625</v>
      </c>
      <c r="T77" s="150">
        <v>45967.625</v>
      </c>
      <c r="U77" s="150">
        <f t="shared" si="22"/>
        <v>45967.625</v>
      </c>
    </row>
    <row r="78" spans="1:21">
      <c r="A78" s="151" t="str">
        <f t="shared" ca="1" si="13"/>
        <v/>
      </c>
      <c r="B78" s="1" t="str">
        <f t="shared" ca="1" si="14"/>
        <v/>
      </c>
      <c r="C78" s="30" t="str">
        <f t="shared" ca="1" si="15"/>
        <v/>
      </c>
      <c r="D78" s="31" t="str">
        <f t="shared" ca="1" si="5"/>
        <v/>
      </c>
      <c r="E78" s="4" t="str">
        <f t="shared" ca="1" si="16"/>
        <v/>
      </c>
      <c r="F78" s="30" t="str">
        <f t="shared" ca="1" si="17"/>
        <v/>
      </c>
      <c r="G78" s="31" t="str">
        <f t="shared" ca="1" si="8"/>
        <v/>
      </c>
      <c r="H78" s="4" t="str">
        <f t="shared" ca="1" si="18"/>
        <v/>
      </c>
      <c r="I78" s="30" t="str">
        <f t="shared" ca="1" si="19"/>
        <v/>
      </c>
      <c r="J78" s="31" t="str">
        <f t="shared" ca="1" si="11"/>
        <v/>
      </c>
      <c r="K78" s="80" t="str">
        <f t="shared" ca="1" si="20"/>
        <v/>
      </c>
      <c r="M78" s="109">
        <v>45918.625</v>
      </c>
      <c r="N78" s="44">
        <v>42.009</v>
      </c>
      <c r="O78" s="109">
        <v>45971.625</v>
      </c>
      <c r="P78" s="44">
        <v>32.451000000000001</v>
      </c>
      <c r="Q78" s="109">
        <v>45918.625</v>
      </c>
      <c r="R78" s="44">
        <v>46.26</v>
      </c>
      <c r="S78" s="150">
        <f t="shared" si="21"/>
        <v>45918.625</v>
      </c>
      <c r="T78" s="150">
        <v>45968.625</v>
      </c>
      <c r="U78" s="150">
        <f t="shared" si="22"/>
        <v>45968.625</v>
      </c>
    </row>
    <row r="79" spans="1:21">
      <c r="A79" s="151" t="str">
        <f t="shared" ca="1" si="13"/>
        <v/>
      </c>
      <c r="B79" s="1" t="str">
        <f t="shared" ca="1" si="14"/>
        <v/>
      </c>
      <c r="C79" s="30" t="str">
        <f t="shared" ca="1" si="15"/>
        <v/>
      </c>
      <c r="D79" s="31" t="str">
        <f t="shared" ca="1" si="5"/>
        <v/>
      </c>
      <c r="E79" s="4" t="str">
        <f t="shared" ca="1" si="16"/>
        <v/>
      </c>
      <c r="F79" s="30" t="str">
        <f t="shared" ca="1" si="17"/>
        <v/>
      </c>
      <c r="G79" s="31" t="str">
        <f t="shared" ca="1" si="8"/>
        <v/>
      </c>
      <c r="H79" s="4" t="str">
        <f t="shared" ca="1" si="18"/>
        <v/>
      </c>
      <c r="I79" s="30" t="str">
        <f t="shared" ca="1" si="19"/>
        <v/>
      </c>
      <c r="J79" s="31" t="str">
        <f t="shared" ca="1" si="11"/>
        <v/>
      </c>
      <c r="K79" s="80" t="str">
        <f t="shared" ca="1" si="20"/>
        <v/>
      </c>
      <c r="M79" s="109">
        <v>45919.625</v>
      </c>
      <c r="N79" s="44">
        <v>41.935000000000002</v>
      </c>
      <c r="O79" s="109">
        <v>45972.625</v>
      </c>
      <c r="P79" s="44">
        <v>32.212000000000003</v>
      </c>
      <c r="Q79" s="109">
        <v>45919.625</v>
      </c>
      <c r="R79" s="44">
        <v>45.433</v>
      </c>
      <c r="S79" s="150">
        <f t="shared" si="21"/>
        <v>45919.625</v>
      </c>
      <c r="T79" s="150">
        <v>45971.625</v>
      </c>
      <c r="U79" s="150">
        <f t="shared" si="22"/>
        <v>45971.625</v>
      </c>
    </row>
    <row r="80" spans="1:21">
      <c r="A80" s="151" t="str">
        <f t="shared" ca="1" si="13"/>
        <v/>
      </c>
      <c r="B80" s="1" t="str">
        <f t="shared" ca="1" si="14"/>
        <v/>
      </c>
      <c r="C80" s="30" t="str">
        <f t="shared" ca="1" si="15"/>
        <v/>
      </c>
      <c r="D80" s="31" t="str">
        <f t="shared" ref="D80:D143" ca="1" si="23">IF(ISERROR(B80-2),"",$B$6*(INT(A80)-INT($A$14))/360*$B$5)</f>
        <v/>
      </c>
      <c r="E80" s="4" t="str">
        <f t="shared" ca="1" si="16"/>
        <v/>
      </c>
      <c r="F80" s="30" t="str">
        <f t="shared" ca="1" si="17"/>
        <v/>
      </c>
      <c r="G80" s="31" t="str">
        <f t="shared" ref="G80:G143" ca="1" si="24">IF(ISERROR(B80-2),"",$C$6*(INT(A80)-INT($A$14))/360*$C$5)</f>
        <v/>
      </c>
      <c r="H80" s="4" t="str">
        <f t="shared" ca="1" si="18"/>
        <v/>
      </c>
      <c r="I80" s="30" t="str">
        <f t="shared" ca="1" si="19"/>
        <v/>
      </c>
      <c r="J80" s="31" t="str">
        <f t="shared" ref="J80:J143" ca="1" si="25">IF(ISERROR(B80-2),"",$D$6*(INT(A80)-INT($A$14))/360*$D$5)</f>
        <v/>
      </c>
      <c r="K80" s="80" t="str">
        <f t="shared" ca="1" si="20"/>
        <v/>
      </c>
      <c r="M80" s="109">
        <v>45922.625</v>
      </c>
      <c r="N80" s="44">
        <v>46.195</v>
      </c>
      <c r="O80" s="109">
        <v>45973.625</v>
      </c>
      <c r="P80" s="44">
        <v>31.692</v>
      </c>
      <c r="Q80" s="109">
        <v>45922.625</v>
      </c>
      <c r="R80" s="44">
        <v>50.432000000000002</v>
      </c>
      <c r="S80" s="150">
        <f t="shared" si="21"/>
        <v>45922.625</v>
      </c>
      <c r="T80" s="150">
        <v>45972.625</v>
      </c>
      <c r="U80" s="150">
        <f t="shared" si="22"/>
        <v>45972.625</v>
      </c>
    </row>
    <row r="81" spans="1:21">
      <c r="A81" s="151" t="str">
        <f t="shared" ca="1" si="13"/>
        <v/>
      </c>
      <c r="B81" s="1" t="str">
        <f t="shared" ca="1" si="14"/>
        <v/>
      </c>
      <c r="C81" s="30" t="str">
        <f t="shared" ca="1" si="15"/>
        <v/>
      </c>
      <c r="D81" s="31" t="str">
        <f t="shared" ca="1" si="23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24"/>
        <v/>
      </c>
      <c r="H81" s="4" t="str">
        <f t="shared" ca="1" si="18"/>
        <v/>
      </c>
      <c r="I81" s="30" t="str">
        <f t="shared" ca="1" si="19"/>
        <v/>
      </c>
      <c r="J81" s="31" t="str">
        <f t="shared" ca="1" si="25"/>
        <v/>
      </c>
      <c r="K81" s="80" t="str">
        <f t="shared" ca="1" si="20"/>
        <v/>
      </c>
      <c r="M81" s="109">
        <v>45923.625</v>
      </c>
      <c r="N81" s="44">
        <v>45.677999999999997</v>
      </c>
      <c r="O81" s="109">
        <v>45974.625</v>
      </c>
      <c r="P81" s="44">
        <v>31.638000000000002</v>
      </c>
      <c r="Q81" s="109">
        <v>45923.625</v>
      </c>
      <c r="R81" s="44">
        <v>49.762999999999998</v>
      </c>
      <c r="S81" s="150">
        <f t="shared" si="21"/>
        <v>45923.625</v>
      </c>
      <c r="T81" s="150">
        <v>45973.625</v>
      </c>
      <c r="U81" s="150">
        <f t="shared" si="22"/>
        <v>45973.625</v>
      </c>
    </row>
    <row r="82" spans="1:21">
      <c r="A82" s="151" t="str">
        <f t="shared" ca="1" si="13"/>
        <v/>
      </c>
      <c r="B82" s="1" t="str">
        <f t="shared" ca="1" si="14"/>
        <v/>
      </c>
      <c r="C82" s="30" t="str">
        <f t="shared" ca="1" si="15"/>
        <v/>
      </c>
      <c r="D82" s="31" t="str">
        <f t="shared" ca="1" si="23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24"/>
        <v/>
      </c>
      <c r="H82" s="4" t="str">
        <f t="shared" ca="1" si="18"/>
        <v/>
      </c>
      <c r="I82" s="30" t="str">
        <f t="shared" ca="1" si="19"/>
        <v/>
      </c>
      <c r="J82" s="31" t="str">
        <f t="shared" ca="1" si="25"/>
        <v/>
      </c>
      <c r="K82" s="80" t="str">
        <f t="shared" ca="1" si="20"/>
        <v/>
      </c>
      <c r="M82" s="109">
        <v>45924.625</v>
      </c>
      <c r="N82" s="44">
        <v>45.94</v>
      </c>
      <c r="O82" s="109">
        <v>45975.625</v>
      </c>
      <c r="P82" s="44">
        <v>32.54</v>
      </c>
      <c r="Q82" s="109">
        <v>45924.625</v>
      </c>
      <c r="R82" s="44">
        <v>49.73</v>
      </c>
      <c r="S82" s="150">
        <f t="shared" si="21"/>
        <v>45924.625</v>
      </c>
      <c r="T82" s="150">
        <v>45974.625</v>
      </c>
      <c r="U82" s="150">
        <f t="shared" si="22"/>
        <v>45974.625</v>
      </c>
    </row>
    <row r="83" spans="1:21">
      <c r="A83" s="151" t="str">
        <f t="shared" ca="1" si="13"/>
        <v/>
      </c>
      <c r="B83" s="1" t="str">
        <f t="shared" ca="1" si="14"/>
        <v/>
      </c>
      <c r="C83" s="30" t="str">
        <f t="shared" ca="1" si="15"/>
        <v/>
      </c>
      <c r="D83" s="31" t="str">
        <f t="shared" ca="1" si="23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24"/>
        <v/>
      </c>
      <c r="H83" s="4" t="str">
        <f t="shared" ca="1" si="18"/>
        <v/>
      </c>
      <c r="I83" s="30" t="str">
        <f t="shared" ca="1" si="19"/>
        <v/>
      </c>
      <c r="J83" s="31" t="str">
        <f t="shared" ca="1" si="25"/>
        <v/>
      </c>
      <c r="K83" s="80" t="str">
        <f t="shared" ca="1" si="20"/>
        <v/>
      </c>
      <c r="M83" s="109">
        <v>45925.625</v>
      </c>
      <c r="N83" s="44">
        <v>46.070999999999998</v>
      </c>
      <c r="O83" s="109">
        <v>45978.625</v>
      </c>
      <c r="P83" s="44">
        <v>31.765000000000001</v>
      </c>
      <c r="Q83" s="109">
        <v>45925.625</v>
      </c>
      <c r="R83" s="44">
        <v>49.83</v>
      </c>
      <c r="S83" s="150">
        <f t="shared" si="21"/>
        <v>45925.625</v>
      </c>
      <c r="T83" s="150">
        <v>45975.625</v>
      </c>
      <c r="U83" s="150">
        <f t="shared" si="22"/>
        <v>45975.625</v>
      </c>
    </row>
    <row r="84" spans="1:21">
      <c r="A84" s="151" t="str">
        <f t="shared" ca="1" si="13"/>
        <v/>
      </c>
      <c r="B84" s="1" t="str">
        <f t="shared" ca="1" si="14"/>
        <v/>
      </c>
      <c r="C84" s="30" t="str">
        <f t="shared" ca="1" si="15"/>
        <v/>
      </c>
      <c r="D84" s="31" t="str">
        <f t="shared" ca="1" si="23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24"/>
        <v/>
      </c>
      <c r="H84" s="4" t="str">
        <f t="shared" ca="1" si="18"/>
        <v/>
      </c>
      <c r="I84" s="30" t="str">
        <f t="shared" ca="1" si="19"/>
        <v/>
      </c>
      <c r="J84" s="31" t="str">
        <f t="shared" ca="1" si="25"/>
        <v/>
      </c>
      <c r="K84" s="80" t="str">
        <f t="shared" ca="1" si="20"/>
        <v/>
      </c>
      <c r="M84" s="109">
        <v>45926.625</v>
      </c>
      <c r="N84" s="44">
        <v>45.92</v>
      </c>
      <c r="O84" s="109">
        <v>45979.625</v>
      </c>
      <c r="P84" s="44">
        <v>32.521999999999998</v>
      </c>
      <c r="Q84" s="109">
        <v>45926.625</v>
      </c>
      <c r="R84" s="44">
        <v>49.52</v>
      </c>
      <c r="S84" s="150">
        <f t="shared" si="21"/>
        <v>45926.625</v>
      </c>
      <c r="T84" s="150">
        <v>45978.625</v>
      </c>
      <c r="U84" s="150">
        <f t="shared" si="22"/>
        <v>45978.625</v>
      </c>
    </row>
    <row r="85" spans="1:21">
      <c r="A85" s="151" t="str">
        <f t="shared" ca="1" si="13"/>
        <v/>
      </c>
      <c r="B85" s="1" t="str">
        <f t="shared" ca="1" si="14"/>
        <v/>
      </c>
      <c r="C85" s="30" t="str">
        <f t="shared" ca="1" si="15"/>
        <v/>
      </c>
      <c r="D85" s="31" t="str">
        <f t="shared" ca="1" si="23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24"/>
        <v/>
      </c>
      <c r="H85" s="4" t="str">
        <f t="shared" ca="1" si="18"/>
        <v/>
      </c>
      <c r="I85" s="30" t="str">
        <f t="shared" ca="1" si="19"/>
        <v/>
      </c>
      <c r="J85" s="31" t="str">
        <f t="shared" ca="1" si="25"/>
        <v/>
      </c>
      <c r="K85" s="80" t="str">
        <f t="shared" ca="1" si="20"/>
        <v/>
      </c>
      <c r="M85" s="109">
        <v>45929.625</v>
      </c>
      <c r="N85" s="44">
        <v>45.886000000000003</v>
      </c>
      <c r="O85" s="109">
        <v>45980.625</v>
      </c>
      <c r="P85" s="44">
        <v>32.426000000000002</v>
      </c>
      <c r="Q85" s="109">
        <v>45929.625</v>
      </c>
      <c r="R85" s="44">
        <v>48.94</v>
      </c>
      <c r="S85" s="150">
        <f t="shared" si="21"/>
        <v>45929.625</v>
      </c>
      <c r="T85" s="150">
        <v>45979.625</v>
      </c>
      <c r="U85" s="150">
        <f t="shared" si="22"/>
        <v>45979.625</v>
      </c>
    </row>
    <row r="86" spans="1:21">
      <c r="A86" s="151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>
        <v>45930.625</v>
      </c>
      <c r="N86" s="44">
        <v>46.996000000000002</v>
      </c>
      <c r="O86" s="109">
        <v>45981.625</v>
      </c>
      <c r="P86" s="44">
        <v>31.087</v>
      </c>
      <c r="Q86" s="109">
        <v>45930.625</v>
      </c>
      <c r="R86" s="44">
        <v>49.445</v>
      </c>
      <c r="S86" s="150">
        <f t="shared" si="21"/>
        <v>45930.625</v>
      </c>
      <c r="T86" s="150">
        <v>45980.625</v>
      </c>
      <c r="U86" s="150">
        <f t="shared" si="22"/>
        <v>45980.625</v>
      </c>
    </row>
    <row r="87" spans="1:21">
      <c r="A87" s="151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>
        <v>45931.625</v>
      </c>
      <c r="N87" s="44">
        <v>46.935000000000002</v>
      </c>
      <c r="O87" s="109">
        <v>45982.625</v>
      </c>
      <c r="P87" s="44">
        <v>32.241999999999997</v>
      </c>
      <c r="Q87" s="109">
        <v>45931.625</v>
      </c>
      <c r="R87" s="44">
        <v>49.313000000000002</v>
      </c>
      <c r="S87" s="150">
        <f t="shared" si="21"/>
        <v>45931.625</v>
      </c>
      <c r="T87" s="150">
        <v>45981.625</v>
      </c>
      <c r="U87" s="150">
        <f t="shared" si="22"/>
        <v>45981.625</v>
      </c>
    </row>
    <row r="88" spans="1:21">
      <c r="A88" s="151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>
        <v>45932.625</v>
      </c>
      <c r="N88" s="44">
        <v>46.104999999999997</v>
      </c>
      <c r="O88" s="109">
        <v>45985.625</v>
      </c>
      <c r="P88" s="44">
        <v>31.734999999999999</v>
      </c>
      <c r="Q88" s="109">
        <v>45932.625</v>
      </c>
      <c r="R88" s="44">
        <v>49.113999999999997</v>
      </c>
      <c r="S88" s="150">
        <f t="shared" si="21"/>
        <v>45932.625</v>
      </c>
      <c r="T88" s="150">
        <v>45982.625</v>
      </c>
      <c r="U88" s="150">
        <f t="shared" si="22"/>
        <v>45982.625</v>
      </c>
    </row>
    <row r="89" spans="1:21">
      <c r="A89" s="151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>
        <v>45933.625</v>
      </c>
      <c r="N89" s="44">
        <v>46.1</v>
      </c>
      <c r="O89" s="109">
        <v>45986.625</v>
      </c>
      <c r="P89" s="44">
        <v>31.396000000000001</v>
      </c>
      <c r="Q89" s="109">
        <v>45933.625</v>
      </c>
      <c r="R89" s="44">
        <v>47.597000000000001</v>
      </c>
      <c r="S89" s="150">
        <f t="shared" si="21"/>
        <v>45933.625</v>
      </c>
      <c r="T89" s="150">
        <v>45985.625</v>
      </c>
      <c r="U89" s="150">
        <f t="shared" si="22"/>
        <v>45985.625</v>
      </c>
    </row>
    <row r="90" spans="1:21">
      <c r="A90" s="151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>
        <v>45936.625</v>
      </c>
      <c r="N90" s="44">
        <v>46.697000000000003</v>
      </c>
      <c r="O90" s="109">
        <v>45987.625</v>
      </c>
      <c r="P90" s="44">
        <v>31.109000000000002</v>
      </c>
      <c r="Q90" s="109">
        <v>45936.625</v>
      </c>
      <c r="R90" s="44">
        <v>49.274000000000001</v>
      </c>
      <c r="S90" s="150">
        <f t="shared" si="21"/>
        <v>45936.625</v>
      </c>
      <c r="T90" s="150">
        <v>45986.625</v>
      </c>
      <c r="U90" s="150">
        <f t="shared" si="22"/>
        <v>45986.625</v>
      </c>
    </row>
    <row r="91" spans="1:21">
      <c r="A91" s="151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>
        <v>45937.625</v>
      </c>
      <c r="N91" s="44">
        <v>46.832000000000001</v>
      </c>
      <c r="O91" s="109">
        <v>45988.625</v>
      </c>
      <c r="P91" s="44">
        <v>31.184999999999999</v>
      </c>
      <c r="Q91" s="109">
        <v>45937.625</v>
      </c>
      <c r="R91" s="44">
        <v>49.777999999999999</v>
      </c>
      <c r="S91" s="150">
        <f t="shared" si="21"/>
        <v>45937.625</v>
      </c>
      <c r="T91" s="150">
        <v>45987.625</v>
      </c>
      <c r="U91" s="150">
        <f t="shared" si="22"/>
        <v>45987.625</v>
      </c>
    </row>
    <row r="92" spans="1:21">
      <c r="A92" s="151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>
        <v>45938.625</v>
      </c>
      <c r="N92" s="44">
        <v>47.168999999999997</v>
      </c>
      <c r="O92" s="109">
        <v>45989.625</v>
      </c>
      <c r="P92" s="44">
        <v>31.295999999999999</v>
      </c>
      <c r="Q92" s="109">
        <v>45938.625</v>
      </c>
      <c r="R92" s="44">
        <v>49.825000000000003</v>
      </c>
      <c r="S92" s="150">
        <f t="shared" si="21"/>
        <v>45938.625</v>
      </c>
      <c r="T92" s="150">
        <v>45988.625</v>
      </c>
      <c r="U92" s="150">
        <f t="shared" si="22"/>
        <v>45988.625</v>
      </c>
    </row>
    <row r="93" spans="1:21">
      <c r="A93" s="151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>
        <v>45939.625</v>
      </c>
      <c r="N93" s="44">
        <v>46.902000000000001</v>
      </c>
      <c r="O93" s="109">
        <v>45992.625</v>
      </c>
      <c r="P93" s="44">
        <v>31.852</v>
      </c>
      <c r="Q93" s="109">
        <v>45939.625</v>
      </c>
      <c r="R93" s="44">
        <v>50.210999999999999</v>
      </c>
      <c r="S93" s="150">
        <f t="shared" si="21"/>
        <v>45939.625</v>
      </c>
      <c r="T93" s="150">
        <v>45989.625</v>
      </c>
      <c r="U93" s="150">
        <f t="shared" si="22"/>
        <v>45989.625</v>
      </c>
    </row>
    <row r="94" spans="1:21">
      <c r="A94" s="151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>
        <v>45940.625</v>
      </c>
      <c r="N94" s="44">
        <v>48.610999999999997</v>
      </c>
      <c r="O94" s="109">
        <v>45993.625</v>
      </c>
      <c r="P94" s="44">
        <v>31.709</v>
      </c>
      <c r="Q94" s="109">
        <v>45940.625</v>
      </c>
      <c r="R94" s="44">
        <v>50.311</v>
      </c>
      <c r="S94" s="150">
        <f t="shared" si="21"/>
        <v>45940.625</v>
      </c>
      <c r="T94" s="150">
        <v>45992.625</v>
      </c>
      <c r="U94" s="150">
        <f t="shared" si="22"/>
        <v>45992.625</v>
      </c>
    </row>
    <row r="95" spans="1:21">
      <c r="A95" s="151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>
        <v>45943.625</v>
      </c>
      <c r="N95" s="44">
        <v>50.231000000000002</v>
      </c>
      <c r="O95" s="109">
        <v>45994.625</v>
      </c>
      <c r="P95" s="44">
        <v>32.084000000000003</v>
      </c>
      <c r="Q95" s="109">
        <v>45943.625</v>
      </c>
      <c r="R95" s="44">
        <v>51.667000000000002</v>
      </c>
      <c r="S95" s="150">
        <f t="shared" si="21"/>
        <v>45943.625</v>
      </c>
      <c r="T95" s="150">
        <v>45993.625</v>
      </c>
      <c r="U95" s="150">
        <f t="shared" si="22"/>
        <v>45993.625</v>
      </c>
    </row>
    <row r="96" spans="1:21">
      <c r="A96" s="151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>
        <v>45944.625</v>
      </c>
      <c r="N96" s="44">
        <v>50.671999999999997</v>
      </c>
      <c r="O96" s="109">
        <v>45995.625</v>
      </c>
      <c r="P96" s="44">
        <v>31.882000000000001</v>
      </c>
      <c r="Q96" s="109">
        <v>45944.625</v>
      </c>
      <c r="R96" s="44">
        <v>53.13</v>
      </c>
      <c r="S96" s="150">
        <f t="shared" si="21"/>
        <v>45944.625</v>
      </c>
      <c r="T96" s="150">
        <v>45994.625</v>
      </c>
      <c r="U96" s="150">
        <f t="shared" si="22"/>
        <v>45994.625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45945.625</v>
      </c>
      <c r="N97" s="44">
        <v>47.665999999999997</v>
      </c>
      <c r="O97" s="109">
        <v>45996.625</v>
      </c>
      <c r="P97" s="44">
        <v>32.536999999999999</v>
      </c>
      <c r="Q97" s="109">
        <v>45945.625</v>
      </c>
      <c r="R97" s="44">
        <v>50.527999999999999</v>
      </c>
      <c r="S97" s="150">
        <f t="shared" si="21"/>
        <v>45945.625</v>
      </c>
      <c r="T97" s="150">
        <v>45995.625</v>
      </c>
      <c r="U97" s="150">
        <f t="shared" si="22"/>
        <v>45995.625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45946.625</v>
      </c>
      <c r="N98" s="44">
        <v>47.408999999999999</v>
      </c>
      <c r="O98" s="109">
        <v>45999.625</v>
      </c>
      <c r="P98" s="44">
        <v>32.228999999999999</v>
      </c>
      <c r="Q98" s="109">
        <v>45946.625</v>
      </c>
      <c r="R98" s="44">
        <v>50.088999999999999</v>
      </c>
      <c r="S98" s="150">
        <f t="shared" si="21"/>
        <v>45946.625</v>
      </c>
      <c r="T98" s="150">
        <v>45996.625</v>
      </c>
      <c r="U98" s="150">
        <f t="shared" si="22"/>
        <v>45996.625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45947.625</v>
      </c>
      <c r="N99" s="44">
        <v>48.587000000000003</v>
      </c>
      <c r="O99" s="109">
        <v>46000.625</v>
      </c>
      <c r="P99" s="44">
        <v>32.146999999999998</v>
      </c>
      <c r="Q99" s="109">
        <v>45947.625</v>
      </c>
      <c r="R99" s="44">
        <v>51.423000000000002</v>
      </c>
      <c r="S99" s="150">
        <f t="shared" si="21"/>
        <v>45947.625</v>
      </c>
      <c r="T99" s="150">
        <v>45999.625</v>
      </c>
      <c r="U99" s="150">
        <f t="shared" si="22"/>
        <v>45999.625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45950.625</v>
      </c>
      <c r="N100" s="44">
        <v>47.418999999999997</v>
      </c>
      <c r="O100" s="109">
        <v>46001.625</v>
      </c>
      <c r="P100" s="44">
        <v>32.119999999999997</v>
      </c>
      <c r="Q100" s="109">
        <v>45950.625</v>
      </c>
      <c r="R100" s="44">
        <v>50.655999999999999</v>
      </c>
      <c r="S100" s="150">
        <f t="shared" si="21"/>
        <v>45950.625</v>
      </c>
      <c r="T100" s="150">
        <v>46000.625</v>
      </c>
      <c r="U100" s="150">
        <f t="shared" si="22"/>
        <v>46000.625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45951.625</v>
      </c>
      <c r="N101" s="44">
        <v>46.823999999999998</v>
      </c>
      <c r="O101" s="109">
        <v>46002.625</v>
      </c>
      <c r="P101" s="44">
        <v>32.042999999999999</v>
      </c>
      <c r="Q101" s="109">
        <v>45951.625</v>
      </c>
      <c r="R101" s="44">
        <v>49.837000000000003</v>
      </c>
      <c r="S101" s="150">
        <f t="shared" si="21"/>
        <v>45951.625</v>
      </c>
      <c r="T101" s="150">
        <v>46002.625</v>
      </c>
      <c r="U101" s="150">
        <f t="shared" si="22"/>
        <v>46002.625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45952.625</v>
      </c>
      <c r="N102" s="44">
        <v>46.738999999999997</v>
      </c>
      <c r="O102" s="109">
        <v>46003.625</v>
      </c>
      <c r="P102" s="44">
        <v>31.957999999999998</v>
      </c>
      <c r="Q102" s="109">
        <v>45952.625</v>
      </c>
      <c r="R102" s="44">
        <v>50.043999999999997</v>
      </c>
      <c r="S102" s="150">
        <f t="shared" si="21"/>
        <v>45952.625</v>
      </c>
      <c r="T102" s="150">
        <v>46003.625</v>
      </c>
      <c r="U102" s="150">
        <f t="shared" si="22"/>
        <v>46003.625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45953.625</v>
      </c>
      <c r="N103" s="44">
        <v>46.947000000000003</v>
      </c>
      <c r="O103" s="109">
        <v>46006.625</v>
      </c>
      <c r="P103" s="44">
        <v>32.466000000000001</v>
      </c>
      <c r="Q103" s="109">
        <v>45953.625</v>
      </c>
      <c r="R103" s="44">
        <v>49.984000000000002</v>
      </c>
      <c r="S103" s="150">
        <f t="shared" si="21"/>
        <v>45953.625</v>
      </c>
      <c r="T103" s="150">
        <v>46006.625</v>
      </c>
      <c r="U103" s="150">
        <f t="shared" si="22"/>
        <v>46006.625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45954.625</v>
      </c>
      <c r="N104" s="44">
        <v>46.313000000000002</v>
      </c>
      <c r="O104" s="109">
        <v>46007.625</v>
      </c>
      <c r="P104" s="44">
        <v>33.347999999999999</v>
      </c>
      <c r="Q104" s="109">
        <v>45954.625</v>
      </c>
      <c r="R104" s="44">
        <v>49.29</v>
      </c>
      <c r="S104" s="150">
        <f t="shared" si="21"/>
        <v>45954.625</v>
      </c>
      <c r="T104" s="150">
        <v>46007.625</v>
      </c>
      <c r="U104" s="150">
        <f t="shared" si="22"/>
        <v>46007.625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45957.625</v>
      </c>
      <c r="N105" s="44">
        <v>45.597000000000001</v>
      </c>
      <c r="O105" s="109">
        <v>46008.625</v>
      </c>
      <c r="P105" s="44">
        <v>33.421999999999997</v>
      </c>
      <c r="Q105" s="109">
        <v>45957.625</v>
      </c>
      <c r="R105" s="44">
        <v>48.558999999999997</v>
      </c>
      <c r="S105" s="150">
        <f t="shared" si="21"/>
        <v>45957.625</v>
      </c>
      <c r="T105" s="150">
        <v>46008.625</v>
      </c>
      <c r="U105" s="150">
        <f t="shared" si="22"/>
        <v>46008.625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45958.625</v>
      </c>
      <c r="N106" s="44">
        <v>45.210999999999999</v>
      </c>
      <c r="O106" s="109">
        <v>46009.625</v>
      </c>
      <c r="P106" s="44">
        <v>33.793999999999997</v>
      </c>
      <c r="Q106" s="109">
        <v>45958.625</v>
      </c>
      <c r="R106" s="44">
        <v>47.664999999999999</v>
      </c>
      <c r="S106" s="150">
        <f t="shared" si="21"/>
        <v>45958.625</v>
      </c>
      <c r="T106" s="150">
        <v>46009.625</v>
      </c>
      <c r="U106" s="150">
        <f t="shared" si="22"/>
        <v>46009.625</v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45959.625</v>
      </c>
      <c r="N107" s="44">
        <v>43.238</v>
      </c>
      <c r="Q107" s="109">
        <v>45959.625</v>
      </c>
      <c r="R107" s="44">
        <v>48.319000000000003</v>
      </c>
      <c r="S107" s="150">
        <f t="shared" si="21"/>
        <v>45959.625</v>
      </c>
      <c r="U107" s="150" t="str">
        <f t="shared" si="22"/>
        <v/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45960.625</v>
      </c>
      <c r="N108" s="44">
        <v>44.523000000000003</v>
      </c>
      <c r="Q108" s="109">
        <v>45960.625</v>
      </c>
      <c r="R108" s="44">
        <v>48.823999999999998</v>
      </c>
      <c r="S108" s="150">
        <f t="shared" si="21"/>
        <v>45960.625</v>
      </c>
      <c r="U108" s="150" t="str">
        <f t="shared" si="22"/>
        <v/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45961.625</v>
      </c>
      <c r="N109" s="44">
        <v>45.018000000000001</v>
      </c>
      <c r="Q109" s="109">
        <v>45961.625</v>
      </c>
      <c r="R109" s="44">
        <v>49.536000000000001</v>
      </c>
      <c r="S109" s="150">
        <f t="shared" si="21"/>
        <v>45961.625</v>
      </c>
      <c r="U109" s="150" t="str">
        <f t="shared" si="22"/>
        <v/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45964.625</v>
      </c>
      <c r="N110" s="44">
        <v>45.722999999999999</v>
      </c>
      <c r="Q110" s="109">
        <v>45964.625</v>
      </c>
      <c r="R110" s="44">
        <v>49.539000000000001</v>
      </c>
      <c r="S110" s="150">
        <f t="shared" si="21"/>
        <v>45964.625</v>
      </c>
      <c r="U110" s="150" t="str">
        <f t="shared" si="22"/>
        <v/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45965.625</v>
      </c>
      <c r="N111" s="44">
        <v>47.228000000000002</v>
      </c>
      <c r="Q111" s="109">
        <v>45965.625</v>
      </c>
      <c r="R111" s="44">
        <v>50.148000000000003</v>
      </c>
      <c r="S111" s="150">
        <f t="shared" si="21"/>
        <v>45965.625</v>
      </c>
      <c r="U111" s="150" t="str">
        <f t="shared" si="22"/>
        <v/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45966.625</v>
      </c>
      <c r="N112" s="44">
        <v>47.087000000000003</v>
      </c>
      <c r="Q112" s="109">
        <v>45966.625</v>
      </c>
      <c r="R112" s="44">
        <v>50.325000000000003</v>
      </c>
      <c r="S112" s="150">
        <f t="shared" si="21"/>
        <v>45966.625</v>
      </c>
      <c r="U112" s="150" t="str">
        <f t="shared" si="22"/>
        <v/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45967.625</v>
      </c>
      <c r="N113" s="44">
        <v>46.325000000000003</v>
      </c>
      <c r="Q113" s="109">
        <v>45967.625</v>
      </c>
      <c r="R113" s="44">
        <v>50.161000000000001</v>
      </c>
      <c r="S113" s="150">
        <f t="shared" si="21"/>
        <v>45967.625</v>
      </c>
      <c r="U113" s="150" t="str">
        <f t="shared" si="22"/>
        <v/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45968.625</v>
      </c>
      <c r="N114" s="44">
        <v>46.53</v>
      </c>
      <c r="Q114" s="109">
        <v>45968.625</v>
      </c>
      <c r="R114" s="44">
        <v>50.817999999999998</v>
      </c>
      <c r="S114" s="150">
        <f t="shared" si="21"/>
        <v>45968.625</v>
      </c>
      <c r="U114" s="150" t="str">
        <f t="shared" si="22"/>
        <v/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45971.625</v>
      </c>
      <c r="N115" s="44">
        <v>46.223999999999997</v>
      </c>
      <c r="Q115" s="109">
        <v>45971.625</v>
      </c>
      <c r="R115" s="44">
        <v>50.469000000000001</v>
      </c>
      <c r="S115" s="150">
        <f t="shared" si="21"/>
        <v>45971.625</v>
      </c>
      <c r="U115" s="150" t="str">
        <f t="shared" si="22"/>
        <v/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45972.625</v>
      </c>
      <c r="N116" s="44">
        <v>45.91</v>
      </c>
      <c r="Q116" s="109">
        <v>45972.625</v>
      </c>
      <c r="R116" s="44">
        <v>50.292999999999999</v>
      </c>
      <c r="S116" s="150">
        <f t="shared" si="21"/>
        <v>45972.625</v>
      </c>
      <c r="U116" s="150" t="str">
        <f t="shared" si="22"/>
        <v/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45973.625</v>
      </c>
      <c r="N117" s="44">
        <v>45.177</v>
      </c>
      <c r="Q117" s="109">
        <v>45973.625</v>
      </c>
      <c r="R117" s="44">
        <v>50.326999999999998</v>
      </c>
      <c r="S117" s="150">
        <f t="shared" si="21"/>
        <v>45973.625</v>
      </c>
      <c r="U117" s="150" t="str">
        <f t="shared" si="22"/>
        <v/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45974.625</v>
      </c>
      <c r="N118" s="44">
        <v>45.423000000000002</v>
      </c>
      <c r="Q118" s="109">
        <v>45974.625</v>
      </c>
      <c r="R118" s="44">
        <v>50.145000000000003</v>
      </c>
      <c r="S118" s="150">
        <f t="shared" si="21"/>
        <v>45974.625</v>
      </c>
      <c r="U118" s="150" t="str">
        <f t="shared" si="22"/>
        <v/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45975.625</v>
      </c>
      <c r="N119" s="44">
        <v>46.866</v>
      </c>
      <c r="Q119" s="109">
        <v>45975.625</v>
      </c>
      <c r="R119" s="44">
        <v>50.854999999999997</v>
      </c>
      <c r="S119" s="150">
        <f t="shared" si="21"/>
        <v>45975.625</v>
      </c>
      <c r="U119" s="150" t="str">
        <f t="shared" si="22"/>
        <v/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45978.625</v>
      </c>
      <c r="N120" s="44">
        <v>46.216000000000001</v>
      </c>
      <c r="Q120" s="109">
        <v>45978.625</v>
      </c>
      <c r="R120" s="44">
        <v>51.226999999999997</v>
      </c>
      <c r="S120" s="150">
        <f t="shared" si="21"/>
        <v>45978.625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45979.625</v>
      </c>
      <c r="N121" s="44">
        <v>47.113</v>
      </c>
      <c r="Q121" s="109">
        <v>45979.625</v>
      </c>
      <c r="R121" s="44">
        <v>51.808999999999997</v>
      </c>
      <c r="S121" s="150">
        <f t="shared" si="21"/>
        <v>45979.625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45980.625</v>
      </c>
      <c r="N122" s="44">
        <v>46.935000000000002</v>
      </c>
      <c r="Q122" s="109">
        <v>45980.625</v>
      </c>
      <c r="R122" s="44">
        <v>51.935000000000002</v>
      </c>
      <c r="S122" s="150">
        <f t="shared" si="21"/>
        <v>45980.625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45981.625</v>
      </c>
      <c r="N123" s="44">
        <v>46.57</v>
      </c>
      <c r="Q123" s="109">
        <v>45981.625</v>
      </c>
      <c r="R123" s="44">
        <v>50.597999999999999</v>
      </c>
      <c r="S123" s="150">
        <f t="shared" si="21"/>
        <v>45981.625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45982.625</v>
      </c>
      <c r="N124" s="44">
        <v>47.654000000000003</v>
      </c>
      <c r="Q124" s="109">
        <v>45982.625</v>
      </c>
      <c r="R124" s="44">
        <v>51.619</v>
      </c>
      <c r="S124" s="150">
        <f t="shared" si="21"/>
        <v>45982.625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45985.625</v>
      </c>
      <c r="N125" s="44">
        <v>47.448999999999998</v>
      </c>
      <c r="Q125" s="109">
        <v>45985.625</v>
      </c>
      <c r="R125" s="44">
        <v>50.941000000000003</v>
      </c>
      <c r="S125" s="150">
        <f t="shared" si="21"/>
        <v>45985.625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45986.625</v>
      </c>
      <c r="N126" s="44">
        <v>46.07</v>
      </c>
      <c r="Q126" s="109">
        <v>45986.625</v>
      </c>
      <c r="R126" s="44">
        <v>49.777999999999999</v>
      </c>
      <c r="S126" s="150">
        <f t="shared" si="21"/>
        <v>45986.625</v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45987.625</v>
      </c>
      <c r="N127" s="44">
        <v>45.801000000000002</v>
      </c>
      <c r="Q127" s="109">
        <v>45987.625</v>
      </c>
      <c r="R127" s="44">
        <v>49.31</v>
      </c>
      <c r="S127" s="150">
        <f t="shared" si="21"/>
        <v>45987.625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45988.625</v>
      </c>
      <c r="N128" s="44">
        <v>46.01</v>
      </c>
      <c r="Q128" s="109">
        <v>45988.625</v>
      </c>
      <c r="R128" s="44">
        <v>48.676000000000002</v>
      </c>
      <c r="S128" s="150">
        <f t="shared" si="21"/>
        <v>45988.625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45989.625</v>
      </c>
      <c r="N129" s="44">
        <v>45.764000000000003</v>
      </c>
      <c r="Q129" s="109">
        <v>45989.625</v>
      </c>
      <c r="R129" s="44">
        <v>48.335000000000001</v>
      </c>
      <c r="S129" s="150">
        <f t="shared" si="21"/>
        <v>45989.625</v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45992.625</v>
      </c>
      <c r="N130" s="44">
        <v>45.509</v>
      </c>
      <c r="Q130" s="109">
        <v>45992.625</v>
      </c>
      <c r="R130" s="44">
        <v>48.353000000000002</v>
      </c>
      <c r="S130" s="150">
        <f t="shared" si="21"/>
        <v>45992.625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45993.625</v>
      </c>
      <c r="N131" s="44">
        <v>45.298999999999999</v>
      </c>
      <c r="Q131" s="109">
        <v>45993.625</v>
      </c>
      <c r="R131" s="44">
        <v>47.828000000000003</v>
      </c>
      <c r="S131" s="150">
        <f t="shared" si="21"/>
        <v>45993.625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45994.625</v>
      </c>
      <c r="N132" s="44">
        <v>44.412999999999997</v>
      </c>
      <c r="Q132" s="109">
        <v>45994.625</v>
      </c>
      <c r="R132" s="44">
        <v>47.1</v>
      </c>
      <c r="S132" s="150">
        <f t="shared" ref="S132:S195" si="34">IF(COUNTIF(O:O,M132)*COUNTIF(Q:Q,M132),M132,"")</f>
        <v>45994.625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45995.625</v>
      </c>
      <c r="N133" s="44">
        <v>44.226999999999997</v>
      </c>
      <c r="Q133" s="109">
        <v>45995.625</v>
      </c>
      <c r="R133" s="44">
        <v>47.256</v>
      </c>
      <c r="S133" s="150">
        <f t="shared" si="34"/>
        <v>45995.625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45996.625</v>
      </c>
      <c r="N134" s="44">
        <v>44.805999999999997</v>
      </c>
      <c r="Q134" s="109">
        <v>45996.625</v>
      </c>
      <c r="R134" s="44">
        <v>47.176000000000002</v>
      </c>
      <c r="S134" s="150">
        <f t="shared" si="34"/>
        <v>45996.625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45999.625</v>
      </c>
      <c r="N135" s="44">
        <v>45.09</v>
      </c>
      <c r="Q135" s="109">
        <v>45999.625</v>
      </c>
      <c r="R135" s="44">
        <v>47.280999999999999</v>
      </c>
      <c r="S135" s="150">
        <f t="shared" si="34"/>
        <v>45999.625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46000.625</v>
      </c>
      <c r="N136" s="44">
        <v>45.597999999999999</v>
      </c>
      <c r="Q136" s="109">
        <v>46000.625</v>
      </c>
      <c r="R136" s="44">
        <v>47.465000000000003</v>
      </c>
      <c r="S136" s="150">
        <f t="shared" si="34"/>
        <v>46000.625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46001.625</v>
      </c>
      <c r="N137" s="44">
        <v>45.183</v>
      </c>
      <c r="Q137" s="109">
        <v>46002.625</v>
      </c>
      <c r="R137" s="44">
        <v>47.247999999999998</v>
      </c>
      <c r="S137" s="150" t="str">
        <f t="shared" si="34"/>
        <v/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46002.625</v>
      </c>
      <c r="N138" s="44">
        <v>44.921999999999997</v>
      </c>
      <c r="Q138" s="109">
        <v>46003.625</v>
      </c>
      <c r="R138" s="44">
        <v>46.816000000000003</v>
      </c>
      <c r="S138" s="150">
        <f t="shared" si="34"/>
        <v>46002.625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46003.625</v>
      </c>
      <c r="N139" s="44">
        <v>44.923000000000002</v>
      </c>
      <c r="Q139" s="109">
        <v>46006.625</v>
      </c>
      <c r="R139" s="44">
        <v>46.695</v>
      </c>
      <c r="S139" s="150">
        <f t="shared" si="34"/>
        <v>46003.625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46006.625</v>
      </c>
      <c r="N140" s="44">
        <v>45.06</v>
      </c>
      <c r="Q140" s="109">
        <v>46007.625</v>
      </c>
      <c r="R140" s="44">
        <v>46.695</v>
      </c>
      <c r="S140" s="150">
        <f t="shared" si="34"/>
        <v>46006.625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46007.625</v>
      </c>
      <c r="N141" s="44">
        <v>45.28</v>
      </c>
      <c r="Q141" s="109">
        <v>46008.625</v>
      </c>
      <c r="R141" s="44">
        <v>47.024000000000001</v>
      </c>
      <c r="S141" s="150">
        <f t="shared" si="34"/>
        <v>46007.625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46008.625</v>
      </c>
      <c r="N142" s="44">
        <v>45.28</v>
      </c>
      <c r="Q142" s="109">
        <v>46009.625</v>
      </c>
      <c r="R142" s="44">
        <v>47.036000000000001</v>
      </c>
      <c r="S142" s="150">
        <f t="shared" si="34"/>
        <v>46008.625</v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>
        <v>46009.625</v>
      </c>
      <c r="N143" s="44">
        <v>46.484999999999999</v>
      </c>
      <c r="Q143" s="109"/>
      <c r="S143" s="150">
        <f t="shared" si="34"/>
        <v>46009.625</v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5546875" defaultRowHeight="15"/>
  <cols>
    <col min="1" max="1" width="15.425781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6" bestFit="1" customWidth="1"/>
    <col min="17" max="20" width="8.85546875" style="146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46009.625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60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45813.625</v>
      </c>
      <c r="K3" s="1">
        <v>53.338999999999999</v>
      </c>
      <c r="L3" s="106" cm="1">
        <f t="array" ref="L3:M143">_xll.BDH(C4, "LAST_PRICE", "01/01/2025 15:00:00", "01/01/2035 16:00:00", "BarSize=60", "BarType=T", "RecurDaily=True", "TZ=London")</f>
        <v>45813.625</v>
      </c>
      <c r="M3" s="39">
        <v>45.408999999999999</v>
      </c>
      <c r="N3" s="146">
        <f>IF(COUNTIF(L:L,J3),J3,"")</f>
        <v>45813.625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45814.625</v>
      </c>
      <c r="K4" s="1">
        <v>53.445</v>
      </c>
      <c r="L4" s="110">
        <v>45814.625</v>
      </c>
      <c r="M4" s="1">
        <v>45.503999999999998</v>
      </c>
      <c r="N4" s="146">
        <f t="shared" ref="N4:N67" si="0">IF(COUNTIF(L:L,J4),J4,"")</f>
        <v>45814.625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45817.625</v>
      </c>
      <c r="K5" s="1">
        <v>52.607999999999997</v>
      </c>
      <c r="L5" s="110">
        <v>45817.625</v>
      </c>
      <c r="M5" s="1">
        <v>44.362000000000002</v>
      </c>
      <c r="N5" s="146">
        <f t="shared" si="0"/>
        <v>45817.625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45818.625</v>
      </c>
      <c r="K6" s="1">
        <v>52.526000000000003</v>
      </c>
      <c r="L6" s="110">
        <v>45818.625</v>
      </c>
      <c r="M6" s="1">
        <v>44.154000000000003</v>
      </c>
      <c r="N6" s="146">
        <f t="shared" si="0"/>
        <v>45818.625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45819.625</v>
      </c>
      <c r="K7" s="1">
        <v>52.320999999999998</v>
      </c>
      <c r="L7" s="110">
        <v>45819.625</v>
      </c>
      <c r="M7" s="1">
        <v>44.084000000000003</v>
      </c>
      <c r="N7" s="146">
        <f t="shared" si="0"/>
        <v>45819.625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45820.625</v>
      </c>
      <c r="K8" s="3">
        <v>52.792999999999999</v>
      </c>
      <c r="L8" s="106">
        <v>45820.625</v>
      </c>
      <c r="M8" s="3">
        <v>43.744</v>
      </c>
      <c r="N8" s="146">
        <f t="shared" si="0"/>
        <v>45820.625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45821.625</v>
      </c>
      <c r="K9" s="3">
        <v>54.625999999999998</v>
      </c>
      <c r="L9" s="106">
        <v>45821.625</v>
      </c>
      <c r="M9" s="3">
        <v>45.664000000000001</v>
      </c>
      <c r="N9" s="146">
        <f t="shared" si="0"/>
        <v>45821.625</v>
      </c>
      <c r="O9" s="146" t="str">
        <f t="shared" si="1"/>
        <v/>
      </c>
      <c r="P9" s="146">
        <v>45933.625</v>
      </c>
    </row>
    <row r="10" spans="1:16" ht="15.75" thickBot="1">
      <c r="A10" s="15" t="s">
        <v>28</v>
      </c>
      <c r="B10" s="20" cm="1">
        <f t="array" ref="B10">_xll.BDP(B4,"px_last")</f>
        <v>54.413060000000002</v>
      </c>
      <c r="C10" s="21" cm="1">
        <f t="array" ref="C10">_xll.BDP(C4,"px_last")</f>
        <v>39.893389999999997</v>
      </c>
      <c r="E10" s="1"/>
      <c r="F10" s="1"/>
      <c r="G10" s="1"/>
      <c r="H10" s="1"/>
      <c r="I10" s="1"/>
      <c r="J10" s="106">
        <v>45824.625</v>
      </c>
      <c r="K10" s="3">
        <v>53.648000000000003</v>
      </c>
      <c r="L10" s="106">
        <v>45824.625</v>
      </c>
      <c r="M10" s="3">
        <v>44.643000000000001</v>
      </c>
      <c r="N10" s="146">
        <f t="shared" si="0"/>
        <v>45824.625</v>
      </c>
      <c r="O10" s="146" t="str">
        <f t="shared" si="1"/>
        <v/>
      </c>
      <c r="P10" s="146">
        <v>45936.625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45825.625</v>
      </c>
      <c r="K11" s="3">
        <v>54.304000000000002</v>
      </c>
      <c r="L11" s="106">
        <v>45825.625</v>
      </c>
      <c r="M11" s="3">
        <v>45.134999999999998</v>
      </c>
      <c r="N11" s="146">
        <f t="shared" si="0"/>
        <v>45825.625</v>
      </c>
      <c r="O11" s="146" t="str">
        <f t="shared" si="1"/>
        <v/>
      </c>
      <c r="P11" s="146">
        <v>45937.625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45826.625</v>
      </c>
      <c r="K12" s="3">
        <v>55.563000000000002</v>
      </c>
      <c r="L12" s="106">
        <v>45826.625</v>
      </c>
      <c r="M12" s="3">
        <v>45.765999999999998</v>
      </c>
      <c r="N12" s="146">
        <f t="shared" si="0"/>
        <v>45826.625</v>
      </c>
      <c r="O12" s="146" t="str">
        <f t="shared" si="1"/>
        <v/>
      </c>
      <c r="P12" s="146">
        <v>45938.625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45827.625</v>
      </c>
      <c r="K13" s="3">
        <v>56.548999999999999</v>
      </c>
      <c r="L13" s="106">
        <v>45827.625</v>
      </c>
      <c r="M13" s="3">
        <v>46.936</v>
      </c>
      <c r="N13" s="146">
        <f t="shared" si="0"/>
        <v>45827.625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45828.625</v>
      </c>
      <c r="K14" s="3">
        <v>56.744999999999997</v>
      </c>
      <c r="L14" s="106">
        <v>45828.625</v>
      </c>
      <c r="M14" s="3">
        <v>47.334000000000003</v>
      </c>
      <c r="N14" s="146">
        <f t="shared" si="0"/>
        <v>45828.625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45831.625</v>
      </c>
      <c r="K15" s="3">
        <v>56.445999999999998</v>
      </c>
      <c r="L15" s="106">
        <v>45831.625</v>
      </c>
      <c r="M15" s="3">
        <v>47.360999999999997</v>
      </c>
      <c r="N15" s="146">
        <f t="shared" si="0"/>
        <v>45831.625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45832.625</v>
      </c>
      <c r="K16" s="3">
        <v>54.844000000000001</v>
      </c>
      <c r="L16" s="106">
        <v>45832.625</v>
      </c>
      <c r="M16" s="3">
        <v>44.459000000000003</v>
      </c>
      <c r="N16" s="146">
        <f t="shared" si="0"/>
        <v>45832.625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45833.625</v>
      </c>
      <c r="K17" s="3">
        <v>54.302999999999997</v>
      </c>
      <c r="L17" s="106">
        <v>45833.625</v>
      </c>
      <c r="M17" s="3">
        <v>44.405000000000001</v>
      </c>
      <c r="N17" s="146">
        <f t="shared" si="0"/>
        <v>45833.625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45834.625</v>
      </c>
      <c r="K18" s="3">
        <v>54.546999999999997</v>
      </c>
      <c r="L18" s="106">
        <v>45834.625</v>
      </c>
      <c r="M18" s="3">
        <v>44.191000000000003</v>
      </c>
      <c r="N18" s="146">
        <f t="shared" si="0"/>
        <v>45834.625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45835.625</v>
      </c>
      <c r="K19" s="3">
        <v>53.935000000000002</v>
      </c>
      <c r="L19" s="106">
        <v>45835.625</v>
      </c>
      <c r="M19" s="3">
        <v>42.99</v>
      </c>
      <c r="N19" s="146">
        <f t="shared" si="0"/>
        <v>45835.625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45838.625</v>
      </c>
      <c r="K20" s="3">
        <v>53.621000000000002</v>
      </c>
      <c r="L20" s="106">
        <v>45838.625</v>
      </c>
      <c r="M20" s="3">
        <v>42.261000000000003</v>
      </c>
      <c r="N20" s="146">
        <f t="shared" si="0"/>
        <v>45838.625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45839.625</v>
      </c>
      <c r="K21" s="3">
        <v>53.929000000000002</v>
      </c>
      <c r="L21" s="106">
        <v>45839.625</v>
      </c>
      <c r="M21" s="3">
        <v>42.802999999999997</v>
      </c>
      <c r="N21" s="146">
        <f t="shared" si="0"/>
        <v>45839.625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45840.625</v>
      </c>
      <c r="K22" s="3">
        <v>53.387999999999998</v>
      </c>
      <c r="L22" s="106">
        <v>45840.625</v>
      </c>
      <c r="M22" s="3">
        <v>42.024000000000001</v>
      </c>
      <c r="N22" s="146">
        <f t="shared" si="0"/>
        <v>45840.625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45841.625</v>
      </c>
      <c r="K23" s="3">
        <v>53.204999999999998</v>
      </c>
      <c r="L23" s="106">
        <v>45841.625</v>
      </c>
      <c r="M23" s="3">
        <v>41.826999999999998</v>
      </c>
      <c r="N23" s="146">
        <f t="shared" si="0"/>
        <v>45841.625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45842.625</v>
      </c>
      <c r="K24" s="3">
        <v>53.658999999999999</v>
      </c>
      <c r="L24" s="106">
        <v>45842.625</v>
      </c>
      <c r="M24" s="3">
        <v>42.152000000000001</v>
      </c>
      <c r="N24" s="146">
        <f t="shared" si="0"/>
        <v>45842.625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45845.625</v>
      </c>
      <c r="K25" s="3">
        <v>53.37</v>
      </c>
      <c r="L25" s="106">
        <v>45845.625</v>
      </c>
      <c r="M25" s="3">
        <v>42.04</v>
      </c>
      <c r="N25" s="146">
        <f t="shared" si="0"/>
        <v>45845.625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45846.625</v>
      </c>
      <c r="K26" s="3">
        <v>53.279000000000003</v>
      </c>
      <c r="L26" s="106">
        <v>45846.625</v>
      </c>
      <c r="M26" s="3">
        <v>41.741</v>
      </c>
      <c r="N26" s="146">
        <f t="shared" si="0"/>
        <v>45846.625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45847.625</v>
      </c>
      <c r="K27" s="3">
        <v>53.136000000000003</v>
      </c>
      <c r="L27" s="106">
        <v>45847.625</v>
      </c>
      <c r="M27" s="3">
        <v>41.680999999999997</v>
      </c>
      <c r="N27" s="146">
        <f t="shared" si="0"/>
        <v>45847.625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45848.625</v>
      </c>
      <c r="K28" s="3">
        <v>52.456000000000003</v>
      </c>
      <c r="L28" s="106">
        <v>45848.625</v>
      </c>
      <c r="M28" s="3">
        <v>41.457999999999998</v>
      </c>
      <c r="N28" s="146">
        <f t="shared" si="0"/>
        <v>45848.625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45849.625</v>
      </c>
      <c r="K29" s="3">
        <v>53.395000000000003</v>
      </c>
      <c r="L29" s="106">
        <v>45849.625</v>
      </c>
      <c r="M29" s="3">
        <v>41.636000000000003</v>
      </c>
      <c r="N29" s="146">
        <f t="shared" si="0"/>
        <v>45849.625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45852.625</v>
      </c>
      <c r="K30" s="3">
        <v>53.255000000000003</v>
      </c>
      <c r="L30" s="106">
        <v>45852.625</v>
      </c>
      <c r="M30" s="3">
        <v>42.579000000000001</v>
      </c>
      <c r="N30" s="146">
        <f t="shared" si="0"/>
        <v>45852.625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45853.625</v>
      </c>
      <c r="K31" s="3">
        <v>52.918999999999997</v>
      </c>
      <c r="L31" s="106">
        <v>45853.625</v>
      </c>
      <c r="M31" s="3">
        <v>41.76</v>
      </c>
      <c r="N31" s="146">
        <f t="shared" si="0"/>
        <v>45853.625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45854.625</v>
      </c>
      <c r="K32" s="3">
        <v>53.899000000000001</v>
      </c>
      <c r="L32" s="106">
        <v>45854.625</v>
      </c>
      <c r="M32" s="3">
        <v>42.137</v>
      </c>
      <c r="N32" s="146">
        <f t="shared" si="0"/>
        <v>45854.625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45855.625</v>
      </c>
      <c r="K33" s="3">
        <v>53.494999999999997</v>
      </c>
      <c r="L33" s="106">
        <v>45855.625</v>
      </c>
      <c r="M33" s="3">
        <v>41.612000000000002</v>
      </c>
      <c r="N33" s="146">
        <f t="shared" si="0"/>
        <v>45855.625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45856.625</v>
      </c>
      <c r="K34" s="3">
        <v>52.932000000000002</v>
      </c>
      <c r="L34" s="106">
        <v>45856.625</v>
      </c>
      <c r="M34" s="3">
        <v>40.875999999999998</v>
      </c>
      <c r="N34" s="146">
        <f t="shared" si="0"/>
        <v>45856.625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45859.625</v>
      </c>
      <c r="K35" s="3">
        <v>52.993000000000002</v>
      </c>
      <c r="L35" s="106">
        <v>45859.625</v>
      </c>
      <c r="M35" s="3">
        <v>40.923999999999999</v>
      </c>
      <c r="N35" s="146">
        <f t="shared" si="0"/>
        <v>45859.625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45860.625</v>
      </c>
      <c r="K36" s="3">
        <v>53.313000000000002</v>
      </c>
      <c r="L36" s="106">
        <v>45860.625</v>
      </c>
      <c r="M36" s="3">
        <v>41.140999999999998</v>
      </c>
      <c r="N36" s="146">
        <f t="shared" si="0"/>
        <v>45860.625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45861.625</v>
      </c>
      <c r="K37" s="3">
        <v>52.954000000000001</v>
      </c>
      <c r="L37" s="106">
        <v>45861.625</v>
      </c>
      <c r="M37" s="3">
        <v>40.151000000000003</v>
      </c>
      <c r="N37" s="146">
        <f t="shared" si="0"/>
        <v>45861.625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45862.625</v>
      </c>
      <c r="K38" s="3">
        <v>52.107999999999997</v>
      </c>
      <c r="L38" s="106">
        <v>45862.625</v>
      </c>
      <c r="M38" s="3">
        <v>40.003</v>
      </c>
      <c r="N38" s="146">
        <f t="shared" si="0"/>
        <v>45862.625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45863.625</v>
      </c>
      <c r="K39" s="3">
        <v>52.244999999999997</v>
      </c>
      <c r="L39" s="106">
        <v>45863.625</v>
      </c>
      <c r="M39" s="3">
        <v>39.965000000000003</v>
      </c>
      <c r="N39" s="146">
        <f t="shared" si="0"/>
        <v>45863.625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45866.625</v>
      </c>
      <c r="K40" s="3">
        <v>51.534999999999997</v>
      </c>
      <c r="L40" s="106">
        <v>45866.625</v>
      </c>
      <c r="M40" s="3">
        <v>39.429000000000002</v>
      </c>
      <c r="N40" s="146">
        <f t="shared" si="0"/>
        <v>45866.625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45867.625</v>
      </c>
      <c r="K41" s="3">
        <v>51.484999999999999</v>
      </c>
      <c r="L41" s="106">
        <v>45867.625</v>
      </c>
      <c r="M41" s="3">
        <v>39.277000000000001</v>
      </c>
      <c r="N41" s="146">
        <f t="shared" si="0"/>
        <v>45867.625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45868.625</v>
      </c>
      <c r="K42" s="3">
        <v>51.128999999999998</v>
      </c>
      <c r="L42" s="106">
        <v>45868.625</v>
      </c>
      <c r="M42" s="3">
        <v>39.100999999999999</v>
      </c>
      <c r="N42" s="146">
        <f t="shared" si="0"/>
        <v>45868.625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45869.625</v>
      </c>
      <c r="K43" s="3">
        <v>51.021000000000001</v>
      </c>
      <c r="L43" s="106">
        <v>45869.625</v>
      </c>
      <c r="M43" s="3">
        <v>39.020000000000003</v>
      </c>
      <c r="N43" s="146">
        <f t="shared" si="0"/>
        <v>45869.625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45870.625</v>
      </c>
      <c r="K44" s="3">
        <v>53.116</v>
      </c>
      <c r="L44" s="106">
        <v>45870.625</v>
      </c>
      <c r="M44" s="3">
        <v>40.494999999999997</v>
      </c>
      <c r="N44" s="146">
        <f t="shared" si="0"/>
        <v>45870.625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45873.625</v>
      </c>
      <c r="K45" s="3">
        <v>53.188000000000002</v>
      </c>
      <c r="L45" s="106">
        <v>45873.625</v>
      </c>
      <c r="M45" s="3">
        <v>40.552999999999997</v>
      </c>
      <c r="N45" s="146">
        <f t="shared" si="0"/>
        <v>45873.625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45874.625</v>
      </c>
      <c r="K46" s="3">
        <v>53.186999999999998</v>
      </c>
      <c r="L46" s="106">
        <v>45874.625</v>
      </c>
      <c r="M46" s="3">
        <v>40.091000000000001</v>
      </c>
      <c r="N46" s="146">
        <f t="shared" si="0"/>
        <v>45874.625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45875.625</v>
      </c>
      <c r="K47" s="3">
        <v>52.622</v>
      </c>
      <c r="L47" s="106">
        <v>45875.625</v>
      </c>
      <c r="M47" s="3">
        <v>39.817</v>
      </c>
      <c r="N47" s="146">
        <f t="shared" si="0"/>
        <v>45875.625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45876.625</v>
      </c>
      <c r="K48" s="3">
        <v>52.198</v>
      </c>
      <c r="L48" s="106">
        <v>45876.625</v>
      </c>
      <c r="M48" s="3">
        <v>38.610999999999997</v>
      </c>
      <c r="N48" s="146">
        <f t="shared" si="0"/>
        <v>45876.625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45877.625</v>
      </c>
      <c r="K49" s="3">
        <v>51.991999999999997</v>
      </c>
      <c r="L49" s="106">
        <v>45877.625</v>
      </c>
      <c r="M49" s="3">
        <v>38.204999999999998</v>
      </c>
      <c r="N49" s="146">
        <f t="shared" si="0"/>
        <v>45877.625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45880.625</v>
      </c>
      <c r="K50" s="3">
        <v>51.926000000000002</v>
      </c>
      <c r="L50" s="106">
        <v>45880.625</v>
      </c>
      <c r="M50" s="3">
        <v>37.720999999999997</v>
      </c>
      <c r="N50" s="146">
        <f t="shared" si="0"/>
        <v>45880.625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45881.625</v>
      </c>
      <c r="K51" s="3">
        <v>52.116</v>
      </c>
      <c r="L51" s="106">
        <v>45881.625</v>
      </c>
      <c r="M51" s="3">
        <v>37.566000000000003</v>
      </c>
      <c r="N51" s="146">
        <f t="shared" si="0"/>
        <v>45881.625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45882.625</v>
      </c>
      <c r="K52" s="3">
        <v>51.146000000000001</v>
      </c>
      <c r="L52" s="106">
        <v>45882.625</v>
      </c>
      <c r="M52" s="3">
        <v>37.143000000000001</v>
      </c>
      <c r="N52" s="146">
        <f t="shared" si="0"/>
        <v>45882.625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45883.625</v>
      </c>
      <c r="K53" s="3">
        <v>51.491</v>
      </c>
      <c r="L53" s="106">
        <v>45883.625</v>
      </c>
      <c r="M53" s="3">
        <v>36.136000000000003</v>
      </c>
      <c r="N53" s="146">
        <f t="shared" si="0"/>
        <v>45883.625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45884.625</v>
      </c>
      <c r="K54" s="3">
        <v>51.177</v>
      </c>
      <c r="L54" s="106">
        <v>45884.625</v>
      </c>
      <c r="M54" s="3">
        <v>36.046999999999997</v>
      </c>
      <c r="N54" s="146">
        <f t="shared" si="0"/>
        <v>45884.625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45887.625</v>
      </c>
      <c r="K55" s="3">
        <v>51.094000000000001</v>
      </c>
      <c r="L55" s="106">
        <v>45887.625</v>
      </c>
      <c r="M55" s="3">
        <v>35.988</v>
      </c>
      <c r="N55" s="146">
        <f t="shared" si="0"/>
        <v>45887.625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45888.625</v>
      </c>
      <c r="K56" s="3">
        <v>51.646000000000001</v>
      </c>
      <c r="L56" s="106">
        <v>45888.625</v>
      </c>
      <c r="M56" s="3">
        <v>35.609000000000002</v>
      </c>
      <c r="N56" s="146">
        <f t="shared" si="0"/>
        <v>45888.625</v>
      </c>
      <c r="O56" s="146" t="str">
        <f t="shared" si="1"/>
        <v/>
      </c>
      <c r="P56" s="146">
        <v>46003.625</v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45889.625</v>
      </c>
      <c r="K57" s="3">
        <v>51.572000000000003</v>
      </c>
      <c r="L57" s="106">
        <v>45889.625</v>
      </c>
      <c r="M57" s="3">
        <v>35.808</v>
      </c>
      <c r="N57" s="146">
        <f t="shared" si="0"/>
        <v>45889.625</v>
      </c>
      <c r="O57" s="146" t="str">
        <f t="shared" si="1"/>
        <v/>
      </c>
      <c r="P57" s="146">
        <v>46006.625</v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45890.625</v>
      </c>
      <c r="K58" s="3">
        <v>52.003</v>
      </c>
      <c r="L58" s="106">
        <v>45890.625</v>
      </c>
      <c r="M58" s="3">
        <v>36.588999999999999</v>
      </c>
      <c r="N58" s="146">
        <f t="shared" si="0"/>
        <v>45890.625</v>
      </c>
      <c r="O58" s="146" t="str">
        <f t="shared" si="1"/>
        <v/>
      </c>
      <c r="P58" s="146">
        <v>46007.625</v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45891.625</v>
      </c>
      <c r="K59" s="3">
        <v>51.804000000000002</v>
      </c>
      <c r="L59" s="106">
        <v>45891.625</v>
      </c>
      <c r="M59" s="3">
        <v>36.652000000000001</v>
      </c>
      <c r="N59" s="146">
        <f t="shared" si="0"/>
        <v>45891.625</v>
      </c>
      <c r="O59" s="146" t="str">
        <f t="shared" si="1"/>
        <v/>
      </c>
      <c r="P59" s="146">
        <v>46008.625</v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45894.625</v>
      </c>
      <c r="K60" s="3">
        <v>50.963000000000001</v>
      </c>
      <c r="L60" s="106">
        <v>45894.625</v>
      </c>
      <c r="M60" s="3">
        <v>36.311999999999998</v>
      </c>
      <c r="N60" s="146">
        <f t="shared" si="0"/>
        <v>45894.625</v>
      </c>
      <c r="O60" s="146" t="str">
        <f t="shared" si="1"/>
        <v/>
      </c>
      <c r="P60" s="146">
        <v>46009.625</v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45895.625</v>
      </c>
      <c r="K61" s="3">
        <v>52.515999999999998</v>
      </c>
      <c r="L61" s="106">
        <v>45895.625</v>
      </c>
      <c r="M61" s="3">
        <v>36.866999999999997</v>
      </c>
      <c r="N61" s="146">
        <f t="shared" si="0"/>
        <v>45895.625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45896.625</v>
      </c>
      <c r="K62" s="3">
        <v>52.853000000000002</v>
      </c>
      <c r="L62" s="106">
        <v>45896.625</v>
      </c>
      <c r="M62" s="3">
        <v>38.023000000000003</v>
      </c>
      <c r="N62" s="146">
        <f t="shared" si="0"/>
        <v>45896.625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45897.625</v>
      </c>
      <c r="K63" s="3">
        <v>53.463000000000001</v>
      </c>
      <c r="L63" s="106">
        <v>45897.625</v>
      </c>
      <c r="M63" s="3">
        <v>39.009</v>
      </c>
      <c r="N63" s="146">
        <f t="shared" si="0"/>
        <v>45897.625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45898.625</v>
      </c>
      <c r="K64" s="3">
        <v>53.823</v>
      </c>
      <c r="L64" s="106">
        <v>45898.625</v>
      </c>
      <c r="M64" s="3">
        <v>39.082999999999998</v>
      </c>
      <c r="N64" s="146">
        <f t="shared" si="0"/>
        <v>45898.625</v>
      </c>
      <c r="O64" s="146" t="str">
        <f t="shared" si="1"/>
        <v/>
      </c>
    </row>
    <row r="65" spans="1:15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45901.625</v>
      </c>
      <c r="K65" s="3">
        <v>54.084000000000003</v>
      </c>
      <c r="L65" s="106">
        <v>45901.625</v>
      </c>
      <c r="M65" s="3">
        <v>39.572000000000003</v>
      </c>
      <c r="N65" s="146">
        <f t="shared" si="0"/>
        <v>45901.625</v>
      </c>
      <c r="O65" s="146" t="str">
        <f t="shared" si="1"/>
        <v/>
      </c>
    </row>
    <row r="66" spans="1:15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45902.625</v>
      </c>
      <c r="K66" s="3">
        <v>54.981000000000002</v>
      </c>
      <c r="L66" s="106">
        <v>45902.625</v>
      </c>
      <c r="M66" s="3">
        <v>40.35</v>
      </c>
      <c r="N66" s="146">
        <f t="shared" si="0"/>
        <v>45902.625</v>
      </c>
      <c r="O66" s="146" t="str">
        <f t="shared" si="1"/>
        <v/>
      </c>
    </row>
    <row r="67" spans="1:15">
      <c r="A67" s="151">
        <f t="shared" ca="1" si="10"/>
        <v>46003.625</v>
      </c>
      <c r="B67" s="38">
        <f t="shared" ca="1" si="11"/>
        <v>55.368000000000002</v>
      </c>
      <c r="C67" s="30">
        <f t="shared" ca="1" si="3"/>
        <v>21149.439999999981</v>
      </c>
      <c r="D67" s="31">
        <f t="shared" ca="1" si="4"/>
        <v>43333.333333333328</v>
      </c>
      <c r="E67" s="4">
        <f t="shared" ca="1" si="5"/>
        <v>40.582000000000001</v>
      </c>
      <c r="F67" s="30">
        <f t="shared" ca="1" si="6"/>
        <v>-8196.8880000000117</v>
      </c>
      <c r="G67" s="31">
        <f t="shared" ca="1" si="7"/>
        <v>60666.666666666664</v>
      </c>
      <c r="H67" s="66">
        <f t="shared" ca="1" si="12"/>
        <v>12012.994666666658</v>
      </c>
      <c r="J67" s="106">
        <v>45903.625</v>
      </c>
      <c r="K67" s="3">
        <v>55.804000000000002</v>
      </c>
      <c r="L67" s="106">
        <v>45903.625</v>
      </c>
      <c r="M67" s="3">
        <v>39.996000000000002</v>
      </c>
      <c r="N67" s="146">
        <f t="shared" si="0"/>
        <v>45903.625</v>
      </c>
      <c r="O67" s="146" t="str">
        <f t="shared" si="1"/>
        <v/>
      </c>
    </row>
    <row r="68" spans="1:15">
      <c r="A68" s="151">
        <f t="shared" ca="1" si="10"/>
        <v>46006.625</v>
      </c>
      <c r="B68" s="38">
        <f t="shared" ca="1" si="11"/>
        <v>54.35</v>
      </c>
      <c r="C68" s="30">
        <f t="shared" ca="1" si="3"/>
        <v>31247.999999999982</v>
      </c>
      <c r="D68" s="31">
        <f t="shared" ca="1" si="4"/>
        <v>45000.000000000007</v>
      </c>
      <c r="E68" s="4">
        <f t="shared" ca="1" si="5"/>
        <v>39.773000000000003</v>
      </c>
      <c r="F68" s="30">
        <f t="shared" ca="1" si="6"/>
        <v>3197.0679999999547</v>
      </c>
      <c r="G68" s="31">
        <f t="shared" ca="1" si="7"/>
        <v>63000.000000000007</v>
      </c>
      <c r="H68" s="66">
        <f t="shared" ca="1" si="12"/>
        <v>10050.932000000023</v>
      </c>
      <c r="J68" s="106">
        <v>45904.625</v>
      </c>
      <c r="K68" s="3">
        <v>55.631</v>
      </c>
      <c r="L68" s="106">
        <v>45904.625</v>
      </c>
      <c r="M68" s="3">
        <v>38.920999999999999</v>
      </c>
      <c r="N68" s="146">
        <f t="shared" ref="N68:N131" si="13">IF(COUNTIF(L:L,J68),J68,"")</f>
        <v>45904.625</v>
      </c>
      <c r="O68" s="146" t="str">
        <f t="shared" ref="O68:O131" si="14">IF(N68&gt;$A$14,N68,"")</f>
        <v/>
      </c>
    </row>
    <row r="69" spans="1:15">
      <c r="A69" s="151">
        <f t="shared" ca="1" si="10"/>
        <v>46007.625</v>
      </c>
      <c r="B69" s="38">
        <f t="shared" ca="1" si="11"/>
        <v>54.265000000000001</v>
      </c>
      <c r="C69" s="30">
        <f t="shared" ca="1" si="3"/>
        <v>32091.199999999993</v>
      </c>
      <c r="D69" s="31">
        <f t="shared" ca="1" si="4"/>
        <v>45555.555555555555</v>
      </c>
      <c r="E69" s="4">
        <f t="shared" ca="1" si="5"/>
        <v>39.790999999999997</v>
      </c>
      <c r="F69" s="30">
        <f t="shared" ca="1" si="6"/>
        <v>2943.5560000000451</v>
      </c>
      <c r="G69" s="31">
        <f t="shared" ca="1" si="7"/>
        <v>63777.777777777781</v>
      </c>
      <c r="H69" s="66">
        <f t="shared" ca="1" si="12"/>
        <v>10925.421777777723</v>
      </c>
      <c r="J69" s="106">
        <v>45905.625</v>
      </c>
      <c r="K69" s="3">
        <v>55.226999999999997</v>
      </c>
      <c r="L69" s="106">
        <v>45905.625</v>
      </c>
      <c r="M69" s="3">
        <v>38.055999999999997</v>
      </c>
      <c r="N69" s="146">
        <f t="shared" si="13"/>
        <v>45905.625</v>
      </c>
      <c r="O69" s="146" t="str">
        <f t="shared" si="14"/>
        <v/>
      </c>
    </row>
    <row r="70" spans="1:15">
      <c r="A70" s="151">
        <f t="shared" ca="1" si="10"/>
        <v>46008.625</v>
      </c>
      <c r="B70" s="38">
        <f t="shared" ca="1" si="11"/>
        <v>54.41</v>
      </c>
      <c r="C70" s="30">
        <f t="shared" ca="1" si="3"/>
        <v>30652.800000000036</v>
      </c>
      <c r="D70" s="31">
        <f t="shared" ca="1" si="4"/>
        <v>46111.111111111117</v>
      </c>
      <c r="E70" s="4">
        <f t="shared" ca="1" si="5"/>
        <v>39.835999999999999</v>
      </c>
      <c r="F70" s="30">
        <f t="shared" ca="1" si="6"/>
        <v>2309.7760000000212</v>
      </c>
      <c r="G70" s="31">
        <f t="shared" ca="1" si="7"/>
        <v>64555.555555555569</v>
      </c>
      <c r="H70" s="66">
        <f t="shared" ca="1" si="12"/>
        <v>9898.5795555555596</v>
      </c>
      <c r="J70" s="106">
        <v>45908.625</v>
      </c>
      <c r="K70" s="3">
        <v>54.622999999999998</v>
      </c>
      <c r="L70" s="106">
        <v>45908.625</v>
      </c>
      <c r="M70" s="3">
        <v>38.365000000000002</v>
      </c>
      <c r="N70" s="146">
        <f t="shared" si="13"/>
        <v>45908.625</v>
      </c>
      <c r="O70" s="146" t="str">
        <f t="shared" si="14"/>
        <v/>
      </c>
    </row>
    <row r="71" spans="1:15">
      <c r="A71" s="151">
        <f t="shared" ca="1" si="10"/>
        <v>46009.625</v>
      </c>
      <c r="B71" s="38">
        <f t="shared" ca="1" si="11"/>
        <v>54.412999999999997</v>
      </c>
      <c r="C71" s="30">
        <f t="shared" ca="1" si="3"/>
        <v>30623.040000000034</v>
      </c>
      <c r="D71" s="31">
        <f t="shared" ca="1" si="4"/>
        <v>46666.666666666664</v>
      </c>
      <c r="E71" s="4">
        <f t="shared" ca="1" si="5"/>
        <v>39.893000000000001</v>
      </c>
      <c r="F71" s="30">
        <f t="shared" ca="1" si="6"/>
        <v>1506.9879999999907</v>
      </c>
      <c r="G71" s="31">
        <f t="shared" ca="1" si="7"/>
        <v>65333.333333333328</v>
      </c>
      <c r="H71" s="66">
        <f t="shared" ca="1" si="12"/>
        <v>10449.385333333368</v>
      </c>
      <c r="J71" s="106">
        <v>45909.625</v>
      </c>
      <c r="K71" s="3">
        <v>54.384999999999998</v>
      </c>
      <c r="L71" s="106">
        <v>45909.625</v>
      </c>
      <c r="M71" s="3">
        <v>37.978999999999999</v>
      </c>
      <c r="N71" s="146">
        <f t="shared" si="13"/>
        <v>45909.625</v>
      </c>
      <c r="O71" s="146" t="str">
        <f t="shared" si="14"/>
        <v/>
      </c>
    </row>
    <row r="72" spans="1:15">
      <c r="A72" s="151">
        <f t="shared" ca="1" si="10"/>
        <v>46009.432628472219</v>
      </c>
      <c r="B72" s="38">
        <f t="shared" ca="1" si="11"/>
        <v>54.413060000000002</v>
      </c>
      <c r="C72" s="30">
        <f t="shared" ca="1" si="3"/>
        <v>30622.44479999999</v>
      </c>
      <c r="D72" s="31">
        <f t="shared" ca="1" si="4"/>
        <v>46666.666666666664</v>
      </c>
      <c r="E72" s="4">
        <f t="shared" ca="1" si="5"/>
        <v>39.893389999999997</v>
      </c>
      <c r="F72" s="30">
        <f t="shared" ca="1" si="6"/>
        <v>1501.4952400000484</v>
      </c>
      <c r="G72" s="31">
        <f t="shared" ca="1" si="7"/>
        <v>65333.333333333328</v>
      </c>
      <c r="H72" s="66">
        <f t="shared" ca="1" si="12"/>
        <v>10454.282893333278</v>
      </c>
      <c r="J72" s="106">
        <v>45910.625</v>
      </c>
      <c r="K72" s="3">
        <v>53.143999999999998</v>
      </c>
      <c r="L72" s="106">
        <v>45910.625</v>
      </c>
      <c r="M72" s="3">
        <v>37.517000000000003</v>
      </c>
      <c r="N72" s="146">
        <f t="shared" si="13"/>
        <v>45910.625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45911.625</v>
      </c>
      <c r="K73" s="3">
        <v>52.847999999999999</v>
      </c>
      <c r="L73" s="106">
        <v>45911.625</v>
      </c>
      <c r="M73" s="3">
        <v>36.485999999999997</v>
      </c>
      <c r="N73" s="146">
        <f t="shared" si="13"/>
        <v>45911.625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45912.625</v>
      </c>
      <c r="K74" s="3">
        <v>51.688000000000002</v>
      </c>
      <c r="L74" s="106">
        <v>45912.625</v>
      </c>
      <c r="M74" s="3">
        <v>36.246000000000002</v>
      </c>
      <c r="N74" s="146">
        <f t="shared" si="13"/>
        <v>45912.625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45915.625</v>
      </c>
      <c r="K75" s="3">
        <v>51.258000000000003</v>
      </c>
      <c r="L75" s="106">
        <v>45915.625</v>
      </c>
      <c r="M75" s="3">
        <v>36.031999999999996</v>
      </c>
      <c r="N75" s="146">
        <f t="shared" si="13"/>
        <v>45915.625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45916.625</v>
      </c>
      <c r="K76" s="3">
        <v>51.31</v>
      </c>
      <c r="L76" s="106">
        <v>45916.625</v>
      </c>
      <c r="M76" s="3">
        <v>35.906999999999996</v>
      </c>
      <c r="N76" s="146">
        <f t="shared" si="13"/>
        <v>45916.625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45917.625</v>
      </c>
      <c r="K77" s="3">
        <v>51.664000000000001</v>
      </c>
      <c r="L77" s="106">
        <v>45917.625</v>
      </c>
      <c r="M77" s="3">
        <v>36.252000000000002</v>
      </c>
      <c r="N77" s="146">
        <f t="shared" si="13"/>
        <v>45917.625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45918.625</v>
      </c>
      <c r="K78" s="3">
        <v>51.064999999999998</v>
      </c>
      <c r="L78" s="106">
        <v>45918.625</v>
      </c>
      <c r="M78" s="3">
        <v>35.774000000000001</v>
      </c>
      <c r="N78" s="146">
        <f t="shared" si="13"/>
        <v>45918.625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45919.625</v>
      </c>
      <c r="K79" s="3">
        <v>51.167000000000002</v>
      </c>
      <c r="L79" s="106">
        <v>45919.625</v>
      </c>
      <c r="M79" s="3">
        <v>35.689</v>
      </c>
      <c r="N79" s="146">
        <f t="shared" si="13"/>
        <v>45919.625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45922.625</v>
      </c>
      <c r="K80" s="3">
        <v>56.96</v>
      </c>
      <c r="L80" s="106">
        <v>45922.625</v>
      </c>
      <c r="M80" s="3">
        <v>39.006999999999998</v>
      </c>
      <c r="N80" s="146">
        <f t="shared" si="13"/>
        <v>45922.625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45923.625</v>
      </c>
      <c r="K81" s="3">
        <v>57.104999999999997</v>
      </c>
      <c r="L81" s="106">
        <v>45923.625</v>
      </c>
      <c r="M81" s="3">
        <v>39.052999999999997</v>
      </c>
      <c r="N81" s="146">
        <f t="shared" si="13"/>
        <v>45923.625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45924.625</v>
      </c>
      <c r="K82" s="3">
        <v>57.107999999999997</v>
      </c>
      <c r="L82" s="106">
        <v>45924.625</v>
      </c>
      <c r="M82" s="3">
        <v>39.125999999999998</v>
      </c>
      <c r="N82" s="146">
        <f t="shared" si="13"/>
        <v>45924.625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45925.625</v>
      </c>
      <c r="K83" s="3">
        <v>57.837000000000003</v>
      </c>
      <c r="L83" s="106">
        <v>45925.625</v>
      </c>
      <c r="M83" s="3">
        <v>39.826000000000001</v>
      </c>
      <c r="N83" s="146">
        <f t="shared" si="13"/>
        <v>45925.625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45926.625</v>
      </c>
      <c r="K84" s="3">
        <v>58.136000000000003</v>
      </c>
      <c r="L84" s="106">
        <v>45926.625</v>
      </c>
      <c r="M84" s="3">
        <v>40.026000000000003</v>
      </c>
      <c r="N84" s="146">
        <f t="shared" si="13"/>
        <v>45926.625</v>
      </c>
      <c r="O84" s="146">
        <f t="shared" si="14"/>
        <v>45926.625</v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45929.625</v>
      </c>
      <c r="K85" s="3">
        <v>57.792000000000002</v>
      </c>
      <c r="L85" s="106">
        <v>45929.625</v>
      </c>
      <c r="M85" s="3">
        <v>39.997</v>
      </c>
      <c r="N85" s="146">
        <f t="shared" si="13"/>
        <v>45929.625</v>
      </c>
      <c r="O85" s="146">
        <f t="shared" si="14"/>
        <v>45929.625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45930.625</v>
      </c>
      <c r="K86" s="3">
        <v>57.51</v>
      </c>
      <c r="L86" s="106">
        <v>45930.625</v>
      </c>
      <c r="M86" s="3">
        <v>40.194000000000003</v>
      </c>
      <c r="N86" s="146">
        <f t="shared" si="13"/>
        <v>45930.625</v>
      </c>
      <c r="O86" s="146">
        <f t="shared" si="14"/>
        <v>45930.625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45931.625</v>
      </c>
      <c r="K87" s="3">
        <v>57.616</v>
      </c>
      <c r="L87" s="106">
        <v>45931.625</v>
      </c>
      <c r="M87" s="3">
        <v>40.406999999999996</v>
      </c>
      <c r="N87" s="146">
        <f t="shared" si="13"/>
        <v>45931.625</v>
      </c>
      <c r="O87" s="146">
        <f t="shared" si="14"/>
        <v>45931.625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45932.625</v>
      </c>
      <c r="K88" s="3">
        <v>57.011000000000003</v>
      </c>
      <c r="L88" s="106">
        <v>45932.625</v>
      </c>
      <c r="M88" s="3">
        <v>39.887</v>
      </c>
      <c r="N88" s="146">
        <f t="shared" si="13"/>
        <v>45932.625</v>
      </c>
      <c r="O88" s="146">
        <f t="shared" si="14"/>
        <v>45932.625</v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45933.625</v>
      </c>
      <c r="K89" s="3">
        <v>56.552</v>
      </c>
      <c r="L89" s="106">
        <v>45933.625</v>
      </c>
      <c r="M89" s="3">
        <v>39.756999999999998</v>
      </c>
      <c r="N89" s="146">
        <f t="shared" si="13"/>
        <v>45933.625</v>
      </c>
      <c r="O89" s="146">
        <f t="shared" si="14"/>
        <v>45933.625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45936.625</v>
      </c>
      <c r="K90" s="3">
        <v>57.633000000000003</v>
      </c>
      <c r="L90" s="106">
        <v>45936.625</v>
      </c>
      <c r="M90" s="3">
        <v>40.533999999999999</v>
      </c>
      <c r="N90" s="146">
        <f t="shared" si="13"/>
        <v>45936.625</v>
      </c>
      <c r="O90" s="146">
        <f t="shared" si="14"/>
        <v>45936.625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45937.625</v>
      </c>
      <c r="K91" s="3">
        <v>57.856000000000002</v>
      </c>
      <c r="L91" s="106">
        <v>45937.625</v>
      </c>
      <c r="M91" s="3">
        <v>40.628</v>
      </c>
      <c r="N91" s="146">
        <f t="shared" si="13"/>
        <v>45937.625</v>
      </c>
      <c r="O91" s="146">
        <f t="shared" si="14"/>
        <v>45937.625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45938.625</v>
      </c>
      <c r="K92" s="3">
        <v>57.947000000000003</v>
      </c>
      <c r="L92" s="106">
        <v>45938.625</v>
      </c>
      <c r="M92" s="3">
        <v>40.613999999999997</v>
      </c>
      <c r="N92" s="146">
        <f t="shared" si="13"/>
        <v>45938.625</v>
      </c>
      <c r="O92" s="146">
        <f t="shared" si="14"/>
        <v>45938.625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45939.625</v>
      </c>
      <c r="K93" s="3">
        <v>58.323999999999998</v>
      </c>
      <c r="L93" s="106">
        <v>45939.625</v>
      </c>
      <c r="M93" s="3">
        <v>40.503999999999998</v>
      </c>
      <c r="N93" s="146">
        <f t="shared" si="13"/>
        <v>45939.625</v>
      </c>
      <c r="O93" s="146">
        <f t="shared" si="14"/>
        <v>45939.625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45940.625</v>
      </c>
      <c r="K94" s="3">
        <v>58.451999999999998</v>
      </c>
      <c r="L94" s="106">
        <v>45940.625</v>
      </c>
      <c r="M94" s="3">
        <v>41.215000000000003</v>
      </c>
      <c r="N94" s="146">
        <f t="shared" si="13"/>
        <v>45940.625</v>
      </c>
      <c r="O94" s="146">
        <f t="shared" si="14"/>
        <v>45940.625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45943.625</v>
      </c>
      <c r="K95" s="3">
        <v>59.344000000000001</v>
      </c>
      <c r="L95" s="106">
        <v>45943.625</v>
      </c>
      <c r="M95" s="3">
        <v>42.545000000000002</v>
      </c>
      <c r="N95" s="146">
        <f t="shared" si="13"/>
        <v>45943.625</v>
      </c>
      <c r="O95" s="146">
        <f t="shared" si="14"/>
        <v>45943.625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45944.625</v>
      </c>
      <c r="K96" s="3">
        <v>60.168999999999997</v>
      </c>
      <c r="L96" s="106">
        <v>45944.625</v>
      </c>
      <c r="M96" s="3">
        <v>42.634</v>
      </c>
      <c r="N96" s="146">
        <f t="shared" si="13"/>
        <v>45944.625</v>
      </c>
      <c r="O96" s="146">
        <f t="shared" si="14"/>
        <v>45944.625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45945.625</v>
      </c>
      <c r="K97" s="3">
        <v>58.076000000000001</v>
      </c>
      <c r="L97" s="106">
        <v>45945.625</v>
      </c>
      <c r="M97" s="3">
        <v>40.781999999999996</v>
      </c>
      <c r="N97" s="146">
        <f t="shared" si="13"/>
        <v>45945.625</v>
      </c>
      <c r="O97" s="146">
        <f t="shared" si="14"/>
        <v>45945.625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45946.625</v>
      </c>
      <c r="K98" s="3">
        <v>57.722999999999999</v>
      </c>
      <c r="L98" s="106">
        <v>45946.625</v>
      </c>
      <c r="M98" s="3">
        <v>40.509</v>
      </c>
      <c r="N98" s="146">
        <f t="shared" si="13"/>
        <v>45946.625</v>
      </c>
      <c r="O98" s="146">
        <f t="shared" si="14"/>
        <v>45946.625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45947.625</v>
      </c>
      <c r="K99" s="3">
        <v>60.207000000000001</v>
      </c>
      <c r="L99" s="106">
        <v>45947.625</v>
      </c>
      <c r="M99" s="3">
        <v>42.573</v>
      </c>
      <c r="N99" s="146">
        <f t="shared" si="13"/>
        <v>45947.625</v>
      </c>
      <c r="O99" s="146">
        <f t="shared" si="14"/>
        <v>45947.625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45950.625</v>
      </c>
      <c r="K100" s="3">
        <v>58.981999999999999</v>
      </c>
      <c r="L100" s="106">
        <v>45950.625</v>
      </c>
      <c r="M100" s="3">
        <v>42.24</v>
      </c>
      <c r="N100" s="146">
        <f t="shared" si="13"/>
        <v>45950.625</v>
      </c>
      <c r="O100" s="146">
        <f t="shared" si="14"/>
        <v>45950.625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45951.625</v>
      </c>
      <c r="K101" s="3">
        <v>58.771999999999998</v>
      </c>
      <c r="L101" s="106">
        <v>45951.625</v>
      </c>
      <c r="M101" s="3">
        <v>41.517000000000003</v>
      </c>
      <c r="N101" s="146">
        <f t="shared" si="13"/>
        <v>45951.625</v>
      </c>
      <c r="O101" s="146">
        <f t="shared" si="14"/>
        <v>45951.625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45952.625</v>
      </c>
      <c r="K102" s="3">
        <v>58.664999999999999</v>
      </c>
      <c r="L102" s="106">
        <v>45952.625</v>
      </c>
      <c r="M102" s="3">
        <v>41.39</v>
      </c>
      <c r="N102" s="146">
        <f t="shared" si="13"/>
        <v>45952.625</v>
      </c>
      <c r="O102" s="146">
        <f t="shared" si="14"/>
        <v>45952.625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45953.625</v>
      </c>
      <c r="K103" s="3">
        <v>58.655000000000001</v>
      </c>
      <c r="L103" s="106">
        <v>45953.625</v>
      </c>
      <c r="M103" s="3">
        <v>41.453000000000003</v>
      </c>
      <c r="N103" s="146">
        <f t="shared" si="13"/>
        <v>45953.625</v>
      </c>
      <c r="O103" s="146">
        <f t="shared" si="14"/>
        <v>45953.625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45954.625</v>
      </c>
      <c r="K104" s="3">
        <v>57.911000000000001</v>
      </c>
      <c r="L104" s="106">
        <v>45954.625</v>
      </c>
      <c r="M104" s="3">
        <v>40.942</v>
      </c>
      <c r="N104" s="146">
        <f t="shared" si="13"/>
        <v>45954.625</v>
      </c>
      <c r="O104" s="146">
        <f t="shared" si="14"/>
        <v>45954.625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45957.625</v>
      </c>
      <c r="K105" s="3">
        <v>57.506999999999998</v>
      </c>
      <c r="L105" s="106">
        <v>45957.625</v>
      </c>
      <c r="M105" s="3">
        <v>40.350999999999999</v>
      </c>
      <c r="N105" s="146">
        <f t="shared" si="13"/>
        <v>45957.625</v>
      </c>
      <c r="O105" s="146">
        <f t="shared" si="14"/>
        <v>45957.625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45958.625</v>
      </c>
      <c r="K106" s="3">
        <v>56.545000000000002</v>
      </c>
      <c r="L106" s="106">
        <v>45958.625</v>
      </c>
      <c r="M106" s="3">
        <v>39.662999999999997</v>
      </c>
      <c r="N106" s="146">
        <f t="shared" si="13"/>
        <v>45958.625</v>
      </c>
      <c r="O106" s="146">
        <f t="shared" si="14"/>
        <v>45958.625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45959.625</v>
      </c>
      <c r="K107" s="3">
        <v>56.097000000000001</v>
      </c>
      <c r="L107" s="106">
        <v>45959.625</v>
      </c>
      <c r="M107" s="3">
        <v>39.744999999999997</v>
      </c>
      <c r="N107" s="146">
        <f t="shared" si="13"/>
        <v>45959.625</v>
      </c>
      <c r="O107" s="146">
        <f t="shared" si="14"/>
        <v>45959.625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45960.625</v>
      </c>
      <c r="K108" s="3">
        <v>56.645000000000003</v>
      </c>
      <c r="L108" s="106">
        <v>45960.625</v>
      </c>
      <c r="M108" s="3">
        <v>40.064</v>
      </c>
      <c r="N108" s="146">
        <f t="shared" si="13"/>
        <v>45960.625</v>
      </c>
      <c r="O108" s="146">
        <f t="shared" si="14"/>
        <v>45960.625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45961.625</v>
      </c>
      <c r="K109" s="3">
        <v>56.57</v>
      </c>
      <c r="L109" s="106">
        <v>45961.625</v>
      </c>
      <c r="M109" s="3">
        <v>39.96</v>
      </c>
      <c r="N109" s="146">
        <f t="shared" si="13"/>
        <v>45961.625</v>
      </c>
      <c r="O109" s="146">
        <f t="shared" si="14"/>
        <v>45961.625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45964.625</v>
      </c>
      <c r="K110" s="3">
        <v>57.293999999999997</v>
      </c>
      <c r="L110" s="106">
        <v>45964.625</v>
      </c>
      <c r="M110" s="3">
        <v>40.292999999999999</v>
      </c>
      <c r="N110" s="146">
        <f t="shared" si="13"/>
        <v>45964.625</v>
      </c>
      <c r="O110" s="146">
        <f t="shared" si="14"/>
        <v>45964.625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45965.625</v>
      </c>
      <c r="K111" s="3">
        <v>57.243000000000002</v>
      </c>
      <c r="L111" s="106">
        <v>45965.625</v>
      </c>
      <c r="M111" s="3">
        <v>41.41</v>
      </c>
      <c r="N111" s="146">
        <f t="shared" si="13"/>
        <v>45965.625</v>
      </c>
      <c r="O111" s="146">
        <f t="shared" si="14"/>
        <v>45965.625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45966.625</v>
      </c>
      <c r="K112" s="3">
        <v>57.465000000000003</v>
      </c>
      <c r="L112" s="106">
        <v>45966.625</v>
      </c>
      <c r="M112" s="3">
        <v>40.661999999999999</v>
      </c>
      <c r="N112" s="146">
        <f t="shared" si="13"/>
        <v>45966.625</v>
      </c>
      <c r="O112" s="146">
        <f t="shared" si="14"/>
        <v>45966.625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45967.625</v>
      </c>
      <c r="K113" s="3">
        <v>57.863999999999997</v>
      </c>
      <c r="L113" s="106">
        <v>45967.625</v>
      </c>
      <c r="M113" s="3">
        <v>40.972999999999999</v>
      </c>
      <c r="N113" s="146">
        <f t="shared" si="13"/>
        <v>45967.625</v>
      </c>
      <c r="O113" s="146">
        <f t="shared" si="14"/>
        <v>45967.625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45968.625</v>
      </c>
      <c r="K114" s="3">
        <v>58.51</v>
      </c>
      <c r="L114" s="106">
        <v>45968.625</v>
      </c>
      <c r="M114" s="3">
        <v>41.871000000000002</v>
      </c>
      <c r="N114" s="146">
        <f t="shared" si="13"/>
        <v>45968.625</v>
      </c>
      <c r="O114" s="146">
        <f t="shared" si="14"/>
        <v>45968.625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45971.625</v>
      </c>
      <c r="K115" s="3">
        <v>57.238999999999997</v>
      </c>
      <c r="L115" s="106">
        <v>45971.625</v>
      </c>
      <c r="M115" s="3">
        <v>41.23</v>
      </c>
      <c r="N115" s="146">
        <f t="shared" si="13"/>
        <v>45971.625</v>
      </c>
      <c r="O115" s="146">
        <f t="shared" si="14"/>
        <v>45971.625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45972.625</v>
      </c>
      <c r="K116" s="3">
        <v>57.012999999999998</v>
      </c>
      <c r="L116" s="106">
        <v>45972.625</v>
      </c>
      <c r="M116" s="3">
        <v>40.802</v>
      </c>
      <c r="N116" s="146">
        <f t="shared" si="13"/>
        <v>45972.625</v>
      </c>
      <c r="O116" s="146">
        <f t="shared" si="14"/>
        <v>45972.625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45973.625</v>
      </c>
      <c r="K117" s="3">
        <v>56.23</v>
      </c>
      <c r="L117" s="106">
        <v>45973.625</v>
      </c>
      <c r="M117" s="3">
        <v>40.417999999999999</v>
      </c>
      <c r="N117" s="146">
        <f t="shared" si="13"/>
        <v>45973.625</v>
      </c>
      <c r="O117" s="146">
        <f t="shared" si="14"/>
        <v>45973.625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45974.625</v>
      </c>
      <c r="K118" s="3">
        <v>56.441000000000003</v>
      </c>
      <c r="L118" s="106">
        <v>45974.625</v>
      </c>
      <c r="M118" s="3">
        <v>40.710999999999999</v>
      </c>
      <c r="N118" s="146">
        <f t="shared" si="13"/>
        <v>45974.625</v>
      </c>
      <c r="O118" s="146">
        <f t="shared" si="14"/>
        <v>45974.625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45975.625</v>
      </c>
      <c r="K119" s="3">
        <v>58.216999999999999</v>
      </c>
      <c r="L119" s="106">
        <v>45975.625</v>
      </c>
      <c r="M119" s="3">
        <v>41.716999999999999</v>
      </c>
      <c r="N119" s="146">
        <f t="shared" si="13"/>
        <v>45975.625</v>
      </c>
      <c r="O119" s="146">
        <f t="shared" si="14"/>
        <v>45975.625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45978.625</v>
      </c>
      <c r="K120" s="3">
        <v>58.146999999999998</v>
      </c>
      <c r="L120" s="106">
        <v>45978.625</v>
      </c>
      <c r="M120" s="3">
        <v>41.686999999999998</v>
      </c>
      <c r="N120" s="146">
        <f t="shared" si="13"/>
        <v>45978.625</v>
      </c>
      <c r="O120" s="146">
        <f t="shared" si="14"/>
        <v>45978.625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45979.625</v>
      </c>
      <c r="K121" s="3">
        <v>58.988999999999997</v>
      </c>
      <c r="L121" s="106">
        <v>45979.625</v>
      </c>
      <c r="M121" s="3">
        <v>42.841999999999999</v>
      </c>
      <c r="N121" s="146">
        <f t="shared" si="13"/>
        <v>45979.625</v>
      </c>
      <c r="O121" s="146">
        <f t="shared" si="14"/>
        <v>45979.625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45980.625</v>
      </c>
      <c r="K122" s="3">
        <v>58.668999999999997</v>
      </c>
      <c r="L122" s="106">
        <v>45980.625</v>
      </c>
      <c r="M122" s="3">
        <v>42.716999999999999</v>
      </c>
      <c r="N122" s="146">
        <f t="shared" si="13"/>
        <v>45980.625</v>
      </c>
      <c r="O122" s="146">
        <f t="shared" si="14"/>
        <v>45980.625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45981.625</v>
      </c>
      <c r="K123" s="3">
        <v>57.981999999999999</v>
      </c>
      <c r="L123" s="106">
        <v>45981.625</v>
      </c>
      <c r="M123" s="3">
        <v>42.01</v>
      </c>
      <c r="N123" s="146">
        <f t="shared" si="13"/>
        <v>45981.625</v>
      </c>
      <c r="O123" s="146">
        <f t="shared" si="14"/>
        <v>45981.625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45982.625</v>
      </c>
      <c r="K124" s="3">
        <v>58.881999999999998</v>
      </c>
      <c r="L124" s="106">
        <v>45982.625</v>
      </c>
      <c r="M124" s="3">
        <v>42.883000000000003</v>
      </c>
      <c r="N124" s="146">
        <f t="shared" si="13"/>
        <v>45982.625</v>
      </c>
      <c r="O124" s="146">
        <f t="shared" si="14"/>
        <v>45982.625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45985.625</v>
      </c>
      <c r="K125" s="3">
        <v>58.856999999999999</v>
      </c>
      <c r="L125" s="106">
        <v>45985.625</v>
      </c>
      <c r="M125" s="3">
        <v>42.95</v>
      </c>
      <c r="N125" s="146">
        <f t="shared" si="13"/>
        <v>45985.625</v>
      </c>
      <c r="O125" s="146">
        <f t="shared" si="14"/>
        <v>45985.625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45986.625</v>
      </c>
      <c r="K126" s="3">
        <v>58.052999999999997</v>
      </c>
      <c r="L126" s="106">
        <v>45986.625</v>
      </c>
      <c r="M126" s="3">
        <v>42.189</v>
      </c>
      <c r="N126" s="146">
        <f t="shared" si="13"/>
        <v>45986.625</v>
      </c>
      <c r="O126" s="146">
        <f t="shared" si="14"/>
        <v>45986.625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45987.625</v>
      </c>
      <c r="K127" s="3">
        <v>57.493000000000002</v>
      </c>
      <c r="L127" s="106">
        <v>45987.625</v>
      </c>
      <c r="M127" s="3">
        <v>41.51</v>
      </c>
      <c r="N127" s="146">
        <f t="shared" si="13"/>
        <v>45987.625</v>
      </c>
      <c r="O127" s="146">
        <f t="shared" si="14"/>
        <v>45987.625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45988.625</v>
      </c>
      <c r="K128" s="3">
        <v>57.228999999999999</v>
      </c>
      <c r="L128" s="106">
        <v>45988.625</v>
      </c>
      <c r="M128" s="3">
        <v>41.399000000000001</v>
      </c>
      <c r="N128" s="146">
        <f t="shared" si="13"/>
        <v>45988.625</v>
      </c>
      <c r="O128" s="146">
        <f t="shared" si="14"/>
        <v>45988.625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45989.625</v>
      </c>
      <c r="K129" s="3">
        <v>56.793999999999997</v>
      </c>
      <c r="L129" s="106">
        <v>45989.625</v>
      </c>
      <c r="M129" s="3">
        <v>41.097000000000001</v>
      </c>
      <c r="N129" s="146">
        <f t="shared" si="13"/>
        <v>45989.625</v>
      </c>
      <c r="O129" s="146">
        <f t="shared" si="14"/>
        <v>45989.625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45992.625</v>
      </c>
      <c r="K130" s="3">
        <v>57.09</v>
      </c>
      <c r="L130" s="106">
        <v>45992.625</v>
      </c>
      <c r="M130" s="3">
        <v>41.558</v>
      </c>
      <c r="N130" s="146">
        <f t="shared" si="13"/>
        <v>45992.625</v>
      </c>
      <c r="O130" s="146">
        <f t="shared" si="14"/>
        <v>45992.625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45993.625</v>
      </c>
      <c r="K131" s="3">
        <v>56.445</v>
      </c>
      <c r="L131" s="106">
        <v>45993.625</v>
      </c>
      <c r="M131" s="3">
        <v>40.901000000000003</v>
      </c>
      <c r="N131" s="146">
        <f t="shared" si="13"/>
        <v>45993.625</v>
      </c>
      <c r="O131" s="146">
        <f t="shared" si="14"/>
        <v>45993.625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45994.625</v>
      </c>
      <c r="K132" s="3">
        <v>56.472999999999999</v>
      </c>
      <c r="L132" s="106">
        <v>45994.625</v>
      </c>
      <c r="M132" s="3">
        <v>40.963999999999999</v>
      </c>
      <c r="N132" s="146">
        <f t="shared" ref="N132:N143" si="23">IF(COUNTIF(L:L,J132),J132,"")</f>
        <v>45994.625</v>
      </c>
      <c r="O132" s="146">
        <f t="shared" ref="O132:O195" si="24">IF(N132&gt;$A$14,N132,"")</f>
        <v>45994.625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46000.625</v>
      </c>
      <c r="K133" s="3">
        <v>56.429000000000002</v>
      </c>
      <c r="L133" s="106">
        <v>45995.625</v>
      </c>
      <c r="M133" s="3">
        <v>41.082999999999998</v>
      </c>
      <c r="N133" s="146">
        <f t="shared" si="23"/>
        <v>46000.625</v>
      </c>
      <c r="O133" s="146">
        <f t="shared" si="24"/>
        <v>46000.625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46001.625</v>
      </c>
      <c r="K134" s="3">
        <v>55.893000000000001</v>
      </c>
      <c r="L134" s="106">
        <v>45996.625</v>
      </c>
      <c r="M134" s="3">
        <v>40.4</v>
      </c>
      <c r="N134" s="146">
        <f t="shared" si="23"/>
        <v>46001.625</v>
      </c>
      <c r="O134" s="146">
        <f t="shared" si="24"/>
        <v>46001.625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46002.625</v>
      </c>
      <c r="K135" s="3">
        <v>55.337000000000003</v>
      </c>
      <c r="L135" s="106">
        <v>45999.625</v>
      </c>
      <c r="M135" s="3">
        <v>40.472000000000001</v>
      </c>
      <c r="N135" s="146">
        <f t="shared" si="23"/>
        <v>46002.625</v>
      </c>
      <c r="O135" s="146">
        <f t="shared" si="24"/>
        <v>46002.625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46003.625</v>
      </c>
      <c r="K136" s="3">
        <v>55.368000000000002</v>
      </c>
      <c r="L136" s="106">
        <v>46000.625</v>
      </c>
      <c r="M136" s="3">
        <v>41.05</v>
      </c>
      <c r="N136" s="146">
        <f t="shared" si="23"/>
        <v>46003.625</v>
      </c>
      <c r="O136" s="146">
        <f t="shared" si="24"/>
        <v>46003.625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46006.625</v>
      </c>
      <c r="K137" s="3">
        <v>54.35</v>
      </c>
      <c r="L137" s="106">
        <v>46001.625</v>
      </c>
      <c r="M137" s="3">
        <v>41.07</v>
      </c>
      <c r="N137" s="146">
        <f t="shared" si="23"/>
        <v>46006.625</v>
      </c>
      <c r="O137" s="146">
        <f t="shared" si="24"/>
        <v>46006.625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46007.625</v>
      </c>
      <c r="K138" s="3">
        <v>54.265000000000001</v>
      </c>
      <c r="L138" s="106">
        <v>46002.625</v>
      </c>
      <c r="M138" s="3">
        <v>40.622999999999998</v>
      </c>
      <c r="N138" s="146">
        <f t="shared" si="23"/>
        <v>46007.625</v>
      </c>
      <c r="O138" s="146">
        <f t="shared" si="24"/>
        <v>46007.625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46008.625</v>
      </c>
      <c r="K139" s="3">
        <v>54.41</v>
      </c>
      <c r="L139" s="106">
        <v>46003.625</v>
      </c>
      <c r="M139" s="3">
        <v>40.582000000000001</v>
      </c>
      <c r="N139" s="146">
        <f t="shared" si="23"/>
        <v>46008.625</v>
      </c>
      <c r="O139" s="146">
        <f t="shared" si="24"/>
        <v>46008.625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46009.625</v>
      </c>
      <c r="K140" s="3">
        <v>54.412999999999997</v>
      </c>
      <c r="L140" s="106">
        <v>46006.625</v>
      </c>
      <c r="M140" s="3">
        <v>39.773000000000003</v>
      </c>
      <c r="N140" s="146">
        <f t="shared" si="23"/>
        <v>46009.625</v>
      </c>
      <c r="O140" s="146">
        <f t="shared" si="24"/>
        <v>46009.625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46007.625</v>
      </c>
      <c r="M141" s="3">
        <v>39.790999999999997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46008.625</v>
      </c>
      <c r="M142" s="3">
        <v>39.835999999999999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46009.625</v>
      </c>
      <c r="M143" s="3">
        <v>39.893000000000001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5546875" defaultRowHeight="15"/>
  <cols>
    <col min="1" max="1" width="15.42578125" style="146" bestFit="1" customWidth="1"/>
    <col min="2" max="3" width="18.28515625" style="3" bestFit="1" customWidth="1"/>
    <col min="4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.85546875" style="3" bestFit="1" customWidth="1"/>
    <col min="9" max="9" width="10.7109375" style="3" bestFit="1" customWidth="1"/>
    <col min="10" max="10" width="15.7109375" style="3" customWidth="1"/>
    <col min="11" max="11" width="5.5703125" style="47" bestFit="1" customWidth="1"/>
    <col min="12" max="12" width="15.7109375" style="3" bestFit="1" customWidth="1"/>
    <col min="13" max="13" width="6.5703125" style="47" bestFit="1" customWidth="1"/>
    <col min="14" max="16" width="15.7109375" style="146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15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45813.625</v>
      </c>
      <c r="K3" s="39">
        <v>92.236000000000004</v>
      </c>
      <c r="L3" s="106" cm="1">
        <f t="array" ref="L3:M42">_xll.BDH(C4, "LAST_PRICE", "01/01/2025 15:00:00", "01/01/2035 16:00:00", "BarSize=60", "BarType=T", "RecurDaily=True", "TZ=London")</f>
        <v>45814.625</v>
      </c>
      <c r="M3" s="39">
        <v>100.04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45814.625</v>
      </c>
      <c r="K4" s="39">
        <v>92.4</v>
      </c>
      <c r="L4" s="110">
        <v>45824.625</v>
      </c>
      <c r="M4" s="39">
        <v>100</v>
      </c>
      <c r="N4" s="146">
        <f>IF(COUNTIF(L:L,J4),J4,"")</f>
        <v>45814.625</v>
      </c>
      <c r="O4" s="146" t="str">
        <f t="shared" ref="O4:O67" si="0">IF(N4&gt;$A$14,N4,"")</f>
        <v/>
      </c>
      <c r="P4" s="146">
        <v>45933.625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45817.625</v>
      </c>
      <c r="K5" s="39">
        <v>92.602000000000004</v>
      </c>
      <c r="L5" s="110">
        <v>45833.625</v>
      </c>
      <c r="M5" s="39">
        <v>99.97</v>
      </c>
      <c r="N5" s="146" t="str">
        <f>IF(COUNTIF(L:L,J5),J5,"")</f>
        <v/>
      </c>
      <c r="O5" s="146" t="str">
        <f t="shared" si="0"/>
        <v/>
      </c>
      <c r="P5" s="146">
        <v>45936.625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45818.625</v>
      </c>
      <c r="K6" s="39">
        <v>92.813999999999993</v>
      </c>
      <c r="L6" s="110">
        <v>45834.625</v>
      </c>
      <c r="M6" s="39">
        <v>100.125</v>
      </c>
      <c r="N6" s="146" t="str">
        <f>IF(COUNTIF(L:L,J6),J6,"")</f>
        <v/>
      </c>
      <c r="O6" s="146" t="str">
        <f t="shared" si="0"/>
        <v/>
      </c>
      <c r="P6" s="146">
        <v>45945.625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45819.625</v>
      </c>
      <c r="K7" s="39">
        <v>92.998000000000005</v>
      </c>
      <c r="L7" s="110">
        <v>45839.625</v>
      </c>
      <c r="M7" s="39">
        <v>101.2</v>
      </c>
      <c r="N7" s="146" t="str">
        <f>IF(COUNTIF(L:L,J7),J7,"")</f>
        <v/>
      </c>
      <c r="O7" s="146" t="str">
        <f t="shared" si="0"/>
        <v/>
      </c>
      <c r="P7" s="146">
        <v>45953.625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45820.625</v>
      </c>
      <c r="K8" s="47">
        <v>92.992999999999995</v>
      </c>
      <c r="L8" s="106">
        <v>45841.625</v>
      </c>
      <c r="M8" s="47">
        <v>101.38</v>
      </c>
      <c r="N8" s="146" t="str">
        <f t="shared" ref="N8:N71" si="1">IF(COUNTIF(L:L,J8),J8,"")</f>
        <v/>
      </c>
      <c r="O8" s="146" t="str">
        <f t="shared" si="0"/>
        <v/>
      </c>
      <c r="P8" s="146">
        <v>45958.625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45821.625</v>
      </c>
      <c r="K9" s="47">
        <v>92.897000000000006</v>
      </c>
      <c r="L9" s="106">
        <v>45846.625</v>
      </c>
      <c r="M9" s="47">
        <v>101.5</v>
      </c>
      <c r="N9" s="146" t="str">
        <f t="shared" si="1"/>
        <v/>
      </c>
      <c r="O9" s="146" t="str">
        <f t="shared" si="0"/>
        <v/>
      </c>
      <c r="P9" s="146">
        <v>45960.625</v>
      </c>
    </row>
    <row r="10" spans="1:16" ht="15.75" thickBot="1">
      <c r="A10" s="15" t="s">
        <v>28</v>
      </c>
      <c r="B10" s="11" cm="1">
        <f t="array" ref="B10">_xll.BDP(B4,"px_last")</f>
        <v>96.534000000000006</v>
      </c>
      <c r="C10" s="21" cm="1">
        <f t="array" ref="C10">_xll.BDP(C4,"px_last")</f>
        <v>106.182</v>
      </c>
      <c r="E10" s="1"/>
      <c r="F10" s="1"/>
      <c r="G10" s="1"/>
      <c r="H10" s="1"/>
      <c r="I10" s="1"/>
      <c r="J10" s="106">
        <v>45824.625</v>
      </c>
      <c r="K10" s="47">
        <v>92.980999999999995</v>
      </c>
      <c r="L10" s="106">
        <v>45847.625</v>
      </c>
      <c r="M10" s="47">
        <v>101.5</v>
      </c>
      <c r="N10" s="146">
        <f t="shared" si="1"/>
        <v>45824.625</v>
      </c>
      <c r="O10" s="146" t="str">
        <f t="shared" si="0"/>
        <v/>
      </c>
      <c r="P10" s="146">
        <v>45965.625</v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>
        <v>45825.625</v>
      </c>
      <c r="K11" s="47">
        <v>92.956999999999994</v>
      </c>
      <c r="L11" s="106">
        <v>45859.625</v>
      </c>
      <c r="M11" s="47">
        <v>101.18</v>
      </c>
      <c r="N11" s="146" t="str">
        <f t="shared" si="1"/>
        <v/>
      </c>
      <c r="O11" s="146" t="str">
        <f t="shared" si="0"/>
        <v/>
      </c>
      <c r="P11" s="146">
        <v>45966.625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45826.625</v>
      </c>
      <c r="K12" s="47">
        <v>92.912000000000006</v>
      </c>
      <c r="L12" s="106">
        <v>45861.625</v>
      </c>
      <c r="M12" s="47">
        <v>101.5</v>
      </c>
      <c r="N12" s="146" t="str">
        <f t="shared" si="1"/>
        <v/>
      </c>
      <c r="O12" s="146" t="str">
        <f t="shared" si="0"/>
        <v/>
      </c>
      <c r="P12" s="146">
        <v>45968.625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45828.625</v>
      </c>
      <c r="K13" s="47">
        <v>92.826999999999998</v>
      </c>
      <c r="L13" s="106">
        <v>45862.625</v>
      </c>
      <c r="M13" s="47">
        <v>101.55</v>
      </c>
      <c r="N13" s="146" t="str">
        <f t="shared" si="1"/>
        <v/>
      </c>
      <c r="O13" s="146" t="str">
        <f t="shared" si="0"/>
        <v/>
      </c>
      <c r="P13" s="146">
        <v>45973.625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45831.625</v>
      </c>
      <c r="K14" s="47">
        <v>92.81</v>
      </c>
      <c r="L14" s="106">
        <v>45867.625</v>
      </c>
      <c r="M14" s="47">
        <v>102</v>
      </c>
      <c r="N14" s="146" t="str">
        <f t="shared" si="1"/>
        <v/>
      </c>
      <c r="O14" s="146" t="str">
        <f t="shared" si="0"/>
        <v/>
      </c>
      <c r="P14" s="146">
        <v>45986.625</v>
      </c>
    </row>
    <row r="15" spans="1:16">
      <c r="A15" s="151">
        <f ca="1">IF(AND(ISBLANK(P4), A14 = $P$1),NOW(),IF(ISBLANK(P4),"",P4))</f>
        <v>45933.625</v>
      </c>
      <c r="B15" s="38">
        <f ca="1">IF(COUNTIF(J:J,A15)=1,VLOOKUP(A15,J:K,2), IF(COUNTIF(J:J,A15)=0,$B$10,""))</f>
        <v>94.998000000000005</v>
      </c>
      <c r="C15" s="30">
        <f ca="1">IF(ISERROR(B15-2),"",(B15-$B$14)/100*$B$5)</f>
        <v>22140.00000000084</v>
      </c>
      <c r="D15" s="31">
        <f ca="1">IF(ISERROR(B15-2),"",(INT(A15)-INT($A$14))/360*$B$6*$B$5-(INT(A15)-INT($A$14))/360*$B$7*$B$5*$B$14/100)</f>
        <v>542.68125000000055</v>
      </c>
      <c r="E15" s="4">
        <f ca="1">IF(COUNTIF(L:L,A15)=1,VLOOKUP(A15,L:M,2), IF(COUNTIF(L:L,A15)=0,$C$10,""))</f>
        <v>106.47499999999999</v>
      </c>
      <c r="F15" s="30">
        <f ca="1">IF(ISERROR(E15-2), "", (E15-$E$14)/100*$C$5)</f>
        <v>72499.999999999432</v>
      </c>
      <c r="G15" s="31">
        <f ca="1">IF(ISERROR(E15-2),"",(INT(A15)-INT($A$14))/360*$C$6*$C$5-(INT(A15)-INT($A$14))/360*$C$7*$C$5*$E$14/100)</f>
        <v>2626.4791666666665</v>
      </c>
      <c r="H15" s="66">
        <f ca="1">IF(ISERROR(E15-2),"",C15+D15-F15-G15)</f>
        <v>-52443.797916665259</v>
      </c>
      <c r="I15" s="1"/>
      <c r="J15" s="106">
        <v>45832.625</v>
      </c>
      <c r="K15" s="47">
        <v>93.058000000000007</v>
      </c>
      <c r="L15" s="106">
        <v>45868.625</v>
      </c>
      <c r="M15" s="47">
        <v>102.125</v>
      </c>
      <c r="N15" s="146" t="str">
        <f t="shared" si="1"/>
        <v/>
      </c>
      <c r="O15" s="146" t="str">
        <f t="shared" si="0"/>
        <v/>
      </c>
      <c r="P15" s="146">
        <v>46002.625</v>
      </c>
    </row>
    <row r="16" spans="1:16">
      <c r="A16" s="151">
        <f t="shared" ref="A16:A36" ca="1" si="2">IF(AND(ISBLANK(P5), A15 = $P$1),NOW(),IF(ISBLANK(P5),"",P5))</f>
        <v>45936.625</v>
      </c>
      <c r="B16" s="38">
        <f t="shared" ref="B16:B36" ca="1" si="3">IF(COUNTIF(J:J,A16)=1,VLOOKUP(A16,J:K,2), IF(COUNTIF(J:J,A16)=0,$B$10,""))</f>
        <v>94.927999999999997</v>
      </c>
      <c r="C16" s="30">
        <f t="shared" ref="C16:C79" ca="1" si="4">IF(ISERROR(B16-2),"",(B16-$B$14)/100*$B$5)</f>
        <v>9539.9999999995107</v>
      </c>
      <c r="D16" s="31">
        <f t="shared" ref="D16:D79" ca="1" si="5">IF(ISERROR(B16-2),"",(INT(A16)-INT($A$14))/360*$B$6*$B$5-(INT(A16)-INT($A$14))/360*$B$7*$B$5*$B$14/100)</f>
        <v>1085.3625000000011</v>
      </c>
      <c r="E16" s="4">
        <f t="shared" ref="E16:E36" ca="1" si="6">IF(COUNTIF(L:L,A16)=1,VLOOKUP(A16,L:M,2), IF(COUNTIF(L:L,A16)=0,$C$10,""))</f>
        <v>106.21</v>
      </c>
      <c r="F16" s="30">
        <f t="shared" ref="F16:F79" ca="1" si="7">IF(ISERROR(E16-2), "", (E16-$E$14)/100*$C$5)</f>
        <v>45999.999999999374</v>
      </c>
      <c r="G16" s="31">
        <f t="shared" ref="G16:G79" ca="1" si="8">IF(ISERROR(E16-2),"",(INT(A16)-INT($A$14))/360*$C$6*$C$5-(INT(A16)-INT($A$14))/360*$C$7*$C$5*$E$14/100)</f>
        <v>5252.958333333333</v>
      </c>
      <c r="H16" s="66">
        <f t="shared" ref="H16:H36" ca="1" si="9">IF(ISERROR(E16-2),"",C16+D16-F16-G16)</f>
        <v>-40627.595833333202</v>
      </c>
      <c r="I16" s="1"/>
      <c r="J16" s="106">
        <v>45833.625</v>
      </c>
      <c r="K16" s="47">
        <v>93.129000000000005</v>
      </c>
      <c r="L16" s="106">
        <v>45870.625</v>
      </c>
      <c r="M16" s="47">
        <v>102.399</v>
      </c>
      <c r="N16" s="146">
        <f t="shared" si="1"/>
        <v>45833.625</v>
      </c>
      <c r="O16" s="146" t="str">
        <f t="shared" si="0"/>
        <v/>
      </c>
    </row>
    <row r="17" spans="1:15">
      <c r="A17" s="151">
        <f t="shared" ca="1" si="2"/>
        <v>45945.625</v>
      </c>
      <c r="B17" s="38">
        <f t="shared" ca="1" si="3"/>
        <v>94.986999999999995</v>
      </c>
      <c r="C17" s="30">
        <f t="shared" ca="1" si="4"/>
        <v>20159.999999999058</v>
      </c>
      <c r="D17" s="31">
        <f t="shared" ca="1" si="5"/>
        <v>2713.4062500000036</v>
      </c>
      <c r="E17" s="4">
        <f t="shared" ca="1" si="6"/>
        <v>106.25</v>
      </c>
      <c r="F17" s="30">
        <f t="shared" ca="1" si="7"/>
        <v>50000</v>
      </c>
      <c r="G17" s="31">
        <f t="shared" ca="1" si="8"/>
        <v>13132.395833333332</v>
      </c>
      <c r="H17" s="66">
        <f t="shared" ca="1" si="9"/>
        <v>-40258.989583334274</v>
      </c>
      <c r="I17" s="1"/>
      <c r="J17" s="106">
        <v>45834.625</v>
      </c>
      <c r="K17" s="47">
        <v>93.075999999999993</v>
      </c>
      <c r="L17" s="106">
        <v>45874.625</v>
      </c>
      <c r="M17" s="47">
        <v>102.4</v>
      </c>
      <c r="N17" s="146">
        <f t="shared" si="1"/>
        <v>45834.625</v>
      </c>
      <c r="O17" s="146" t="str">
        <f t="shared" si="0"/>
        <v/>
      </c>
    </row>
    <row r="18" spans="1:15">
      <c r="A18" s="151">
        <f t="shared" ca="1" si="2"/>
        <v>45953.625</v>
      </c>
      <c r="B18" s="38">
        <f t="shared" ca="1" si="3"/>
        <v>95.227999999999994</v>
      </c>
      <c r="C18" s="30">
        <f t="shared" ca="1" si="4"/>
        <v>63539.999999998996</v>
      </c>
      <c r="D18" s="31">
        <f t="shared" ca="1" si="5"/>
        <v>4160.5562500000015</v>
      </c>
      <c r="E18" s="4">
        <f t="shared" ca="1" si="6"/>
        <v>105.875</v>
      </c>
      <c r="F18" s="30">
        <f t="shared" ca="1" si="7"/>
        <v>12500</v>
      </c>
      <c r="G18" s="31">
        <f t="shared" ca="1" si="8"/>
        <v>20136.340277777777</v>
      </c>
      <c r="H18" s="66">
        <f t="shared" ca="1" si="9"/>
        <v>35064.215972221224</v>
      </c>
      <c r="I18" s="1"/>
      <c r="J18" s="106">
        <v>45835.625</v>
      </c>
      <c r="K18" s="47">
        <v>93.183999999999997</v>
      </c>
      <c r="L18" s="106">
        <v>45877.625</v>
      </c>
      <c r="M18" s="47">
        <v>103.7</v>
      </c>
      <c r="N18" s="146" t="str">
        <f t="shared" si="1"/>
        <v/>
      </c>
      <c r="O18" s="146" t="str">
        <f t="shared" si="0"/>
        <v/>
      </c>
    </row>
    <row r="19" spans="1:15">
      <c r="A19" s="151">
        <f t="shared" ca="1" si="2"/>
        <v>45958.625</v>
      </c>
      <c r="B19" s="38">
        <f t="shared" ca="1" si="3"/>
        <v>95.64</v>
      </c>
      <c r="C19" s="30">
        <f t="shared" ca="1" si="4"/>
        <v>137700.00000000012</v>
      </c>
      <c r="D19" s="31">
        <f t="shared" ca="1" si="5"/>
        <v>5065.0249999999942</v>
      </c>
      <c r="E19" s="4">
        <f t="shared" ca="1" si="6"/>
        <v>106.36</v>
      </c>
      <c r="F19" s="30">
        <f t="shared" ca="1" si="7"/>
        <v>60999.999999999942</v>
      </c>
      <c r="G19" s="31">
        <f t="shared" ca="1" si="8"/>
        <v>24513.805555555555</v>
      </c>
      <c r="H19" s="66">
        <f t="shared" ca="1" si="9"/>
        <v>57251.219444444614</v>
      </c>
      <c r="I19" s="1"/>
      <c r="J19" s="106">
        <v>45838.625</v>
      </c>
      <c r="K19" s="47">
        <v>93.289000000000001</v>
      </c>
      <c r="L19" s="106">
        <v>45881.625</v>
      </c>
      <c r="M19" s="47">
        <v>103.25</v>
      </c>
      <c r="N19" s="146" t="str">
        <f t="shared" si="1"/>
        <v/>
      </c>
      <c r="O19" s="146" t="str">
        <f t="shared" si="0"/>
        <v/>
      </c>
    </row>
    <row r="20" spans="1:15">
      <c r="A20" s="151">
        <f t="shared" ca="1" si="2"/>
        <v>45960.625</v>
      </c>
      <c r="B20" s="38">
        <f t="shared" ca="1" si="3"/>
        <v>95.501000000000005</v>
      </c>
      <c r="C20" s="30">
        <f t="shared" ca="1" si="4"/>
        <v>112680.00000000086</v>
      </c>
      <c r="D20" s="31">
        <f t="shared" ca="1" si="5"/>
        <v>5426.8125000000073</v>
      </c>
      <c r="E20" s="4">
        <f t="shared" ca="1" si="6"/>
        <v>105.875</v>
      </c>
      <c r="F20" s="30">
        <f t="shared" ca="1" si="7"/>
        <v>12500</v>
      </c>
      <c r="G20" s="31">
        <f t="shared" ca="1" si="8"/>
        <v>26264.791666666664</v>
      </c>
      <c r="H20" s="66">
        <f t="shared" ca="1" si="9"/>
        <v>79342.020833334216</v>
      </c>
      <c r="I20" s="1"/>
      <c r="J20" s="106">
        <v>45839.625</v>
      </c>
      <c r="K20" s="47">
        <v>93.647999999999996</v>
      </c>
      <c r="L20" s="106">
        <v>45883.625</v>
      </c>
      <c r="M20" s="47">
        <v>103.78</v>
      </c>
      <c r="N20" s="146">
        <f t="shared" si="1"/>
        <v>45839.625</v>
      </c>
      <c r="O20" s="146" t="str">
        <f t="shared" si="0"/>
        <v/>
      </c>
    </row>
    <row r="21" spans="1:15">
      <c r="A21" s="151">
        <f t="shared" ca="1" si="2"/>
        <v>45965.625</v>
      </c>
      <c r="B21" s="38">
        <f t="shared" ca="1" si="3"/>
        <v>95.373999999999995</v>
      </c>
      <c r="C21" s="30">
        <f t="shared" ca="1" si="4"/>
        <v>89819.999999999141</v>
      </c>
      <c r="D21" s="31">
        <f t="shared" ca="1" si="5"/>
        <v>6331.28125</v>
      </c>
      <c r="E21" s="4">
        <f t="shared" ca="1" si="6"/>
        <v>105.33799999999999</v>
      </c>
      <c r="F21" s="30">
        <f t="shared" ca="1" si="7"/>
        <v>-41200.000000000611</v>
      </c>
      <c r="G21" s="31">
        <f t="shared" ca="1" si="8"/>
        <v>30642.256944444438</v>
      </c>
      <c r="H21" s="66">
        <f t="shared" ca="1" si="9"/>
        <v>106709.02430555533</v>
      </c>
      <c r="I21" s="1"/>
      <c r="J21" s="106">
        <v>45840.625</v>
      </c>
      <c r="K21" s="47">
        <v>93.677000000000007</v>
      </c>
      <c r="L21" s="106">
        <v>45887.625</v>
      </c>
      <c r="M21" s="47">
        <v>103.61</v>
      </c>
      <c r="N21" s="146" t="str">
        <f t="shared" si="1"/>
        <v/>
      </c>
      <c r="O21" s="146" t="str">
        <f t="shared" si="0"/>
        <v/>
      </c>
    </row>
    <row r="22" spans="1:15">
      <c r="A22" s="151">
        <f t="shared" ca="1" si="2"/>
        <v>45966.625</v>
      </c>
      <c r="B22" s="38">
        <f t="shared" ca="1" si="3"/>
        <v>95.284999999999997</v>
      </c>
      <c r="C22" s="30">
        <f t="shared" ca="1" si="4"/>
        <v>73799.999999999389</v>
      </c>
      <c r="D22" s="31">
        <f t="shared" ca="1" si="5"/>
        <v>6512.1749999999884</v>
      </c>
      <c r="E22" s="4">
        <f t="shared" ca="1" si="6"/>
        <v>105.31</v>
      </c>
      <c r="F22" s="30">
        <f t="shared" ca="1" si="7"/>
        <v>-43999.999999999767</v>
      </c>
      <c r="G22" s="31">
        <f t="shared" ca="1" si="8"/>
        <v>31517.75</v>
      </c>
      <c r="H22" s="66">
        <f t="shared" ca="1" si="9"/>
        <v>92794.424999999144</v>
      </c>
      <c r="I22" s="1"/>
      <c r="J22" s="106">
        <v>45841.625</v>
      </c>
      <c r="K22" s="47">
        <v>93.95</v>
      </c>
      <c r="L22" s="106">
        <v>45888.625</v>
      </c>
      <c r="M22" s="47">
        <v>103.69</v>
      </c>
      <c r="N22" s="146">
        <f t="shared" si="1"/>
        <v>45841.625</v>
      </c>
      <c r="O22" s="146" t="str">
        <f t="shared" si="0"/>
        <v/>
      </c>
    </row>
    <row r="23" spans="1:15">
      <c r="A23" s="151">
        <f t="shared" ca="1" si="2"/>
        <v>45968.625</v>
      </c>
      <c r="B23" s="38">
        <f t="shared" ca="1" si="3"/>
        <v>95.150999999999996</v>
      </c>
      <c r="C23" s="30">
        <f t="shared" ca="1" si="4"/>
        <v>49679.999999999323</v>
      </c>
      <c r="D23" s="31">
        <f t="shared" ca="1" si="5"/>
        <v>6873.9624999999942</v>
      </c>
      <c r="E23" s="4">
        <f t="shared" ca="1" si="6"/>
        <v>105.179</v>
      </c>
      <c r="F23" s="30">
        <f t="shared" ca="1" si="7"/>
        <v>-57099.999999999796</v>
      </c>
      <c r="G23" s="31">
        <f t="shared" ca="1" si="8"/>
        <v>33268.736111111117</v>
      </c>
      <c r="H23" s="66">
        <f t="shared" ca="1" si="9"/>
        <v>80385.226388887997</v>
      </c>
      <c r="I23" s="1"/>
      <c r="J23" s="106">
        <v>45845.625</v>
      </c>
      <c r="K23" s="47">
        <v>94.081000000000003</v>
      </c>
      <c r="L23" s="106">
        <v>45890.625</v>
      </c>
      <c r="M23" s="47">
        <v>102.76</v>
      </c>
      <c r="N23" s="146" t="str">
        <f t="shared" si="1"/>
        <v/>
      </c>
      <c r="O23" s="146" t="str">
        <f t="shared" si="0"/>
        <v/>
      </c>
    </row>
    <row r="24" spans="1:15">
      <c r="A24" s="151">
        <f t="shared" ca="1" si="2"/>
        <v>45973.625</v>
      </c>
      <c r="B24" s="38">
        <f t="shared" ca="1" si="3"/>
        <v>95.468000000000004</v>
      </c>
      <c r="C24" s="30">
        <f t="shared" ca="1" si="4"/>
        <v>106740.00000000063</v>
      </c>
      <c r="D24" s="31">
        <f t="shared" ca="1" si="5"/>
        <v>7778.4312499999942</v>
      </c>
      <c r="E24" s="4">
        <f t="shared" ca="1" si="6"/>
        <v>104.86</v>
      </c>
      <c r="F24" s="30">
        <f t="shared" ca="1" si="7"/>
        <v>-89000.000000000058</v>
      </c>
      <c r="G24" s="31">
        <f t="shared" ca="1" si="8"/>
        <v>37646.201388888891</v>
      </c>
      <c r="H24" s="66">
        <f t="shared" ca="1" si="9"/>
        <v>165872.22986111179</v>
      </c>
      <c r="I24" s="1"/>
      <c r="J24" s="106">
        <v>45846.625</v>
      </c>
      <c r="K24" s="47">
        <v>94.171000000000006</v>
      </c>
      <c r="L24" s="106">
        <v>45896.625</v>
      </c>
      <c r="M24" s="47">
        <v>104.625</v>
      </c>
      <c r="N24" s="146">
        <f t="shared" si="1"/>
        <v>45846.625</v>
      </c>
      <c r="O24" s="146" t="str">
        <f t="shared" si="0"/>
        <v/>
      </c>
    </row>
    <row r="25" spans="1:15">
      <c r="A25" s="151">
        <f t="shared" ca="1" si="2"/>
        <v>45986.625</v>
      </c>
      <c r="B25" s="38">
        <f t="shared" ca="1" si="3"/>
        <v>95.45</v>
      </c>
      <c r="C25" s="30">
        <f t="shared" ca="1" si="4"/>
        <v>103500.00000000051</v>
      </c>
      <c r="D25" s="31">
        <f t="shared" ca="1" si="5"/>
        <v>10130.049999999988</v>
      </c>
      <c r="E25" s="4">
        <f t="shared" ca="1" si="6"/>
        <v>104.74</v>
      </c>
      <c r="F25" s="30">
        <f t="shared" ca="1" si="7"/>
        <v>-101000.00000000051</v>
      </c>
      <c r="G25" s="31">
        <f t="shared" ca="1" si="8"/>
        <v>49027.611111111109</v>
      </c>
      <c r="H25" s="66">
        <f t="shared" ca="1" si="9"/>
        <v>165602.43888888991</v>
      </c>
      <c r="I25" s="1"/>
      <c r="J25" s="106">
        <v>45847.625</v>
      </c>
      <c r="K25" s="47">
        <v>94.325999999999993</v>
      </c>
      <c r="L25" s="106">
        <v>45903.625</v>
      </c>
      <c r="M25" s="47">
        <v>103.36499999999999</v>
      </c>
      <c r="N25" s="146">
        <f t="shared" si="1"/>
        <v>45847.625</v>
      </c>
      <c r="O25" s="146" t="str">
        <f t="shared" si="0"/>
        <v/>
      </c>
    </row>
    <row r="26" spans="1:15">
      <c r="A26" s="151">
        <f t="shared" ca="1" si="2"/>
        <v>46002.625</v>
      </c>
      <c r="B26" s="38">
        <f t="shared" ca="1" si="3"/>
        <v>96.275000000000006</v>
      </c>
      <c r="C26" s="30">
        <f t="shared" ca="1" si="4"/>
        <v>252000.00000000105</v>
      </c>
      <c r="D26" s="31">
        <f t="shared" ca="1" si="5"/>
        <v>13024.349999999977</v>
      </c>
      <c r="E26" s="4">
        <f t="shared" ca="1" si="6"/>
        <v>105.96</v>
      </c>
      <c r="F26" s="30">
        <f t="shared" ca="1" si="7"/>
        <v>20999.999999999374</v>
      </c>
      <c r="G26" s="31">
        <f t="shared" ca="1" si="8"/>
        <v>63035.5</v>
      </c>
      <c r="H26" s="66">
        <f t="shared" ca="1" si="9"/>
        <v>180988.85000000166</v>
      </c>
      <c r="I26" s="1"/>
      <c r="J26" s="106">
        <v>45848.625</v>
      </c>
      <c r="K26" s="47">
        <v>94.418999999999997</v>
      </c>
      <c r="L26" s="106">
        <v>45915.625</v>
      </c>
      <c r="M26" s="47">
        <v>105.7</v>
      </c>
      <c r="N26" s="146" t="str">
        <f t="shared" si="1"/>
        <v/>
      </c>
      <c r="O26" s="146" t="str">
        <f t="shared" si="0"/>
        <v/>
      </c>
    </row>
    <row r="27" spans="1:15">
      <c r="A27" s="151">
        <f t="shared" ca="1" si="2"/>
        <v>46009.432623611108</v>
      </c>
      <c r="B27" s="38">
        <f t="shared" ca="1" si="3"/>
        <v>96.534000000000006</v>
      </c>
      <c r="C27" s="30">
        <f t="shared" ca="1" si="4"/>
        <v>298620.00000000105</v>
      </c>
      <c r="D27" s="31">
        <f t="shared" ca="1" si="5"/>
        <v>14290.606249999983</v>
      </c>
      <c r="E27" s="4">
        <f t="shared" ca="1" si="6"/>
        <v>106.182</v>
      </c>
      <c r="F27" s="30">
        <f t="shared" ca="1" si="7"/>
        <v>43200.000000000218</v>
      </c>
      <c r="G27" s="31">
        <f t="shared" ca="1" si="8"/>
        <v>69163.951388888891</v>
      </c>
      <c r="H27" s="66">
        <f t="shared" ca="1" si="9"/>
        <v>200546.65486111189</v>
      </c>
      <c r="I27" s="1"/>
      <c r="J27" s="106">
        <v>45849.625</v>
      </c>
      <c r="K27" s="47">
        <v>94.393000000000001</v>
      </c>
      <c r="L27" s="106">
        <v>45917.625</v>
      </c>
      <c r="M27" s="47">
        <v>105.51</v>
      </c>
      <c r="N27" s="146" t="str">
        <f t="shared" si="1"/>
        <v/>
      </c>
      <c r="O27" s="146" t="str">
        <f t="shared" si="0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45852.625</v>
      </c>
      <c r="K28" s="47">
        <v>94.340999999999994</v>
      </c>
      <c r="L28" s="106">
        <v>45926.625</v>
      </c>
      <c r="M28" s="47">
        <v>105.91500000000001</v>
      </c>
      <c r="N28" s="146" t="str">
        <f t="shared" si="1"/>
        <v/>
      </c>
      <c r="O28" s="146" t="str">
        <f t="shared" si="0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45853.625</v>
      </c>
      <c r="K29" s="47">
        <v>94.376999999999995</v>
      </c>
      <c r="L29" s="106">
        <v>45929.625</v>
      </c>
      <c r="M29" s="47">
        <v>105.875</v>
      </c>
      <c r="N29" s="146" t="str">
        <f t="shared" si="1"/>
        <v/>
      </c>
      <c r="O29" s="146" t="str">
        <f t="shared" si="0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45854.625</v>
      </c>
      <c r="K30" s="47">
        <v>94.259</v>
      </c>
      <c r="L30" s="106">
        <v>45933.625</v>
      </c>
      <c r="M30" s="47">
        <v>106.47499999999999</v>
      </c>
      <c r="N30" s="146" t="str">
        <f t="shared" si="1"/>
        <v/>
      </c>
      <c r="O30" s="146" t="str">
        <f t="shared" si="0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45855.625</v>
      </c>
      <c r="K31" s="47">
        <v>94.277000000000001</v>
      </c>
      <c r="L31" s="106">
        <v>45936.625</v>
      </c>
      <c r="M31" s="47">
        <v>106.21</v>
      </c>
      <c r="N31" s="146" t="str">
        <f t="shared" si="1"/>
        <v/>
      </c>
      <c r="O31" s="146" t="str">
        <f t="shared" si="0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45856.625</v>
      </c>
      <c r="K32" s="47">
        <v>94.381</v>
      </c>
      <c r="L32" s="106">
        <v>45940.625</v>
      </c>
      <c r="M32" s="47">
        <v>105.07299999999999</v>
      </c>
      <c r="N32" s="146" t="str">
        <f t="shared" si="1"/>
        <v/>
      </c>
      <c r="O32" s="146" t="str">
        <f t="shared" si="0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45859.625</v>
      </c>
      <c r="K33" s="47">
        <v>94.393000000000001</v>
      </c>
      <c r="L33" s="106">
        <v>45945.625</v>
      </c>
      <c r="M33" s="47">
        <v>106.25</v>
      </c>
      <c r="N33" s="146">
        <f t="shared" si="1"/>
        <v>45859.625</v>
      </c>
      <c r="O33" s="146" t="str">
        <f t="shared" si="0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45860.625</v>
      </c>
      <c r="K34" s="47">
        <v>94.63</v>
      </c>
      <c r="L34" s="106">
        <v>45953.625</v>
      </c>
      <c r="M34" s="47">
        <v>105.875</v>
      </c>
      <c r="N34" s="146" t="str">
        <f t="shared" si="1"/>
        <v/>
      </c>
      <c r="O34" s="146" t="str">
        <f t="shared" si="0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45861.625</v>
      </c>
      <c r="K35" s="47">
        <v>94.623000000000005</v>
      </c>
      <c r="L35" s="106">
        <v>45958.625</v>
      </c>
      <c r="M35" s="47">
        <v>106.36</v>
      </c>
      <c r="N35" s="146">
        <f t="shared" si="1"/>
        <v>45861.625</v>
      </c>
      <c r="O35" s="146" t="str">
        <f t="shared" si="0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45862.625</v>
      </c>
      <c r="K36" s="47">
        <v>94.912000000000006</v>
      </c>
      <c r="L36" s="106">
        <v>45960.625</v>
      </c>
      <c r="M36" s="47">
        <v>105.875</v>
      </c>
      <c r="N36" s="146">
        <f t="shared" si="1"/>
        <v>45862.625</v>
      </c>
      <c r="O36" s="146" t="str">
        <f t="shared" si="0"/>
        <v/>
      </c>
    </row>
    <row r="37" spans="1:15">
      <c r="A37" s="151" t="str">
        <f ca="1">IF(AND(ISBLANK(P26), A36 = $P$1),NOW(),IF(ISBLANK(P26),"",P26))</f>
        <v/>
      </c>
      <c r="B37" s="38" t="str">
        <f ca="1">IF(COUNTIF(J:J,A37)=1,VLOOKUP(A37,J:K,2), IF(COUNTIF(J:J,A37)=0,$B$10,""))</f>
        <v/>
      </c>
      <c r="C37" s="30" t="str">
        <f t="shared" ca="1" si="4"/>
        <v/>
      </c>
      <c r="D37" s="31" t="str">
        <f t="shared" ca="1" si="5"/>
        <v/>
      </c>
      <c r="E37" s="4" t="str">
        <f ca="1">IF(COUNTIF(L:L,A37)=1,VLOOKUP(A37,L:M,2), IF(COUNTIF(L:L,A37)=0,$C$10,""))</f>
        <v/>
      </c>
      <c r="F37" s="30" t="str">
        <f t="shared" ca="1" si="7"/>
        <v/>
      </c>
      <c r="G37" s="31" t="str">
        <f t="shared" ca="1" si="8"/>
        <v/>
      </c>
      <c r="H37" s="66" t="str">
        <f ca="1">IF(ISERROR(E37-2),"",C37+D37-F37-G37)</f>
        <v/>
      </c>
      <c r="I37" s="1"/>
      <c r="J37" s="106">
        <v>45863.625</v>
      </c>
      <c r="K37" s="47">
        <v>94.930999999999997</v>
      </c>
      <c r="L37" s="106">
        <v>45965.625</v>
      </c>
      <c r="M37" s="47">
        <v>105.33799999999999</v>
      </c>
      <c r="N37" s="146" t="str">
        <f t="shared" si="1"/>
        <v/>
      </c>
      <c r="O37" s="146" t="str">
        <f t="shared" si="0"/>
        <v/>
      </c>
    </row>
    <row r="38" spans="1:15">
      <c r="A38" s="151" t="str">
        <f ca="1">IF(AND(ISBLANK(P27), A37 = $P$1),NOW(),IF(ISBLANK(P27),"",P27))</f>
        <v/>
      </c>
      <c r="B38" s="38" t="str">
        <f ca="1">IF(COUNTIF(J:J,A38)=1,VLOOKUP(A38,J:K,2), IF(COUNTIF(J:J,A38)=0,$B$10,""))</f>
        <v/>
      </c>
      <c r="C38" s="30" t="str">
        <f t="shared" ca="1" si="4"/>
        <v/>
      </c>
      <c r="D38" s="31" t="str">
        <f t="shared" ca="1" si="5"/>
        <v/>
      </c>
      <c r="E38" s="4" t="str">
        <f ca="1">IF(COUNTIF(L:L,A38)=1,VLOOKUP(A38,L:M,2), IF(COUNTIF(L:L,A38)=0,$C$10,""))</f>
        <v/>
      </c>
      <c r="F38" s="30" t="str">
        <f t="shared" ca="1" si="7"/>
        <v/>
      </c>
      <c r="G38" s="31" t="str">
        <f t="shared" ca="1" si="8"/>
        <v/>
      </c>
      <c r="H38" s="66" t="str">
        <f ca="1">IF(ISERROR(E38-2),"",C38+D38-F38-G38)</f>
        <v/>
      </c>
      <c r="I38" s="1"/>
      <c r="J38" s="106">
        <v>45866.625</v>
      </c>
      <c r="K38" s="47">
        <v>95.052999999999997</v>
      </c>
      <c r="L38" s="106">
        <v>45966.625</v>
      </c>
      <c r="M38" s="47">
        <v>105.31</v>
      </c>
      <c r="N38" s="146" t="str">
        <f t="shared" si="1"/>
        <v/>
      </c>
      <c r="O38" s="146" t="str">
        <f t="shared" si="0"/>
        <v/>
      </c>
    </row>
    <row r="39" spans="1:15">
      <c r="A39" s="151" t="str">
        <f t="shared" ref="A39:A102" ca="1" si="10">IF(AND(ISBLANK(P28), A38 = $P$1),NOW(),IF(ISBLANK(P28),"",P28))</f>
        <v/>
      </c>
      <c r="B39" s="38" t="str">
        <f t="shared" ref="B39:B102" ca="1" si="11">IF(COUNTIF(J:J,A39)=1,VLOOKUP(A39,J:K,2), IF(COUNTIF(J:J,A39)=0,$B$10,""))</f>
        <v/>
      </c>
      <c r="C39" s="30" t="str">
        <f t="shared" ca="1" si="4"/>
        <v/>
      </c>
      <c r="D39" s="31" t="str">
        <f t="shared" ca="1" si="5"/>
        <v/>
      </c>
      <c r="E39" s="4" t="str">
        <f t="shared" ref="E39:E102" ca="1" si="12">IF(COUNTIF(L:L,A39)=1,VLOOKUP(A39,L:M,2), IF(COUNTIF(L:L,A39)=0,$C$10,""))</f>
        <v/>
      </c>
      <c r="F39" s="30" t="str">
        <f t="shared" ca="1" si="7"/>
        <v/>
      </c>
      <c r="G39" s="31" t="str">
        <f t="shared" ca="1" si="8"/>
        <v/>
      </c>
      <c r="H39" s="66" t="str">
        <f t="shared" ref="H39:H102" ca="1" si="13">IF(ISERROR(E39-2),"",C39+D39-F39-G39)</f>
        <v/>
      </c>
      <c r="I39" s="1"/>
      <c r="J39" s="106">
        <v>45867.625</v>
      </c>
      <c r="K39" s="47">
        <v>95.07</v>
      </c>
      <c r="L39" s="106">
        <v>45968.625</v>
      </c>
      <c r="M39" s="47">
        <v>105.179</v>
      </c>
      <c r="N39" s="146">
        <f t="shared" si="1"/>
        <v>45867.625</v>
      </c>
      <c r="O39" s="146" t="str">
        <f t="shared" si="0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J40" s="106">
        <v>45868.625</v>
      </c>
      <c r="K40" s="47">
        <v>95.052999999999997</v>
      </c>
      <c r="L40" s="106">
        <v>45973.625</v>
      </c>
      <c r="M40" s="47">
        <v>104.86</v>
      </c>
      <c r="N40" s="146">
        <f t="shared" si="1"/>
        <v>45868.625</v>
      </c>
      <c r="O40" s="146" t="str">
        <f t="shared" si="0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J41" s="106">
        <v>45869.625</v>
      </c>
      <c r="K41" s="47">
        <v>95.078000000000003</v>
      </c>
      <c r="L41" s="106">
        <v>45986.625</v>
      </c>
      <c r="M41" s="47">
        <v>104.74</v>
      </c>
      <c r="N41" s="146" t="str">
        <f t="shared" si="1"/>
        <v/>
      </c>
      <c r="O41" s="146" t="str">
        <f t="shared" si="0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J42" s="106">
        <v>45870.625</v>
      </c>
      <c r="K42" s="47">
        <v>94.99</v>
      </c>
      <c r="L42" s="106">
        <v>46002.625</v>
      </c>
      <c r="M42" s="47">
        <v>105.96</v>
      </c>
      <c r="N42" s="146">
        <f t="shared" si="1"/>
        <v>45870.625</v>
      </c>
      <c r="O42" s="146" t="str">
        <f t="shared" si="0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J43" s="106">
        <v>45873.625</v>
      </c>
      <c r="K43" s="47">
        <v>94.972999999999999</v>
      </c>
      <c r="L43" s="106"/>
      <c r="N43" s="146" t="str">
        <f t="shared" si="1"/>
        <v/>
      </c>
      <c r="O43" s="146" t="str">
        <f t="shared" si="0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J44" s="106">
        <v>45874.625</v>
      </c>
      <c r="K44" s="47">
        <v>95.025999999999996</v>
      </c>
      <c r="L44" s="106"/>
      <c r="N44" s="146">
        <f t="shared" si="1"/>
        <v>45874.625</v>
      </c>
      <c r="O44" s="146" t="str">
        <f t="shared" si="0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J45" s="106">
        <v>45875.625</v>
      </c>
      <c r="K45" s="47">
        <v>95.06</v>
      </c>
      <c r="L45" s="106"/>
      <c r="N45" s="146" t="str">
        <f t="shared" si="1"/>
        <v/>
      </c>
      <c r="O45" s="146" t="str">
        <f t="shared" si="0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I46" s="1"/>
      <c r="J46" s="106">
        <v>45876.625</v>
      </c>
      <c r="K46" s="47">
        <v>95.17</v>
      </c>
      <c r="L46" s="106"/>
      <c r="N46" s="146" t="str">
        <f t="shared" si="1"/>
        <v/>
      </c>
      <c r="O46" s="146" t="str">
        <f t="shared" si="0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I47" s="1"/>
      <c r="J47" s="106">
        <v>45877.625</v>
      </c>
      <c r="K47" s="47">
        <v>95.186999999999998</v>
      </c>
      <c r="L47" s="106"/>
      <c r="N47" s="146">
        <f t="shared" si="1"/>
        <v>45877.625</v>
      </c>
      <c r="O47" s="146" t="str">
        <f t="shared" si="0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I48" s="1"/>
      <c r="J48" s="106">
        <v>45880.625</v>
      </c>
      <c r="K48" s="47">
        <v>95.293999999999997</v>
      </c>
      <c r="L48" s="106"/>
      <c r="N48" s="146" t="str">
        <f t="shared" si="1"/>
        <v/>
      </c>
      <c r="O48" s="146" t="str">
        <f t="shared" si="0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J49" s="106">
        <v>45881.625</v>
      </c>
      <c r="K49" s="47">
        <v>95.337000000000003</v>
      </c>
      <c r="L49" s="106"/>
      <c r="N49" s="146">
        <f t="shared" si="1"/>
        <v>45881.625</v>
      </c>
      <c r="O49" s="146" t="str">
        <f t="shared" si="0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J50" s="106">
        <v>45882.625</v>
      </c>
      <c r="K50" s="47">
        <v>95.337000000000003</v>
      </c>
      <c r="L50" s="106"/>
      <c r="N50" s="146" t="str">
        <f t="shared" si="1"/>
        <v/>
      </c>
      <c r="O50" s="146" t="str">
        <f t="shared" si="0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J51" s="106">
        <v>45883.625</v>
      </c>
      <c r="K51" s="47">
        <v>95.251000000000005</v>
      </c>
      <c r="L51" s="106"/>
      <c r="N51" s="146">
        <f t="shared" si="1"/>
        <v>45883.625</v>
      </c>
      <c r="O51" s="146" t="str">
        <f t="shared" si="0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J52" s="106">
        <v>45884.625</v>
      </c>
      <c r="K52" s="47">
        <v>95.251000000000005</v>
      </c>
      <c r="L52" s="106"/>
      <c r="N52" s="146" t="str">
        <f t="shared" si="1"/>
        <v/>
      </c>
      <c r="O52" s="146" t="str">
        <f t="shared" si="0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J53" s="106">
        <v>45887.625</v>
      </c>
      <c r="K53" s="47">
        <v>95.216999999999999</v>
      </c>
      <c r="L53" s="106"/>
      <c r="N53" s="146">
        <f t="shared" si="1"/>
        <v>45887.625</v>
      </c>
      <c r="O53" s="146" t="str">
        <f t="shared" si="0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J54" s="106">
        <v>45888.625</v>
      </c>
      <c r="K54" s="47">
        <v>95.19</v>
      </c>
      <c r="L54" s="106"/>
      <c r="N54" s="146">
        <f t="shared" si="1"/>
        <v>45888.625</v>
      </c>
      <c r="O54" s="146" t="str">
        <f t="shared" si="0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J55" s="106">
        <v>45889.625</v>
      </c>
      <c r="K55" s="47">
        <v>94.927000000000007</v>
      </c>
      <c r="L55" s="106"/>
      <c r="N55" s="146" t="str">
        <f t="shared" si="1"/>
        <v/>
      </c>
      <c r="O55" s="146" t="str">
        <f t="shared" si="0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J56" s="106">
        <v>45890.625</v>
      </c>
      <c r="K56" s="47">
        <v>94.682000000000002</v>
      </c>
      <c r="L56" s="106"/>
      <c r="N56" s="146">
        <f t="shared" si="1"/>
        <v>45890.625</v>
      </c>
      <c r="O56" s="146" t="str">
        <f t="shared" si="0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J57" s="106">
        <v>45891.625</v>
      </c>
      <c r="K57" s="47">
        <v>94.811999999999998</v>
      </c>
      <c r="L57" s="106"/>
      <c r="N57" s="146" t="str">
        <f t="shared" si="1"/>
        <v/>
      </c>
      <c r="O57" s="146" t="str">
        <f t="shared" si="0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J58" s="106">
        <v>45894.625</v>
      </c>
      <c r="K58" s="47">
        <v>94.853999999999999</v>
      </c>
      <c r="L58" s="106"/>
      <c r="N58" s="146" t="str">
        <f t="shared" si="1"/>
        <v/>
      </c>
      <c r="O58" s="146" t="str">
        <f t="shared" si="0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J59" s="106">
        <v>45895.625</v>
      </c>
      <c r="K59" s="47">
        <v>94.569000000000003</v>
      </c>
      <c r="L59" s="106"/>
      <c r="N59" s="146" t="str">
        <f t="shared" si="1"/>
        <v/>
      </c>
      <c r="O59" s="146" t="str">
        <f t="shared" si="0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J60" s="106">
        <v>45896.625</v>
      </c>
      <c r="K60" s="47">
        <v>94.542000000000002</v>
      </c>
      <c r="L60" s="106"/>
      <c r="N60" s="146">
        <f t="shared" si="1"/>
        <v>45896.625</v>
      </c>
      <c r="O60" s="146" t="str">
        <f t="shared" si="0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J61" s="106">
        <v>45897.625</v>
      </c>
      <c r="K61" s="47">
        <v>94.539000000000001</v>
      </c>
      <c r="L61" s="106"/>
      <c r="N61" s="146" t="str">
        <f t="shared" si="1"/>
        <v/>
      </c>
      <c r="O61" s="146" t="str">
        <f t="shared" si="0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J62" s="106">
        <v>45898.625</v>
      </c>
      <c r="K62" s="47">
        <v>94.376000000000005</v>
      </c>
      <c r="L62" s="106"/>
      <c r="N62" s="146" t="str">
        <f t="shared" si="1"/>
        <v/>
      </c>
      <c r="O62" s="146" t="str">
        <f t="shared" si="0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J63" s="106">
        <v>45902.625</v>
      </c>
      <c r="K63" s="47">
        <v>94.259</v>
      </c>
      <c r="L63" s="106"/>
      <c r="N63" s="146" t="str">
        <f t="shared" si="1"/>
        <v/>
      </c>
      <c r="O63" s="146" t="str">
        <f t="shared" si="0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J64" s="106">
        <v>45903.625</v>
      </c>
      <c r="K64" s="47">
        <v>94.162999999999997</v>
      </c>
      <c r="L64" s="106"/>
      <c r="N64" s="146">
        <f t="shared" si="1"/>
        <v>45903.625</v>
      </c>
      <c r="O64" s="146" t="str">
        <f t="shared" si="0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J65" s="106">
        <v>45904.625</v>
      </c>
      <c r="K65" s="47">
        <v>94.207999999999998</v>
      </c>
      <c r="L65" s="106"/>
      <c r="N65" s="146" t="str">
        <f t="shared" si="1"/>
        <v/>
      </c>
      <c r="O65" s="146" t="str">
        <f t="shared" si="0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J66" s="106">
        <v>45905.625</v>
      </c>
      <c r="K66" s="47">
        <v>94.412000000000006</v>
      </c>
      <c r="L66" s="106"/>
      <c r="N66" s="146" t="str">
        <f t="shared" si="1"/>
        <v/>
      </c>
      <c r="O66" s="146" t="str">
        <f t="shared" si="0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J67" s="106">
        <v>45908.625</v>
      </c>
      <c r="K67" s="47">
        <v>94.566000000000003</v>
      </c>
      <c r="L67" s="106"/>
      <c r="N67" s="146" t="str">
        <f t="shared" si="1"/>
        <v/>
      </c>
      <c r="O67" s="146" t="str">
        <f t="shared" si="0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J68" s="106">
        <v>45909.625</v>
      </c>
      <c r="K68" s="47">
        <v>94.63</v>
      </c>
      <c r="L68" s="106"/>
      <c r="N68" s="146" t="str">
        <f t="shared" si="1"/>
        <v/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J69" s="106">
        <v>45910.625</v>
      </c>
      <c r="K69" s="47">
        <v>94.74</v>
      </c>
      <c r="L69" s="106"/>
      <c r="N69" s="146" t="str">
        <f t="shared" si="1"/>
        <v/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J70" s="106">
        <v>45911.625</v>
      </c>
      <c r="K70" s="47">
        <v>94.674999999999997</v>
      </c>
      <c r="L70" s="106"/>
      <c r="N70" s="146" t="str">
        <f t="shared" si="1"/>
        <v/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J71" s="106">
        <v>45912.625</v>
      </c>
      <c r="K71" s="47">
        <v>94.858999999999995</v>
      </c>
      <c r="L71" s="106"/>
      <c r="N71" s="146" t="str">
        <f t="shared" si="1"/>
        <v/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J72" s="106">
        <v>45915.625</v>
      </c>
      <c r="K72" s="47">
        <v>94.914000000000001</v>
      </c>
      <c r="L72" s="106"/>
      <c r="N72" s="146">
        <f t="shared" ref="N72:N135" si="15">IF(COUNTIF(L:L,J72),J72,"")</f>
        <v>45915.625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J73" s="106">
        <v>45916.625</v>
      </c>
      <c r="K73" s="47">
        <v>94.938000000000002</v>
      </c>
      <c r="L73" s="106"/>
      <c r="N73" s="146" t="str">
        <f t="shared" si="15"/>
        <v/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J74" s="106">
        <v>45917.625</v>
      </c>
      <c r="K74" s="47">
        <v>94.878</v>
      </c>
      <c r="L74" s="106"/>
      <c r="N74" s="146">
        <f t="shared" si="15"/>
        <v>45917.625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J75" s="106">
        <v>45918.625</v>
      </c>
      <c r="K75" s="47">
        <v>94.921999999999997</v>
      </c>
      <c r="L75" s="106"/>
      <c r="N75" s="146" t="str">
        <f t="shared" si="15"/>
        <v/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J76" s="106">
        <v>45919.625</v>
      </c>
      <c r="K76" s="47">
        <v>94.891999999999996</v>
      </c>
      <c r="L76" s="106"/>
      <c r="N76" s="146" t="str">
        <f t="shared" si="15"/>
        <v/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J77" s="106">
        <v>45922.625</v>
      </c>
      <c r="K77" s="47">
        <v>94.825999999999993</v>
      </c>
      <c r="L77" s="106"/>
      <c r="N77" s="146" t="str">
        <f t="shared" si="15"/>
        <v/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J78" s="106">
        <v>45923.625</v>
      </c>
      <c r="K78" s="47">
        <v>94.789000000000001</v>
      </c>
      <c r="L78" s="106"/>
      <c r="N78" s="146" t="str">
        <f t="shared" si="15"/>
        <v/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J79" s="106">
        <v>45924.625</v>
      </c>
      <c r="K79" s="47">
        <v>94.733999999999995</v>
      </c>
      <c r="L79" s="106"/>
      <c r="N79" s="146" t="str">
        <f t="shared" si="15"/>
        <v/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37" ca="1" si="16">IF(ISERROR(B80-2),"",(B80-$B$14)/100*$B$5)</f>
        <v/>
      </c>
      <c r="D80" s="31" t="str">
        <f t="shared" ref="D80:D137" ca="1" si="17">IF(ISERROR(B80-2),"",(INT(A80)-INT($A$14))/360*$B$6*$B$5-(INT(A80)-INT($A$14))/360*$B$7*$B$5*$B$14/100)</f>
        <v/>
      </c>
      <c r="E80" s="4" t="str">
        <f t="shared" ca="1" si="12"/>
        <v/>
      </c>
      <c r="F80" s="30" t="str">
        <f t="shared" ref="F80:F137" ca="1" si="18">IF(ISERROR(E80-2), "", (E80-$E$14)/100*$C$5)</f>
        <v/>
      </c>
      <c r="G80" s="31" t="str">
        <f t="shared" ref="G80:G137" ca="1" si="19">IF(ISERROR(E80-2),"",(INT(A80)-INT($A$14))/360*$C$6*$C$5-(INT(A80)-INT($A$14))/360*$C$7*$C$5*$E$14/100)</f>
        <v/>
      </c>
      <c r="H80" s="66" t="str">
        <f t="shared" ca="1" si="13"/>
        <v/>
      </c>
      <c r="J80" s="106">
        <v>45925.625</v>
      </c>
      <c r="K80" s="47">
        <v>94.597999999999999</v>
      </c>
      <c r="L80" s="106"/>
      <c r="N80" s="146" t="str">
        <f t="shared" si="15"/>
        <v/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45926.625</v>
      </c>
      <c r="K81" s="47">
        <v>94.596000000000004</v>
      </c>
      <c r="L81" s="106"/>
      <c r="N81" s="146">
        <f t="shared" si="15"/>
        <v>45926.625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45929.625</v>
      </c>
      <c r="K82" s="47">
        <v>94.68</v>
      </c>
      <c r="L82" s="106"/>
      <c r="N82" s="146">
        <f t="shared" si="15"/>
        <v>45929.625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45930.625</v>
      </c>
      <c r="K83" s="47">
        <v>94.614999999999995</v>
      </c>
      <c r="L83" s="106"/>
      <c r="N83" s="146" t="str">
        <f t="shared" si="15"/>
        <v/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45931.625</v>
      </c>
      <c r="K84" s="47">
        <v>94.775999999999996</v>
      </c>
      <c r="L84" s="106"/>
      <c r="N84" s="146" t="str">
        <f t="shared" si="15"/>
        <v/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45932.625</v>
      </c>
      <c r="K85" s="47">
        <v>94.875</v>
      </c>
      <c r="L85" s="106"/>
      <c r="N85" s="146" t="str">
        <f t="shared" si="15"/>
        <v/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45933.625</v>
      </c>
      <c r="K86" s="47">
        <v>94.998000000000005</v>
      </c>
      <c r="L86" s="106"/>
      <c r="N86" s="146">
        <f t="shared" si="15"/>
        <v>45933.625</v>
      </c>
      <c r="O86" s="146">
        <f t="shared" si="14"/>
        <v>45933.625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45936.625</v>
      </c>
      <c r="K87" s="47">
        <v>94.927999999999997</v>
      </c>
      <c r="L87" s="106"/>
      <c r="N87" s="146">
        <f t="shared" si="15"/>
        <v>45936.625</v>
      </c>
      <c r="O87" s="146">
        <f t="shared" si="14"/>
        <v>45936.625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45937.625</v>
      </c>
      <c r="K88" s="47">
        <v>94.911000000000001</v>
      </c>
      <c r="L88" s="106"/>
      <c r="N88" s="146" t="str">
        <f t="shared" si="15"/>
        <v/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45938.625</v>
      </c>
      <c r="K89" s="47">
        <v>94.834000000000003</v>
      </c>
      <c r="L89" s="106"/>
      <c r="N89" s="146" t="str">
        <f t="shared" si="15"/>
        <v/>
      </c>
      <c r="O89" s="146" t="str">
        <f t="shared" si="14"/>
        <v/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45939.625</v>
      </c>
      <c r="K90" s="47">
        <v>94.65</v>
      </c>
      <c r="L90" s="106"/>
      <c r="N90" s="146" t="str">
        <f t="shared" si="15"/>
        <v/>
      </c>
      <c r="O90" s="146" t="str">
        <f t="shared" si="14"/>
        <v/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45944.625</v>
      </c>
      <c r="K91" s="47">
        <v>94.346999999999994</v>
      </c>
      <c r="L91" s="106"/>
      <c r="N91" s="146" t="str">
        <f t="shared" si="15"/>
        <v/>
      </c>
      <c r="O91" s="146" t="str">
        <f t="shared" si="14"/>
        <v/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45945.625</v>
      </c>
      <c r="K92" s="47">
        <v>94.986999999999995</v>
      </c>
      <c r="L92" s="106"/>
      <c r="N92" s="146">
        <f t="shared" si="15"/>
        <v>45945.625</v>
      </c>
      <c r="O92" s="146">
        <f t="shared" si="14"/>
        <v>45945.625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45946.625</v>
      </c>
      <c r="K93" s="47">
        <v>95.355000000000004</v>
      </c>
      <c r="L93" s="106"/>
      <c r="N93" s="146" t="str">
        <f t="shared" si="15"/>
        <v/>
      </c>
      <c r="O93" s="146" t="str">
        <f t="shared" si="14"/>
        <v/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45947.625</v>
      </c>
      <c r="K94" s="47">
        <v>95.215000000000003</v>
      </c>
      <c r="L94" s="106"/>
      <c r="N94" s="146" t="str">
        <f t="shared" si="15"/>
        <v/>
      </c>
      <c r="O94" s="146" t="str">
        <f t="shared" si="14"/>
        <v/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45950.625</v>
      </c>
      <c r="K95" s="47">
        <v>95.445999999999998</v>
      </c>
      <c r="L95" s="106"/>
      <c r="N95" s="146" t="str">
        <f t="shared" si="15"/>
        <v/>
      </c>
      <c r="O95" s="146" t="str">
        <f t="shared" si="14"/>
        <v/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45951.625</v>
      </c>
      <c r="K96" s="47">
        <v>95.558999999999997</v>
      </c>
      <c r="L96" s="106"/>
      <c r="N96" s="146" t="str">
        <f t="shared" si="15"/>
        <v/>
      </c>
      <c r="O96" s="146" t="str">
        <f t="shared" si="14"/>
        <v/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45952.625</v>
      </c>
      <c r="K97" s="47">
        <v>95.542000000000002</v>
      </c>
      <c r="L97" s="106"/>
      <c r="N97" s="146" t="str">
        <f t="shared" si="15"/>
        <v/>
      </c>
      <c r="O97" s="146" t="str">
        <f t="shared" si="14"/>
        <v/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45953.625</v>
      </c>
      <c r="K98" s="47">
        <v>95.227999999999994</v>
      </c>
      <c r="L98" s="106"/>
      <c r="N98" s="146">
        <f t="shared" si="15"/>
        <v>45953.625</v>
      </c>
      <c r="O98" s="146">
        <f t="shared" si="14"/>
        <v>45953.625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45954.625</v>
      </c>
      <c r="K99" s="47">
        <v>95.394999999999996</v>
      </c>
      <c r="L99" s="106"/>
      <c r="N99" s="146" t="str">
        <f t="shared" si="15"/>
        <v/>
      </c>
      <c r="O99" s="146" t="str">
        <f t="shared" si="14"/>
        <v/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45957.625</v>
      </c>
      <c r="K100" s="47">
        <v>95.512</v>
      </c>
      <c r="L100" s="106"/>
      <c r="N100" s="146" t="str">
        <f t="shared" si="15"/>
        <v/>
      </c>
      <c r="O100" s="146" t="str">
        <f t="shared" si="14"/>
        <v/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45958.625</v>
      </c>
      <c r="K101" s="47">
        <v>95.64</v>
      </c>
      <c r="L101" s="106"/>
      <c r="N101" s="146">
        <f t="shared" si="15"/>
        <v>45958.625</v>
      </c>
      <c r="O101" s="146">
        <f t="shared" si="14"/>
        <v>45958.625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45959.625</v>
      </c>
      <c r="K102" s="47">
        <v>95.855000000000004</v>
      </c>
      <c r="L102" s="106"/>
      <c r="N102" s="146" t="str">
        <f t="shared" si="15"/>
        <v/>
      </c>
      <c r="O102" s="146" t="str">
        <f t="shared" si="14"/>
        <v/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45960.625</v>
      </c>
      <c r="K103" s="47">
        <v>95.501000000000005</v>
      </c>
      <c r="L103" s="106"/>
      <c r="N103" s="146">
        <f t="shared" si="15"/>
        <v>45960.625</v>
      </c>
      <c r="O103" s="146">
        <f t="shared" si="14"/>
        <v>45960.625</v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45961.625</v>
      </c>
      <c r="K104" s="47">
        <v>95.555999999999997</v>
      </c>
      <c r="L104" s="106"/>
      <c r="N104" s="146" t="str">
        <f t="shared" si="15"/>
        <v/>
      </c>
      <c r="O104" s="146" t="str">
        <f t="shared" si="14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45964.625</v>
      </c>
      <c r="K105" s="47">
        <v>95.503</v>
      </c>
      <c r="L105" s="106"/>
      <c r="N105" s="146" t="str">
        <f t="shared" si="15"/>
        <v/>
      </c>
      <c r="O105" s="146" t="str">
        <f t="shared" si="14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45965.625</v>
      </c>
      <c r="K106" s="47">
        <v>95.373999999999995</v>
      </c>
      <c r="N106" s="146">
        <f t="shared" si="15"/>
        <v>45965.625</v>
      </c>
      <c r="O106" s="146">
        <f t="shared" si="14"/>
        <v>45965.625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45966.625</v>
      </c>
      <c r="K107" s="47">
        <v>95.284999999999997</v>
      </c>
      <c r="N107" s="146">
        <f t="shared" si="15"/>
        <v>45966.625</v>
      </c>
      <c r="O107" s="146">
        <f t="shared" si="14"/>
        <v>45966.625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45967.625</v>
      </c>
      <c r="K108" s="47">
        <v>95.331000000000003</v>
      </c>
      <c r="N108" s="146" t="str">
        <f t="shared" si="15"/>
        <v/>
      </c>
      <c r="O108" s="146" t="str">
        <f t="shared" si="14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45968.625</v>
      </c>
      <c r="K109" s="47">
        <v>95.150999999999996</v>
      </c>
      <c r="N109" s="146">
        <f t="shared" si="15"/>
        <v>45968.625</v>
      </c>
      <c r="O109" s="146">
        <f t="shared" si="14"/>
        <v>45968.625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45971.625</v>
      </c>
      <c r="K110" s="47">
        <v>95.323999999999998</v>
      </c>
      <c r="N110" s="146" t="str">
        <f t="shared" si="15"/>
        <v/>
      </c>
      <c r="O110" s="146" t="str">
        <f t="shared" si="14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45973.625</v>
      </c>
      <c r="K111" s="47">
        <v>95.468000000000004</v>
      </c>
      <c r="N111" s="146">
        <f t="shared" si="15"/>
        <v>45973.625</v>
      </c>
      <c r="O111" s="146">
        <f t="shared" si="14"/>
        <v>45973.625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45974.625</v>
      </c>
      <c r="K112" s="47">
        <v>95.295000000000002</v>
      </c>
      <c r="N112" s="146" t="str">
        <f t="shared" si="15"/>
        <v/>
      </c>
      <c r="O112" s="146" t="str">
        <f t="shared" si="14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45975.625</v>
      </c>
      <c r="K113" s="47">
        <v>95.123000000000005</v>
      </c>
      <c r="N113" s="146" t="str">
        <f t="shared" si="15"/>
        <v/>
      </c>
      <c r="O113" s="146" t="str">
        <f t="shared" si="14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45978.625</v>
      </c>
      <c r="K114" s="47">
        <v>95.111999999999995</v>
      </c>
      <c r="N114" s="146" t="str">
        <f t="shared" si="15"/>
        <v/>
      </c>
      <c r="O114" s="146" t="str">
        <f t="shared" si="14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45979.625</v>
      </c>
      <c r="K115" s="47">
        <v>94.816999999999993</v>
      </c>
      <c r="N115" s="146" t="str">
        <f t="shared" si="15"/>
        <v/>
      </c>
      <c r="O115" s="146" t="str">
        <f t="shared" si="14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45980.625</v>
      </c>
      <c r="K116" s="47">
        <v>95.001999999999995</v>
      </c>
      <c r="N116" s="146" t="str">
        <f t="shared" si="15"/>
        <v/>
      </c>
      <c r="O116" s="146" t="str">
        <f t="shared" si="14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45981.625</v>
      </c>
      <c r="K117" s="47">
        <v>95.061999999999998</v>
      </c>
      <c r="N117" s="146" t="str">
        <f t="shared" si="15"/>
        <v/>
      </c>
      <c r="O117" s="146" t="str">
        <f t="shared" si="14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45982.625</v>
      </c>
      <c r="K118" s="47">
        <v>94.884</v>
      </c>
      <c r="N118" s="146" t="str">
        <f t="shared" si="15"/>
        <v/>
      </c>
      <c r="O118" s="146" t="str">
        <f t="shared" si="14"/>
        <v/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45985.625</v>
      </c>
      <c r="K119" s="47">
        <v>95.411000000000001</v>
      </c>
      <c r="N119" s="146" t="str">
        <f t="shared" si="15"/>
        <v/>
      </c>
      <c r="O119" s="146" t="str">
        <f t="shared" si="14"/>
        <v/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45986.625</v>
      </c>
      <c r="K120" s="47">
        <v>95.45</v>
      </c>
      <c r="N120" s="146">
        <f t="shared" si="15"/>
        <v>45986.625</v>
      </c>
      <c r="O120" s="146">
        <f t="shared" si="14"/>
        <v>45986.625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45987.625</v>
      </c>
      <c r="K121" s="47">
        <v>95.838999999999999</v>
      </c>
      <c r="N121" s="146" t="str">
        <f t="shared" si="15"/>
        <v/>
      </c>
      <c r="O121" s="146" t="str">
        <f t="shared" si="14"/>
        <v/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45989.625</v>
      </c>
      <c r="K122" s="47">
        <v>95.918000000000006</v>
      </c>
      <c r="N122" s="146" t="str">
        <f t="shared" si="15"/>
        <v/>
      </c>
      <c r="O122" s="146" t="str">
        <f t="shared" si="14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45992.625</v>
      </c>
      <c r="K123" s="47">
        <v>96.019000000000005</v>
      </c>
      <c r="N123" s="146" t="str">
        <f t="shared" si="15"/>
        <v/>
      </c>
      <c r="O123" s="146" t="str">
        <f t="shared" si="14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45993.625</v>
      </c>
      <c r="K124" s="47">
        <v>96.119</v>
      </c>
      <c r="N124" s="146" t="str">
        <f t="shared" si="15"/>
        <v/>
      </c>
      <c r="O124" s="146" t="str">
        <f t="shared" si="14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45994.625</v>
      </c>
      <c r="K125" s="47">
        <v>96.346999999999994</v>
      </c>
      <c r="N125" s="146" t="str">
        <f t="shared" si="15"/>
        <v/>
      </c>
      <c r="O125" s="146" t="str">
        <f t="shared" si="14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45995.625</v>
      </c>
      <c r="K126" s="47">
        <v>96.349000000000004</v>
      </c>
      <c r="N126" s="146" t="str">
        <f t="shared" si="15"/>
        <v/>
      </c>
      <c r="O126" s="146" t="str">
        <f t="shared" si="14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45996.625</v>
      </c>
      <c r="K127" s="47">
        <v>96.347999999999999</v>
      </c>
      <c r="N127" s="146" t="str">
        <f t="shared" si="15"/>
        <v/>
      </c>
      <c r="O127" s="146" t="str">
        <f t="shared" si="14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45999.625</v>
      </c>
      <c r="K128" s="47">
        <v>96.338999999999999</v>
      </c>
      <c r="N128" s="146" t="str">
        <f t="shared" si="15"/>
        <v/>
      </c>
      <c r="O128" s="146" t="str">
        <f t="shared" si="14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46000.625</v>
      </c>
      <c r="K129" s="47">
        <v>96.26</v>
      </c>
      <c r="N129" s="146" t="str">
        <f t="shared" si="15"/>
        <v/>
      </c>
      <c r="O129" s="146" t="str">
        <f t="shared" si="14"/>
        <v/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46001.625</v>
      </c>
      <c r="K130" s="47">
        <v>96.188999999999993</v>
      </c>
      <c r="N130" s="146" t="str">
        <f t="shared" si="15"/>
        <v/>
      </c>
      <c r="O130" s="146" t="str">
        <f t="shared" si="14"/>
        <v/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46002.625</v>
      </c>
      <c r="K131" s="47">
        <v>96.275000000000006</v>
      </c>
      <c r="N131" s="146">
        <f t="shared" si="15"/>
        <v>46002.625</v>
      </c>
      <c r="O131" s="146">
        <f t="shared" si="14"/>
        <v>46002.625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46003.625</v>
      </c>
      <c r="K132" s="47">
        <v>96.323999999999998</v>
      </c>
      <c r="N132" s="146" t="str">
        <f t="shared" si="15"/>
        <v/>
      </c>
      <c r="O132" s="146" t="str">
        <f t="shared" ref="O132:O195" si="24">IF(N132&gt;$A$14,N132,"")</f>
        <v/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46006.625</v>
      </c>
      <c r="K133" s="47">
        <v>96.352000000000004</v>
      </c>
      <c r="N133" s="146" t="str">
        <f t="shared" si="15"/>
        <v/>
      </c>
      <c r="O133" s="146" t="str">
        <f t="shared" si="24"/>
        <v/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46007.625</v>
      </c>
      <c r="K134" s="47">
        <v>96.453999999999994</v>
      </c>
      <c r="N134" s="146" t="str">
        <f t="shared" si="15"/>
        <v/>
      </c>
      <c r="O134" s="146" t="str">
        <f t="shared" si="24"/>
        <v/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46008.625</v>
      </c>
      <c r="K135" s="47">
        <v>96.930999999999997</v>
      </c>
      <c r="N135" s="146" t="str">
        <f t="shared" si="15"/>
        <v/>
      </c>
      <c r="O135" s="146" t="str">
        <f t="shared" si="24"/>
        <v/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46009.625</v>
      </c>
      <c r="K136" s="47">
        <v>96.534000000000006</v>
      </c>
      <c r="N136" s="146" t="str">
        <f t="shared" ref="N136:N199" si="25">IF(COUNTIF(L:L,J136),J136,"")</f>
        <v/>
      </c>
      <c r="O136" s="146" t="str">
        <f t="shared" si="24"/>
        <v/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/>
      <c r="N137" s="146" t="str">
        <f t="shared" si="25"/>
        <v/>
      </c>
      <c r="O137" s="146" t="str">
        <f t="shared" si="24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5"/>
        <v/>
      </c>
      <c r="O138" s="146" t="str">
        <f t="shared" si="24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5"/>
        <v/>
      </c>
      <c r="O139" s="146" t="str">
        <f t="shared" si="24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5"/>
        <v/>
      </c>
      <c r="O140" s="146" t="str">
        <f t="shared" si="24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5"/>
        <v/>
      </c>
      <c r="O141" s="146" t="str">
        <f t="shared" si="24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5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5546875" defaultRowHeight="15"/>
  <cols>
    <col min="1" max="1" width="15.42578125" style="150" bestFit="1" customWidth="1"/>
    <col min="2" max="5" width="16.85546875" style="44" customWidth="1"/>
    <col min="6" max="6" width="10.5703125" style="44" bestFit="1" customWidth="1"/>
    <col min="7" max="7" width="11.5703125" style="44" bestFit="1" customWidth="1"/>
    <col min="8" max="8" width="10.42578125" style="44" bestFit="1" customWidth="1"/>
    <col min="9" max="9" width="11.5703125" style="44" bestFit="1" customWidth="1"/>
    <col min="10" max="10" width="13.28515625" style="44" bestFit="1" customWidth="1"/>
    <col min="11" max="12" width="11.5703125" style="44" bestFit="1" customWidth="1"/>
    <col min="13" max="13" width="13.28515625" style="44" bestFit="1" customWidth="1"/>
    <col min="14" max="14" width="11.85546875" style="44" bestFit="1" customWidth="1"/>
    <col min="15" max="15" width="9.140625"/>
    <col min="16" max="16" width="15.7109375" style="44" customWidth="1"/>
    <col min="17" max="17" width="8.85546875" style="44" customWidth="1"/>
    <col min="18" max="18" width="15.7109375" style="44" customWidth="1"/>
    <col min="19" max="19" width="8.85546875" style="44" customWidth="1"/>
    <col min="20" max="20" width="15.7109375" style="44" customWidth="1"/>
    <col min="21" max="21" width="8.85546875" style="44" customWidth="1"/>
    <col min="22" max="22" width="15.7109375" style="44" customWidth="1"/>
    <col min="23" max="23" width="8.85546875" style="44" customWidth="1"/>
    <col min="24" max="26" width="15.7109375" style="150" bestFit="1" customWidth="1"/>
    <col min="27" max="31" width="8.85546875" style="150"/>
    <col min="32" max="16384" width="8.85546875" style="44"/>
  </cols>
  <sheetData>
    <row r="1" spans="1:26" ht="15.7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46008.625</v>
      </c>
    </row>
    <row r="2" spans="1:26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54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74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0">_xll.BDH(C4, "LAST_PRICE", "01/01/2025 15:00:00", "01/01/2035 16:00:00", "BarSize=60", "BarType=T", "RecurDaily=True", "TZ=New_York")</f>
        <v>45813.625</v>
      </c>
      <c r="S3" s="39">
        <v>98.859375</v>
      </c>
      <c r="T3" s="106" cm="1">
        <f t="array" ref="T3:U134">_xll.BDH(D4, "LAST_PRICE", "01/01/2025 15:00:00", "01/01/2035 16:00:00", "BarSize=60", "BarType=T", "RecurDaily=True", "TZ=New_York")</f>
        <v>45813.625</v>
      </c>
      <c r="U3" s="1">
        <v>87.323999999999998</v>
      </c>
      <c r="V3" s="106" cm="1">
        <f t="array" ref="V3:W140">_xll.BDH(E4, "LAST_PRICE", "01/01/2025 15:00:00", "01/01/2035 16:00:00", "BarSize=60", "BarType=T", "RecurDaily=True", "TZ=New_York")</f>
        <v>45813.625</v>
      </c>
      <c r="W3" s="44">
        <v>97.953125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45814.625</v>
      </c>
      <c r="S4" s="1">
        <v>97.984375</v>
      </c>
      <c r="T4" s="110">
        <v>45814.625</v>
      </c>
      <c r="U4" s="1">
        <v>86.8</v>
      </c>
      <c r="V4" s="110">
        <v>45814.625</v>
      </c>
      <c r="W4" s="44">
        <v>96.71875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45817.625</v>
      </c>
      <c r="S5" s="1">
        <v>98.109375</v>
      </c>
      <c r="T5" s="110">
        <v>45817.625</v>
      </c>
      <c r="U5" s="1">
        <v>86.730999999999995</v>
      </c>
      <c r="V5" s="110">
        <v>45817.625</v>
      </c>
      <c r="W5" s="44">
        <v>96.8125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45818.625</v>
      </c>
      <c r="S6" s="1">
        <v>98.296875</v>
      </c>
      <c r="T6" s="110">
        <v>45818.625</v>
      </c>
      <c r="U6" s="1">
        <v>87.043999999999997</v>
      </c>
      <c r="V6" s="110">
        <v>45818.625</v>
      </c>
      <c r="W6" s="44">
        <v>97.265625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45819.625</v>
      </c>
      <c r="S7" s="1">
        <v>98.703125</v>
      </c>
      <c r="T7" s="110">
        <v>45819.625</v>
      </c>
      <c r="U7" s="1">
        <v>87.248000000000005</v>
      </c>
      <c r="V7" s="110">
        <v>45819.625</v>
      </c>
      <c r="W7" s="1">
        <v>97.515625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45820.625</v>
      </c>
      <c r="S8" s="44">
        <v>99.1875</v>
      </c>
      <c r="T8" s="109">
        <v>45820.625</v>
      </c>
      <c r="U8" s="44">
        <v>87.465999999999994</v>
      </c>
      <c r="V8" s="109">
        <v>45820.625</v>
      </c>
      <c r="W8" s="44">
        <v>98.640625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45821.625</v>
      </c>
      <c r="S9" s="44">
        <v>98.71875</v>
      </c>
      <c r="T9" s="109">
        <v>45821.625</v>
      </c>
      <c r="U9" s="44">
        <v>86.977999999999994</v>
      </c>
      <c r="V9" s="109">
        <v>45821.625</v>
      </c>
      <c r="W9" s="44">
        <v>97.609375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.75" thickBot="1">
      <c r="A10" s="15" t="s">
        <v>28</v>
      </c>
      <c r="B10" s="11" cm="1">
        <f t="array" ref="B10">_xll.BDP(B4,"px_last")</f>
        <v>100.551</v>
      </c>
      <c r="C10" s="20" cm="1">
        <f t="array" ref="C10">_xll.BDP(C4,"px_last")</f>
        <v>101.375</v>
      </c>
      <c r="D10" s="20" cm="1">
        <f t="array" ref="D10">_xll.BDP(D4,"px_last")</f>
        <v>92.531000000000006</v>
      </c>
      <c r="E10" s="21" cm="1">
        <f t="array" ref="E10">_xll.BDP(E4,"px_last")</f>
        <v>99.1875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45824.625</v>
      </c>
      <c r="S10" s="44">
        <v>98.359375</v>
      </c>
      <c r="T10" s="109">
        <v>45824.625</v>
      </c>
      <c r="U10" s="44">
        <v>86.965000000000003</v>
      </c>
      <c r="V10" s="109">
        <v>45824.625</v>
      </c>
      <c r="W10" s="44">
        <v>96.6875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45825.625</v>
      </c>
      <c r="S11" s="44">
        <v>98.90625</v>
      </c>
      <c r="T11" s="109">
        <v>45825.625</v>
      </c>
      <c r="U11" s="44">
        <v>87.016999999999996</v>
      </c>
      <c r="V11" s="109">
        <v>45825.625</v>
      </c>
      <c r="W11" s="44">
        <v>97.828125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.7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109">
        <v>45916.625</v>
      </c>
      <c r="Q12" s="44">
        <v>101.098</v>
      </c>
      <c r="R12" s="109">
        <v>45826.625</v>
      </c>
      <c r="S12" s="44">
        <v>98.953125</v>
      </c>
      <c r="T12" s="109">
        <v>45826.625</v>
      </c>
      <c r="U12" s="44">
        <v>87.179000000000002</v>
      </c>
      <c r="V12" s="109">
        <v>45826.625</v>
      </c>
      <c r="W12" s="44">
        <v>97.96875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45827.625</v>
      </c>
      <c r="S13" s="44">
        <v>98.875</v>
      </c>
      <c r="T13" s="109">
        <v>45828.625</v>
      </c>
      <c r="U13" s="44">
        <v>87.057000000000002</v>
      </c>
      <c r="V13" s="109">
        <v>45827.625</v>
      </c>
      <c r="W13" s="44">
        <v>97.828125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45828.625</v>
      </c>
      <c r="S14" s="44">
        <v>98.96875</v>
      </c>
      <c r="T14" s="109">
        <v>45831.625</v>
      </c>
      <c r="U14" s="44">
        <v>87.498999999999995</v>
      </c>
      <c r="V14" s="109">
        <v>45828.625</v>
      </c>
      <c r="W14" s="44">
        <v>97.734375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45831.625</v>
      </c>
      <c r="S15" s="44">
        <v>99.296875</v>
      </c>
      <c r="T15" s="109">
        <v>45832.625</v>
      </c>
      <c r="U15" s="44">
        <v>87.813000000000002</v>
      </c>
      <c r="V15" s="109">
        <v>45831.625</v>
      </c>
      <c r="W15" s="44">
        <v>98.03125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45832.625</v>
      </c>
      <c r="S16" s="44">
        <v>99.671875</v>
      </c>
      <c r="T16" s="109">
        <v>45833.625</v>
      </c>
      <c r="U16" s="44">
        <v>88.256</v>
      </c>
      <c r="V16" s="109">
        <v>45832.625</v>
      </c>
      <c r="W16" s="44">
        <v>98.703125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45833.625</v>
      </c>
      <c r="S17" s="44">
        <v>99.71875</v>
      </c>
      <c r="T17" s="109">
        <v>45834.625</v>
      </c>
      <c r="U17" s="44">
        <v>88.537999999999997</v>
      </c>
      <c r="V17" s="109">
        <v>45833.625</v>
      </c>
      <c r="W17" s="44">
        <v>98.75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45834.625</v>
      </c>
      <c r="S18" s="44">
        <v>100.0625</v>
      </c>
      <c r="T18" s="109">
        <v>45835.625</v>
      </c>
      <c r="U18" s="44">
        <v>88.67</v>
      </c>
      <c r="V18" s="109">
        <v>45834.625</v>
      </c>
      <c r="W18" s="44">
        <v>99.203125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45835.625</v>
      </c>
      <c r="S19" s="44">
        <v>99.734375</v>
      </c>
      <c r="T19" s="109">
        <v>45838.625</v>
      </c>
      <c r="U19" s="44">
        <v>88.741</v>
      </c>
      <c r="V19" s="109">
        <v>45835.625</v>
      </c>
      <c r="W19" s="44">
        <v>98.515625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45838.625</v>
      </c>
      <c r="S20" s="44">
        <v>100.171875</v>
      </c>
      <c r="T20" s="109">
        <v>45839.625</v>
      </c>
      <c r="U20" s="44">
        <v>89.156000000000006</v>
      </c>
      <c r="V20" s="109">
        <v>45838.625</v>
      </c>
      <c r="W20" s="44">
        <v>99.453125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45839.625</v>
      </c>
      <c r="S21" s="44">
        <v>100</v>
      </c>
      <c r="T21" s="109">
        <v>45840.625</v>
      </c>
      <c r="U21" s="44">
        <v>89.039000000000001</v>
      </c>
      <c r="V21" s="109">
        <v>45839.625</v>
      </c>
      <c r="W21" s="44">
        <v>99.65625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45840.625</v>
      </c>
      <c r="S22" s="44">
        <v>99.734375</v>
      </c>
      <c r="T22" s="109">
        <v>45845.625</v>
      </c>
      <c r="U22" s="44">
        <v>88.873000000000005</v>
      </c>
      <c r="V22" s="109">
        <v>45840.625</v>
      </c>
      <c r="W22" s="44">
        <v>99.015625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45842.625</v>
      </c>
      <c r="S23" s="44">
        <v>99.234375</v>
      </c>
      <c r="T23" s="109">
        <v>45846.625</v>
      </c>
      <c r="U23" s="44">
        <v>88.649000000000001</v>
      </c>
      <c r="V23" s="109">
        <v>45842.625</v>
      </c>
      <c r="W23" s="44">
        <v>98.25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45845.625</v>
      </c>
      <c r="S24" s="44">
        <v>98.9375</v>
      </c>
      <c r="T24" s="109">
        <v>45847.625</v>
      </c>
      <c r="U24" s="44">
        <v>89.042000000000002</v>
      </c>
      <c r="V24" s="109">
        <v>45845.625</v>
      </c>
      <c r="W24" s="44">
        <v>97.375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45846.625</v>
      </c>
      <c r="S25" s="44">
        <v>98.765625</v>
      </c>
      <c r="T25" s="109">
        <v>45848.625</v>
      </c>
      <c r="U25" s="44">
        <v>89.186000000000007</v>
      </c>
      <c r="V25" s="109">
        <v>45846.625</v>
      </c>
      <c r="W25" s="44">
        <v>97.234375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45847.625</v>
      </c>
      <c r="S26" s="44">
        <v>99.296875</v>
      </c>
      <c r="T26" s="109">
        <v>45849.625</v>
      </c>
      <c r="U26" s="44">
        <v>88.834000000000003</v>
      </c>
      <c r="V26" s="109">
        <v>45847.625</v>
      </c>
      <c r="W26" s="44">
        <v>98.15625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45848.625</v>
      </c>
      <c r="S27" s="44">
        <v>99.25</v>
      </c>
      <c r="T27" s="109">
        <v>45852.625</v>
      </c>
      <c r="U27" s="44">
        <v>88.548000000000002</v>
      </c>
      <c r="V27" s="109">
        <v>45848.625</v>
      </c>
      <c r="W27" s="44">
        <v>98.21875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45849.625</v>
      </c>
      <c r="S28" s="44">
        <v>98.671875</v>
      </c>
      <c r="T28" s="109">
        <v>45853.625</v>
      </c>
      <c r="U28" s="44">
        <v>88.222999999999999</v>
      </c>
      <c r="V28" s="109">
        <v>45849.625</v>
      </c>
      <c r="W28" s="44">
        <v>96.828125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45852.625</v>
      </c>
      <c r="S29" s="44">
        <v>98.609375</v>
      </c>
      <c r="T29" s="109">
        <v>45854.625</v>
      </c>
      <c r="U29" s="44">
        <v>88.09</v>
      </c>
      <c r="V29" s="109">
        <v>45852.625</v>
      </c>
      <c r="W29" s="44">
        <v>96.625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45853.625</v>
      </c>
      <c r="S30" s="44">
        <v>98.171875</v>
      </c>
      <c r="T30" s="109">
        <v>45855.625</v>
      </c>
      <c r="U30" s="44">
        <v>88.257000000000005</v>
      </c>
      <c r="V30" s="109">
        <v>45853.625</v>
      </c>
      <c r="W30" s="44">
        <v>95.984375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45854.625</v>
      </c>
      <c r="S31" s="44">
        <v>98.4375</v>
      </c>
      <c r="T31" s="109">
        <v>45856.625</v>
      </c>
      <c r="U31" s="44">
        <v>88.397000000000006</v>
      </c>
      <c r="V31" s="109">
        <v>45854.625</v>
      </c>
      <c r="W31" s="44">
        <v>96.078125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45855.625</v>
      </c>
      <c r="S32" s="44">
        <v>98.375</v>
      </c>
      <c r="T32" s="109">
        <v>45859.625</v>
      </c>
      <c r="U32" s="44">
        <v>88.954999999999998</v>
      </c>
      <c r="V32" s="109">
        <v>45855.625</v>
      </c>
      <c r="W32" s="44">
        <v>96.0625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45856.625</v>
      </c>
      <c r="S33" s="44">
        <v>98.609375</v>
      </c>
      <c r="T33" s="109">
        <v>45860.625</v>
      </c>
      <c r="U33" s="44">
        <v>89.116</v>
      </c>
      <c r="V33" s="109">
        <v>45856.625</v>
      </c>
      <c r="W33" s="44">
        <v>96.1875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45859.625</v>
      </c>
      <c r="S34" s="44">
        <v>98.96875</v>
      </c>
      <c r="T34" s="109">
        <v>45861.625</v>
      </c>
      <c r="U34" s="44">
        <v>88.831999999999994</v>
      </c>
      <c r="V34" s="109">
        <v>45859.625</v>
      </c>
      <c r="W34" s="44">
        <v>96.953125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45860.625</v>
      </c>
      <c r="S35" s="44">
        <v>99.28125</v>
      </c>
      <c r="T35" s="109">
        <v>45862.625</v>
      </c>
      <c r="U35" s="44">
        <v>88.843000000000004</v>
      </c>
      <c r="V35" s="109">
        <v>45860.625</v>
      </c>
      <c r="W35" s="44">
        <v>97.46875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45861.625</v>
      </c>
      <c r="S36" s="44">
        <v>98.90625</v>
      </c>
      <c r="T36" s="109">
        <v>45863.625</v>
      </c>
      <c r="U36" s="44">
        <v>88.879000000000005</v>
      </c>
      <c r="V36" s="109">
        <v>45861.625</v>
      </c>
      <c r="W36" s="44">
        <v>96.953125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45862.625</v>
      </c>
      <c r="S37" s="44">
        <v>98.734375</v>
      </c>
      <c r="T37" s="109">
        <v>45866.625</v>
      </c>
      <c r="U37" s="44">
        <v>89.033000000000001</v>
      </c>
      <c r="V37" s="109">
        <v>45862.625</v>
      </c>
      <c r="W37" s="44">
        <v>96.8125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45863.625</v>
      </c>
      <c r="S38" s="44">
        <v>98.953125</v>
      </c>
      <c r="T38" s="109">
        <v>45867.625</v>
      </c>
      <c r="U38" s="44">
        <v>89.569000000000003</v>
      </c>
      <c r="V38" s="109">
        <v>45863.625</v>
      </c>
      <c r="W38" s="44">
        <v>97.34375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45866.625</v>
      </c>
      <c r="S39" s="44">
        <v>98.71875</v>
      </c>
      <c r="T39" s="109">
        <v>45868.625</v>
      </c>
      <c r="U39" s="44">
        <v>89.222999999999999</v>
      </c>
      <c r="V39" s="109">
        <v>45866.625</v>
      </c>
      <c r="W39" s="44">
        <v>96.765625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45867.625</v>
      </c>
      <c r="S40" s="44">
        <v>99.4375</v>
      </c>
      <c r="T40" s="109">
        <v>45869.625</v>
      </c>
      <c r="U40" s="44">
        <v>89.516999999999996</v>
      </c>
      <c r="V40" s="109">
        <v>45867.625</v>
      </c>
      <c r="W40" s="44">
        <v>98.328125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45868.625</v>
      </c>
      <c r="S41" s="44">
        <v>99.078125</v>
      </c>
      <c r="T41" s="109">
        <v>45870.625</v>
      </c>
      <c r="U41" s="44">
        <v>90.073999999999998</v>
      </c>
      <c r="V41" s="109">
        <v>45868.625</v>
      </c>
      <c r="W41" s="44">
        <v>97.75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45869.625</v>
      </c>
      <c r="S42" s="44">
        <v>99.140625</v>
      </c>
      <c r="T42" s="109">
        <v>45873.625</v>
      </c>
      <c r="U42" s="44">
        <v>90.417000000000002</v>
      </c>
      <c r="V42" s="109">
        <v>45869.625</v>
      </c>
      <c r="W42" s="44">
        <v>97.828125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45870.625</v>
      </c>
      <c r="S43" s="44">
        <v>100.296875</v>
      </c>
      <c r="T43" s="109">
        <v>45874.625</v>
      </c>
      <c r="U43" s="44">
        <v>90.712999999999994</v>
      </c>
      <c r="V43" s="109">
        <v>45870.625</v>
      </c>
      <c r="W43" s="44">
        <v>99.046875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45873.625</v>
      </c>
      <c r="S44" s="44">
        <v>100.40625</v>
      </c>
      <c r="T44" s="109">
        <v>45875.625</v>
      </c>
      <c r="U44" s="44">
        <v>90.623000000000005</v>
      </c>
      <c r="V44" s="109">
        <v>45873.625</v>
      </c>
      <c r="W44" s="44">
        <v>99.296875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45874.625</v>
      </c>
      <c r="S45" s="44">
        <v>100.390625</v>
      </c>
      <c r="T45" s="109">
        <v>45876.625</v>
      </c>
      <c r="U45" s="44">
        <v>90.69</v>
      </c>
      <c r="V45" s="109">
        <v>45874.625</v>
      </c>
      <c r="W45" s="44">
        <v>99.625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45875.625</v>
      </c>
      <c r="S46" s="44">
        <v>100.234375</v>
      </c>
      <c r="T46" s="109">
        <v>45877.625</v>
      </c>
      <c r="U46" s="44">
        <v>90.384</v>
      </c>
      <c r="V46" s="109">
        <v>45875.625</v>
      </c>
      <c r="W46" s="44">
        <v>99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45876.625</v>
      </c>
      <c r="S47" s="44">
        <v>100.171875</v>
      </c>
      <c r="T47" s="109">
        <v>45880.625</v>
      </c>
      <c r="U47" s="44">
        <v>90.596000000000004</v>
      </c>
      <c r="V47" s="109">
        <v>45876.625</v>
      </c>
      <c r="W47" s="44">
        <v>98.84375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45877.625</v>
      </c>
      <c r="S48" s="44">
        <v>99.859375</v>
      </c>
      <c r="T48" s="109">
        <v>45881.625</v>
      </c>
      <c r="U48" s="44">
        <v>90.510999999999996</v>
      </c>
      <c r="V48" s="109">
        <v>45877.625</v>
      </c>
      <c r="W48" s="44">
        <v>98.375</v>
      </c>
      <c r="X48" s="150">
        <f t="shared" si="0"/>
        <v>45967.625</v>
      </c>
      <c r="Y48" s="150">
        <f t="shared" si="1"/>
        <v>45967.625</v>
      </c>
      <c r="Z48" s="150">
        <v>46000.625</v>
      </c>
    </row>
    <row r="49" spans="1:26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45880.625</v>
      </c>
      <c r="S49" s="44">
        <v>99.921875</v>
      </c>
      <c r="T49" s="109">
        <v>45882.625</v>
      </c>
      <c r="U49" s="44">
        <v>91.340999999999994</v>
      </c>
      <c r="V49" s="109">
        <v>45880.625</v>
      </c>
      <c r="W49" s="44">
        <v>98.46875</v>
      </c>
      <c r="X49" s="150">
        <f t="shared" si="0"/>
        <v>45968.625</v>
      </c>
      <c r="Y49" s="150">
        <f t="shared" si="1"/>
        <v>45968.625</v>
      </c>
      <c r="Z49" s="150">
        <v>46001.625</v>
      </c>
    </row>
    <row r="50" spans="1:26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45881.625</v>
      </c>
      <c r="S50" s="44">
        <v>99.796875</v>
      </c>
      <c r="T50" s="109">
        <v>45883.625</v>
      </c>
      <c r="U50" s="44">
        <v>91.134</v>
      </c>
      <c r="V50" s="109">
        <v>45881.625</v>
      </c>
      <c r="W50" s="44">
        <v>97.953125</v>
      </c>
      <c r="X50" s="150">
        <f t="shared" si="0"/>
        <v>45971.625</v>
      </c>
      <c r="Y50" s="150">
        <f t="shared" si="1"/>
        <v>45971.625</v>
      </c>
      <c r="Z50" s="150">
        <v>46002.625</v>
      </c>
    </row>
    <row r="51" spans="1:26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45882.625</v>
      </c>
      <c r="S51" s="44">
        <v>100.21875</v>
      </c>
      <c r="T51" s="109">
        <v>45884.625</v>
      </c>
      <c r="U51" s="44">
        <v>91.073999999999998</v>
      </c>
      <c r="V51" s="109">
        <v>45882.625</v>
      </c>
      <c r="W51" s="44">
        <v>98.765625</v>
      </c>
      <c r="X51" s="150">
        <f t="shared" si="0"/>
        <v>45973.625</v>
      </c>
      <c r="Y51" s="150">
        <f t="shared" si="1"/>
        <v>45973.625</v>
      </c>
      <c r="Z51" s="150">
        <v>46003.625</v>
      </c>
    </row>
    <row r="52" spans="1:26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45883.625</v>
      </c>
      <c r="S52" s="44">
        <v>99.8125</v>
      </c>
      <c r="T52" s="109">
        <v>45887.625</v>
      </c>
      <c r="U52" s="44">
        <v>91.28</v>
      </c>
      <c r="V52" s="109">
        <v>45883.625</v>
      </c>
      <c r="W52" s="44">
        <v>98</v>
      </c>
      <c r="X52" s="150">
        <f t="shared" si="0"/>
        <v>45974.625</v>
      </c>
      <c r="Y52" s="150">
        <f t="shared" si="1"/>
        <v>45974.625</v>
      </c>
      <c r="Z52" s="150">
        <v>46006.625</v>
      </c>
    </row>
    <row r="53" spans="1:26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45884.625</v>
      </c>
      <c r="S53" s="44">
        <v>99.546875</v>
      </c>
      <c r="T53" s="109">
        <v>45888.625</v>
      </c>
      <c r="U53" s="44">
        <v>91.4</v>
      </c>
      <c r="V53" s="109">
        <v>45884.625</v>
      </c>
      <c r="W53" s="44">
        <v>97.328125</v>
      </c>
      <c r="X53" s="150">
        <f t="shared" si="0"/>
        <v>45975.625</v>
      </c>
      <c r="Y53" s="150">
        <f t="shared" si="1"/>
        <v>45975.625</v>
      </c>
      <c r="Z53" s="150">
        <v>46007.625</v>
      </c>
    </row>
    <row r="54" spans="1:26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45887.625</v>
      </c>
      <c r="S54" s="44">
        <v>99.421875</v>
      </c>
      <c r="T54" s="109">
        <v>45889.625</v>
      </c>
      <c r="U54" s="44">
        <v>91.606999999999999</v>
      </c>
      <c r="V54" s="109">
        <v>45887.625</v>
      </c>
      <c r="W54" s="44">
        <v>97.015625</v>
      </c>
      <c r="X54" s="150">
        <f t="shared" si="0"/>
        <v>45978.625</v>
      </c>
      <c r="Y54" s="150">
        <f t="shared" si="1"/>
        <v>45978.625</v>
      </c>
      <c r="Z54" s="150">
        <v>46008.625</v>
      </c>
    </row>
    <row r="55" spans="1:26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45888.625</v>
      </c>
      <c r="S55" s="44">
        <v>99.703125</v>
      </c>
      <c r="T55" s="109">
        <v>45890.625</v>
      </c>
      <c r="U55" s="44">
        <v>91.453999999999994</v>
      </c>
      <c r="V55" s="109">
        <v>45888.625</v>
      </c>
      <c r="W55" s="44">
        <v>97.59375</v>
      </c>
      <c r="X55" s="150">
        <f t="shared" si="0"/>
        <v>45979.625</v>
      </c>
      <c r="Y55" s="150">
        <f t="shared" si="1"/>
        <v>45979.625</v>
      </c>
    </row>
    <row r="56" spans="1:26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45889.625</v>
      </c>
      <c r="S56" s="44">
        <v>99.828125</v>
      </c>
      <c r="T56" s="109">
        <v>45891.625</v>
      </c>
      <c r="U56" s="44">
        <v>91.677000000000007</v>
      </c>
      <c r="V56" s="109">
        <v>45889.625</v>
      </c>
      <c r="W56" s="44">
        <v>97.75</v>
      </c>
      <c r="X56" s="150">
        <f t="shared" si="0"/>
        <v>45980.625</v>
      </c>
      <c r="Y56" s="150">
        <f t="shared" si="1"/>
        <v>45980.625</v>
      </c>
    </row>
    <row r="57" spans="1:26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45890.625</v>
      </c>
      <c r="S57" s="44">
        <v>99.515625</v>
      </c>
      <c r="T57" s="109">
        <v>45894.625</v>
      </c>
      <c r="U57" s="44">
        <v>91.754000000000005</v>
      </c>
      <c r="V57" s="109">
        <v>45890.625</v>
      </c>
      <c r="W57" s="44">
        <v>97.28125</v>
      </c>
      <c r="X57" s="150">
        <f t="shared" si="0"/>
        <v>45981.625</v>
      </c>
      <c r="Y57" s="150">
        <f t="shared" si="1"/>
        <v>45981.625</v>
      </c>
    </row>
    <row r="58" spans="1:26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45891.625</v>
      </c>
      <c r="S58" s="44">
        <v>100.0625</v>
      </c>
      <c r="T58" s="109">
        <v>45895.625</v>
      </c>
      <c r="U58" s="44">
        <v>91.52</v>
      </c>
      <c r="V58" s="109">
        <v>45891.625</v>
      </c>
      <c r="W58" s="44">
        <v>97.90625</v>
      </c>
      <c r="X58" s="150">
        <f t="shared" si="0"/>
        <v>45982.625</v>
      </c>
      <c r="Y58" s="150">
        <f t="shared" si="1"/>
        <v>45982.625</v>
      </c>
    </row>
    <row r="59" spans="1:26">
      <c r="A59" s="151">
        <f t="shared" ca="1" si="16"/>
        <v>46000.625</v>
      </c>
      <c r="B59" s="38">
        <f t="shared" ca="1" si="17"/>
        <v>100.62</v>
      </c>
      <c r="C59" s="30">
        <f t="shared" ca="1" si="4"/>
        <v>-4200.0000000001592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93.751999999999995</v>
      </c>
      <c r="I59" s="30">
        <f t="shared" ca="1" si="21"/>
        <v>-31150.000000000233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-3275.7470700003541</v>
      </c>
      <c r="P59" s="109">
        <v>45985.625</v>
      </c>
      <c r="Q59" s="44">
        <v>101.227</v>
      </c>
      <c r="R59" s="109">
        <v>45894.625</v>
      </c>
      <c r="S59" s="44">
        <v>99.890625</v>
      </c>
      <c r="T59" s="109">
        <v>45896.625</v>
      </c>
      <c r="U59" s="44">
        <v>91.337000000000003</v>
      </c>
      <c r="V59" s="109">
        <v>45894.625</v>
      </c>
      <c r="W59" s="44">
        <v>97.6875</v>
      </c>
      <c r="X59" s="150">
        <f t="shared" si="0"/>
        <v>45985.625</v>
      </c>
      <c r="Y59" s="150">
        <f t="shared" si="1"/>
        <v>45985.625</v>
      </c>
    </row>
    <row r="60" spans="1:26">
      <c r="A60" s="151">
        <f t="shared" ca="1" si="16"/>
        <v>46001.625</v>
      </c>
      <c r="B60" s="38">
        <f t="shared" ca="1" si="17"/>
        <v>100.81699999999999</v>
      </c>
      <c r="C60" s="30">
        <f t="shared" ca="1" si="4"/>
        <v>23379.999999998236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93.623000000000005</v>
      </c>
      <c r="I60" s="30">
        <f t="shared" ca="1" si="21"/>
        <v>-37599.999999999767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4274.5645666642522</v>
      </c>
      <c r="P60" s="109">
        <v>45986.625</v>
      </c>
      <c r="Q60" s="44">
        <v>101.337</v>
      </c>
      <c r="R60" s="109">
        <v>45895.625</v>
      </c>
      <c r="S60" s="44">
        <v>100.109375</v>
      </c>
      <c r="T60" s="109">
        <v>45897.625</v>
      </c>
      <c r="U60" s="44">
        <v>91.617999999999995</v>
      </c>
      <c r="V60" s="109">
        <v>45895.625</v>
      </c>
      <c r="W60" s="44">
        <v>97.578125</v>
      </c>
      <c r="X60" s="150">
        <f t="shared" si="0"/>
        <v>45986.625</v>
      </c>
      <c r="Y60" s="150">
        <f t="shared" si="1"/>
        <v>45986.625</v>
      </c>
    </row>
    <row r="61" spans="1:26">
      <c r="A61" s="151">
        <f t="shared" ca="1" si="16"/>
        <v>46002.625</v>
      </c>
      <c r="B61" s="38">
        <f t="shared" ca="1" si="17"/>
        <v>100.8</v>
      </c>
      <c r="C61" s="30">
        <f t="shared" ca="1" si="4"/>
        <v>20999.999999998807</v>
      </c>
      <c r="D61" s="31">
        <f t="shared" ca="1" si="5"/>
        <v>17049.999166666661</v>
      </c>
      <c r="E61" s="60">
        <f t="shared" ca="1" si="18"/>
        <v>101.09375</v>
      </c>
      <c r="F61" s="30">
        <f t="shared" ca="1" si="19"/>
        <v>26622.000000000524</v>
      </c>
      <c r="G61" s="31">
        <f t="shared" ca="1" si="8"/>
        <v>-482.4083955555252</v>
      </c>
      <c r="H61" s="4">
        <f t="shared" ca="1" si="20"/>
        <v>93.536000000000001</v>
      </c>
      <c r="I61" s="30">
        <f t="shared" ca="1" si="21"/>
        <v>-41949.999999999927</v>
      </c>
      <c r="J61" s="31">
        <f t="shared" ca="1" si="11"/>
        <v>13637.300347222226</v>
      </c>
      <c r="K61" s="60">
        <f t="shared" ca="1" si="22"/>
        <v>99.28125</v>
      </c>
      <c r="L61" s="30">
        <f t="shared" ca="1" si="23"/>
        <v>-42661.499999999876</v>
      </c>
      <c r="M61" s="31">
        <f t="shared" ca="1" si="14"/>
        <v>4203.2689883333296</v>
      </c>
      <c r="N61" s="66">
        <f t="shared" ca="1" si="24"/>
        <v>1764.8762033316234</v>
      </c>
      <c r="P61" s="109">
        <v>45987.625</v>
      </c>
      <c r="Q61" s="44">
        <v>101.411</v>
      </c>
      <c r="R61" s="109">
        <v>45896.625</v>
      </c>
      <c r="S61" s="44">
        <v>100.25</v>
      </c>
      <c r="T61" s="109">
        <v>45898.625</v>
      </c>
      <c r="U61" s="44">
        <v>91.227000000000004</v>
      </c>
      <c r="V61" s="109">
        <v>45896.625</v>
      </c>
      <c r="W61" s="44">
        <v>97.4375</v>
      </c>
      <c r="X61" s="150">
        <f t="shared" si="0"/>
        <v>45987.625</v>
      </c>
      <c r="Y61" s="150">
        <f t="shared" si="1"/>
        <v>45987.625</v>
      </c>
    </row>
    <row r="62" spans="1:26">
      <c r="A62" s="151">
        <f t="shared" ca="1" si="16"/>
        <v>46003.625</v>
      </c>
      <c r="B62" s="38">
        <f t="shared" ca="1" si="17"/>
        <v>100.52200000000001</v>
      </c>
      <c r="C62" s="30">
        <f t="shared" ca="1" si="4"/>
        <v>-17920.000000000018</v>
      </c>
      <c r="D62" s="31">
        <f t="shared" ca="1" si="5"/>
        <v>17290.140000000029</v>
      </c>
      <c r="E62" s="60">
        <f t="shared" ca="1" si="18"/>
        <v>100.765625</v>
      </c>
      <c r="F62" s="30">
        <f t="shared" ca="1" si="19"/>
        <v>-18002.999999999472</v>
      </c>
      <c r="G62" s="31">
        <f t="shared" ca="1" si="8"/>
        <v>-489.20287999996799</v>
      </c>
      <c r="H62" s="4">
        <f t="shared" ca="1" si="20"/>
        <v>93.106999999999999</v>
      </c>
      <c r="I62" s="30">
        <f t="shared" ca="1" si="21"/>
        <v>-63400.000000000036</v>
      </c>
      <c r="J62" s="31">
        <f t="shared" ca="1" si="11"/>
        <v>13829.375000000007</v>
      </c>
      <c r="K62" s="60">
        <f t="shared" ca="1" si="22"/>
        <v>98.3125</v>
      </c>
      <c r="L62" s="30">
        <f t="shared" ca="1" si="23"/>
        <v>-83348.999999999869</v>
      </c>
      <c r="M62" s="31">
        <f t="shared" ca="1" si="14"/>
        <v>4262.4699600000095</v>
      </c>
      <c r="N62" s="66">
        <f t="shared" ca="1" si="24"/>
        <v>-11653.562160000372</v>
      </c>
      <c r="P62" s="109">
        <v>45992.625</v>
      </c>
      <c r="Q62" s="44">
        <v>101.01900000000001</v>
      </c>
      <c r="R62" s="109">
        <v>45897.625</v>
      </c>
      <c r="S62" s="44">
        <v>100.5</v>
      </c>
      <c r="T62" s="109">
        <v>45902.625</v>
      </c>
      <c r="U62" s="44">
        <v>90.741</v>
      </c>
      <c r="V62" s="109">
        <v>45897.625</v>
      </c>
      <c r="W62" s="44">
        <v>98.03125</v>
      </c>
      <c r="X62" s="150">
        <f t="shared" si="0"/>
        <v>45992.625</v>
      </c>
      <c r="Y62" s="150">
        <f t="shared" si="1"/>
        <v>45992.625</v>
      </c>
    </row>
    <row r="63" spans="1:26">
      <c r="A63" s="151">
        <f t="shared" ca="1" si="16"/>
        <v>46006.625</v>
      </c>
      <c r="B63" s="38">
        <f t="shared" ca="1" si="17"/>
        <v>100.486</v>
      </c>
      <c r="C63" s="30">
        <f t="shared" ca="1" si="4"/>
        <v>-22960.000000000207</v>
      </c>
      <c r="D63" s="31">
        <f t="shared" ca="1" si="5"/>
        <v>18010.5625</v>
      </c>
      <c r="E63" s="60">
        <f t="shared" ca="1" si="18"/>
        <v>100.859375</v>
      </c>
      <c r="F63" s="30">
        <f t="shared" ca="1" si="19"/>
        <v>-5252.9999999994743</v>
      </c>
      <c r="G63" s="31">
        <f t="shared" ca="1" si="8"/>
        <v>-509.58633333329635</v>
      </c>
      <c r="H63" s="4">
        <f t="shared" ca="1" si="20"/>
        <v>93.063999999999993</v>
      </c>
      <c r="I63" s="30">
        <f t="shared" ca="1" si="21"/>
        <v>-65550.000000000349</v>
      </c>
      <c r="J63" s="31">
        <f t="shared" ca="1" si="11"/>
        <v>14405.598958333343</v>
      </c>
      <c r="K63" s="60">
        <f t="shared" ca="1" si="22"/>
        <v>98.375</v>
      </c>
      <c r="L63" s="30">
        <f t="shared" ca="1" si="23"/>
        <v>-80723.999999999869</v>
      </c>
      <c r="M63" s="31">
        <f t="shared" ca="1" si="14"/>
        <v>4440.0728750000053</v>
      </c>
      <c r="N63" s="66">
        <f t="shared" ca="1" si="24"/>
        <v>-24326.377250000289</v>
      </c>
      <c r="P63" s="109">
        <v>45993.625</v>
      </c>
      <c r="Q63" s="44">
        <v>101.105</v>
      </c>
      <c r="R63" s="109">
        <v>45898.625</v>
      </c>
      <c r="S63" s="44">
        <v>100.359375</v>
      </c>
      <c r="T63" s="109">
        <v>45903.625</v>
      </c>
      <c r="U63" s="44">
        <v>90.899000000000001</v>
      </c>
      <c r="V63" s="109">
        <v>45898.625</v>
      </c>
      <c r="W63" s="44">
        <v>97.328125</v>
      </c>
      <c r="X63" s="150">
        <f t="shared" si="0"/>
        <v>45993.625</v>
      </c>
      <c r="Y63" s="150">
        <f t="shared" si="1"/>
        <v>45993.625</v>
      </c>
    </row>
    <row r="64" spans="1:26">
      <c r="A64" s="151">
        <f t="shared" ca="1" si="16"/>
        <v>46007.625</v>
      </c>
      <c r="B64" s="38">
        <f t="shared" ca="1" si="17"/>
        <v>100.61</v>
      </c>
      <c r="C64" s="30">
        <f t="shared" ca="1" si="4"/>
        <v>-5600.0000000008749</v>
      </c>
      <c r="D64" s="31">
        <f t="shared" ca="1" si="5"/>
        <v>18250.703333333338</v>
      </c>
      <c r="E64" s="60">
        <f t="shared" ca="1" si="18"/>
        <v>101.109375</v>
      </c>
      <c r="F64" s="30">
        <f t="shared" ca="1" si="19"/>
        <v>28747.000000000528</v>
      </c>
      <c r="G64" s="31">
        <f t="shared" ca="1" si="8"/>
        <v>-516.38081777773914</v>
      </c>
      <c r="H64" s="4">
        <f t="shared" ca="1" si="20"/>
        <v>93.058000000000007</v>
      </c>
      <c r="I64" s="30">
        <f t="shared" ca="1" si="21"/>
        <v>-65849.999999999651</v>
      </c>
      <c r="J64" s="31">
        <f t="shared" ca="1" si="11"/>
        <v>14597.673611111117</v>
      </c>
      <c r="K64" s="60">
        <f t="shared" ca="1" si="22"/>
        <v>98.90625</v>
      </c>
      <c r="L64" s="30">
        <f t="shared" ca="1" si="23"/>
        <v>-58411.499999999876</v>
      </c>
      <c r="M64" s="31">
        <f t="shared" ca="1" si="14"/>
        <v>4499.2738466666706</v>
      </c>
      <c r="N64" s="66">
        <f t="shared" ca="1" si="24"/>
        <v>-18239.815613334998</v>
      </c>
      <c r="P64" s="109">
        <v>45994.625</v>
      </c>
      <c r="Q64" s="44">
        <v>101.318</v>
      </c>
      <c r="R64" s="109">
        <v>45901.625</v>
      </c>
      <c r="S64" s="44">
        <v>100.3125</v>
      </c>
      <c r="T64" s="109">
        <v>45904.625</v>
      </c>
      <c r="U64" s="44">
        <v>91.533000000000001</v>
      </c>
      <c r="V64" s="109">
        <v>45901.625</v>
      </c>
      <c r="W64" s="44">
        <v>97.21875</v>
      </c>
      <c r="X64" s="150">
        <f t="shared" si="0"/>
        <v>45994.625</v>
      </c>
      <c r="Y64" s="150">
        <f t="shared" si="1"/>
        <v>45994.625</v>
      </c>
    </row>
    <row r="65" spans="1:25">
      <c r="A65" s="151">
        <f t="shared" ca="1" si="16"/>
        <v>46008.625</v>
      </c>
      <c r="B65" s="38">
        <f t="shared" ca="1" si="17"/>
        <v>100.40600000000001</v>
      </c>
      <c r="C65" s="30">
        <f t="shared" ca="1" si="4"/>
        <v>-34159.999999999971</v>
      </c>
      <c r="D65" s="31">
        <f t="shared" ca="1" si="5"/>
        <v>18490.844166666677</v>
      </c>
      <c r="E65" s="60">
        <f t="shared" ca="1" si="18"/>
        <v>101.09375</v>
      </c>
      <c r="F65" s="30">
        <f t="shared" ca="1" si="19"/>
        <v>26622.000000000524</v>
      </c>
      <c r="G65" s="31">
        <f t="shared" ca="1" si="8"/>
        <v>-523.17530222216737</v>
      </c>
      <c r="H65" s="4">
        <f t="shared" ca="1" si="20"/>
        <v>92.484999999999999</v>
      </c>
      <c r="I65" s="30">
        <f t="shared" ca="1" si="21"/>
        <v>-94500.000000000029</v>
      </c>
      <c r="J65" s="31">
        <f t="shared" ca="1" si="11"/>
        <v>14789.748263888898</v>
      </c>
      <c r="K65" s="60">
        <f t="shared" ca="1" si="22"/>
        <v>98.8125</v>
      </c>
      <c r="L65" s="30">
        <f t="shared" ca="1" si="23"/>
        <v>-62348.999999999876</v>
      </c>
      <c r="M65" s="31">
        <f t="shared" ca="1" si="14"/>
        <v>4558.4748183333359</v>
      </c>
      <c r="N65" s="66">
        <f t="shared" ca="1" si="24"/>
        <v>-19848.25397666706</v>
      </c>
      <c r="P65" s="109">
        <v>45995.625</v>
      </c>
      <c r="Q65" s="44">
        <v>101.05</v>
      </c>
      <c r="R65" s="109">
        <v>45902.625</v>
      </c>
      <c r="S65" s="44">
        <v>100</v>
      </c>
      <c r="T65" s="109">
        <v>45905.625</v>
      </c>
      <c r="U65" s="44">
        <v>92.209000000000003</v>
      </c>
      <c r="V65" s="109">
        <v>45902.625</v>
      </c>
      <c r="W65" s="44">
        <v>96.625</v>
      </c>
      <c r="X65" s="150">
        <f t="shared" si="0"/>
        <v>45995.625</v>
      </c>
      <c r="Y65" s="150">
        <f t="shared" si="1"/>
        <v>45995.625</v>
      </c>
    </row>
    <row r="66" spans="1:25">
      <c r="A66" s="151">
        <f t="shared" ca="1" si="16"/>
        <v>46009.432626620372</v>
      </c>
      <c r="B66" s="38">
        <f t="shared" ca="1" si="17"/>
        <v>100.551</v>
      </c>
      <c r="C66" s="30">
        <f t="shared" ca="1" si="4"/>
        <v>-13860.000000000526</v>
      </c>
      <c r="D66" s="31">
        <f t="shared" ca="1" si="5"/>
        <v>18730.985000000001</v>
      </c>
      <c r="E66" s="60">
        <f t="shared" ca="1" si="18"/>
        <v>101.375</v>
      </c>
      <c r="F66" s="30">
        <f t="shared" ca="1" si="19"/>
        <v>64872.000000000531</v>
      </c>
      <c r="G66" s="31">
        <f t="shared" ca="1" si="8"/>
        <v>-529.96978666665382</v>
      </c>
      <c r="H66" s="4">
        <f t="shared" ca="1" si="20"/>
        <v>92.531000000000006</v>
      </c>
      <c r="I66" s="30">
        <f t="shared" ca="1" si="21"/>
        <v>-92199.999999999709</v>
      </c>
      <c r="J66" s="31">
        <f t="shared" ca="1" si="11"/>
        <v>14981.822916666664</v>
      </c>
      <c r="K66" s="60">
        <f t="shared" ca="1" si="22"/>
        <v>99.1875</v>
      </c>
      <c r="L66" s="30">
        <f t="shared" ca="1" si="23"/>
        <v>-46598.999999999876</v>
      </c>
      <c r="M66" s="31">
        <f t="shared" ca="1" si="14"/>
        <v>4617.6757900000084</v>
      </c>
      <c r="N66" s="66">
        <f t="shared" ca="1" si="24"/>
        <v>-24234.192340001224</v>
      </c>
      <c r="P66" s="109">
        <v>45996.625</v>
      </c>
      <c r="Q66" s="44">
        <v>100.97</v>
      </c>
      <c r="R66" s="109">
        <v>45903.625</v>
      </c>
      <c r="S66" s="44">
        <v>100.375</v>
      </c>
      <c r="T66" s="109">
        <v>45908.625</v>
      </c>
      <c r="U66" s="44">
        <v>92.653999999999996</v>
      </c>
      <c r="V66" s="109">
        <v>45903.625</v>
      </c>
      <c r="W66" s="44">
        <v>97.671875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45904.625</v>
      </c>
      <c r="S67" s="44">
        <v>100.84375</v>
      </c>
      <c r="T67" s="109">
        <v>45909.625</v>
      </c>
      <c r="U67" s="44">
        <v>92.697999999999993</v>
      </c>
      <c r="V67" s="109">
        <v>45904.625</v>
      </c>
      <c r="W67" s="44">
        <v>98.296875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>
        <v>46000.625</v>
      </c>
      <c r="Q68" s="44">
        <v>100.62</v>
      </c>
      <c r="R68" s="109">
        <v>45905.625</v>
      </c>
      <c r="S68" s="44">
        <v>101.421875</v>
      </c>
      <c r="T68" s="109">
        <v>45910.625</v>
      </c>
      <c r="U68" s="44">
        <v>92.921000000000006</v>
      </c>
      <c r="V68" s="109">
        <v>45905.625</v>
      </c>
      <c r="W68" s="44">
        <v>99.6875</v>
      </c>
      <c r="X68" s="150">
        <f t="shared" ref="X68:X131" si="25">IF(COUNTIF(R:R,P68)*COUNTIF(T:T,P68)*COUNTIF(V:V,P68),P68,"")</f>
        <v>46000.625</v>
      </c>
      <c r="Y68" s="150">
        <f t="shared" ref="Y68:Y131" si="26">IF(X68&gt;$A$14,X68,"")</f>
        <v>46000.625</v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>
        <v>46001.625</v>
      </c>
      <c r="Q69" s="44">
        <v>100.81699999999999</v>
      </c>
      <c r="R69" s="109">
        <v>45908.625</v>
      </c>
      <c r="S69" s="44">
        <v>101.765625</v>
      </c>
      <c r="T69" s="109">
        <v>45911.625</v>
      </c>
      <c r="U69" s="44">
        <v>93.498999999999995</v>
      </c>
      <c r="V69" s="109">
        <v>45908.625</v>
      </c>
      <c r="W69" s="44">
        <v>100.984375</v>
      </c>
      <c r="X69" s="150">
        <f t="shared" si="25"/>
        <v>46001.625</v>
      </c>
      <c r="Y69" s="150">
        <f t="shared" si="26"/>
        <v>46001.625</v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109">
        <v>46002.625</v>
      </c>
      <c r="Q70" s="44">
        <v>100.8</v>
      </c>
      <c r="R70" s="109">
        <v>45909.625</v>
      </c>
      <c r="S70" s="44">
        <v>101.484375</v>
      </c>
      <c r="T70" s="109">
        <v>45912.625</v>
      </c>
      <c r="U70" s="44">
        <v>93.632000000000005</v>
      </c>
      <c r="V70" s="109">
        <v>45909.625</v>
      </c>
      <c r="W70" s="44">
        <v>100.421875</v>
      </c>
      <c r="X70" s="150">
        <f t="shared" si="25"/>
        <v>46002.625</v>
      </c>
      <c r="Y70" s="150">
        <f t="shared" si="26"/>
        <v>46002.625</v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109">
        <v>46003.625</v>
      </c>
      <c r="Q71" s="44">
        <v>100.52200000000001</v>
      </c>
      <c r="R71" s="109">
        <v>45910.625</v>
      </c>
      <c r="S71" s="44">
        <v>101.796875</v>
      </c>
      <c r="T71" s="109">
        <v>45915.625</v>
      </c>
      <c r="U71" s="44">
        <v>93.965000000000003</v>
      </c>
      <c r="V71" s="109">
        <v>45910.625</v>
      </c>
      <c r="W71" s="44">
        <v>100.9375</v>
      </c>
      <c r="X71" s="150">
        <f t="shared" si="25"/>
        <v>46003.625</v>
      </c>
      <c r="Y71" s="150">
        <f t="shared" si="26"/>
        <v>46003.625</v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109">
        <v>46006.625</v>
      </c>
      <c r="Q72" s="44">
        <v>100.486</v>
      </c>
      <c r="R72" s="109">
        <v>45911.625</v>
      </c>
      <c r="S72" s="44">
        <v>101.984375</v>
      </c>
      <c r="T72" s="109">
        <v>45916.625</v>
      </c>
      <c r="U72" s="44">
        <v>94.453000000000003</v>
      </c>
      <c r="V72" s="109">
        <v>45911.625</v>
      </c>
      <c r="W72" s="44">
        <v>101.609375</v>
      </c>
      <c r="X72" s="150">
        <f t="shared" si="25"/>
        <v>46006.625</v>
      </c>
      <c r="Y72" s="150">
        <f t="shared" si="26"/>
        <v>46006.625</v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109">
        <v>46007.625</v>
      </c>
      <c r="Q73" s="44">
        <v>100.61</v>
      </c>
      <c r="R73" s="109">
        <v>45912.625</v>
      </c>
      <c r="S73" s="44">
        <v>101.65625</v>
      </c>
      <c r="T73" s="109">
        <v>45917.625</v>
      </c>
      <c r="U73" s="44">
        <v>94.53</v>
      </c>
      <c r="V73" s="109">
        <v>45912.625</v>
      </c>
      <c r="W73" s="44">
        <v>101.15625</v>
      </c>
      <c r="X73" s="150">
        <f t="shared" si="25"/>
        <v>46007.625</v>
      </c>
      <c r="Y73" s="150">
        <f t="shared" si="26"/>
        <v>46007.625</v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109">
        <v>46008.625</v>
      </c>
      <c r="Q74" s="44">
        <v>100.40600000000001</v>
      </c>
      <c r="R74" s="109">
        <v>45915.625</v>
      </c>
      <c r="S74" s="44">
        <v>101.828125</v>
      </c>
      <c r="T74" s="109">
        <v>45918.625</v>
      </c>
      <c r="U74" s="44">
        <v>94.84</v>
      </c>
      <c r="V74" s="109">
        <v>45915.625</v>
      </c>
      <c r="W74" s="44">
        <v>101.421875</v>
      </c>
      <c r="X74" s="150">
        <f t="shared" si="25"/>
        <v>46008.625</v>
      </c>
      <c r="Y74" s="150">
        <f t="shared" si="26"/>
        <v>46008.625</v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45916.625</v>
      </c>
      <c r="S75" s="44">
        <v>101.875</v>
      </c>
      <c r="T75" s="109">
        <v>45919.625</v>
      </c>
      <c r="U75" s="44">
        <v>94.754999999999995</v>
      </c>
      <c r="V75" s="109">
        <v>45916.625</v>
      </c>
      <c r="W75" s="44">
        <v>101.5625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45917.625</v>
      </c>
      <c r="S76" s="44">
        <v>101.625</v>
      </c>
      <c r="T76" s="109">
        <v>45922.625</v>
      </c>
      <c r="U76" s="44">
        <v>94.643000000000001</v>
      </c>
      <c r="V76" s="109">
        <v>45917.625</v>
      </c>
      <c r="W76" s="44">
        <v>101.375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45918.625</v>
      </c>
      <c r="S77" s="44">
        <v>101.234375</v>
      </c>
      <c r="T77" s="109">
        <v>45923.625</v>
      </c>
      <c r="U77" s="44">
        <v>94.569000000000003</v>
      </c>
      <c r="V77" s="109">
        <v>45918.625</v>
      </c>
      <c r="W77" s="44">
        <v>100.328125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45919.625</v>
      </c>
      <c r="S78" s="44">
        <v>101.140625</v>
      </c>
      <c r="T78" s="109">
        <v>45924.625</v>
      </c>
      <c r="U78" s="44">
        <v>94.546000000000006</v>
      </c>
      <c r="V78" s="109">
        <v>45919.625</v>
      </c>
      <c r="W78" s="44">
        <v>100.109375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45922.625</v>
      </c>
      <c r="S79" s="44">
        <v>100.953125</v>
      </c>
      <c r="T79" s="109">
        <v>45925.625</v>
      </c>
      <c r="U79" s="44">
        <v>94.403999999999996</v>
      </c>
      <c r="V79" s="109">
        <v>45922.625</v>
      </c>
      <c r="W79" s="44">
        <v>99.734375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45923.625</v>
      </c>
      <c r="S80" s="44">
        <v>101.265625</v>
      </c>
      <c r="T80" s="109">
        <v>45926.625</v>
      </c>
      <c r="U80" s="44">
        <v>94.427999999999997</v>
      </c>
      <c r="V80" s="109">
        <v>45923.625</v>
      </c>
      <c r="W80" s="44">
        <v>100.4375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45924.625</v>
      </c>
      <c r="S81" s="44">
        <v>100.984375</v>
      </c>
      <c r="T81" s="109">
        <v>45929.625</v>
      </c>
      <c r="U81" s="44">
        <v>94.834999999999994</v>
      </c>
      <c r="V81" s="109">
        <v>45924.625</v>
      </c>
      <c r="W81" s="44">
        <v>100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45925.625</v>
      </c>
      <c r="S82" s="44">
        <v>100.78125</v>
      </c>
      <c r="T82" s="109">
        <v>45930.625</v>
      </c>
      <c r="U82" s="44">
        <v>94.778000000000006</v>
      </c>
      <c r="V82" s="109">
        <v>45925.625</v>
      </c>
      <c r="W82" s="44">
        <v>100.015625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45926.625</v>
      </c>
      <c r="S83" s="44">
        <v>100.6875</v>
      </c>
      <c r="T83" s="109">
        <v>45931.625</v>
      </c>
      <c r="U83" s="44">
        <v>94.77</v>
      </c>
      <c r="V83" s="109">
        <v>45926.625</v>
      </c>
      <c r="W83" s="44">
        <v>99.890625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45929.625</v>
      </c>
      <c r="S84" s="44">
        <v>100.984375</v>
      </c>
      <c r="T84" s="109">
        <v>45932.625</v>
      </c>
      <c r="U84" s="44">
        <v>94.884</v>
      </c>
      <c r="V84" s="109">
        <v>45929.625</v>
      </c>
      <c r="W84" s="44">
        <v>100.65625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45930.625</v>
      </c>
      <c r="S85" s="44">
        <v>100.953125</v>
      </c>
      <c r="T85" s="109">
        <v>45933.625</v>
      </c>
      <c r="U85" s="44">
        <v>94.835999999999999</v>
      </c>
      <c r="V85" s="109">
        <v>45930.625</v>
      </c>
      <c r="W85" s="44">
        <v>100.359375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45931.625</v>
      </c>
      <c r="S86" s="44">
        <v>101.296875</v>
      </c>
      <c r="T86" s="109">
        <v>45936.625</v>
      </c>
      <c r="U86" s="44">
        <v>94.5</v>
      </c>
      <c r="V86" s="109">
        <v>45931.625</v>
      </c>
      <c r="W86" s="44">
        <v>100.5625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45932.625</v>
      </c>
      <c r="S87" s="44">
        <v>101.421875</v>
      </c>
      <c r="T87" s="109">
        <v>45937.625</v>
      </c>
      <c r="U87" s="44">
        <v>94.43</v>
      </c>
      <c r="V87" s="109">
        <v>45932.625</v>
      </c>
      <c r="W87" s="44">
        <v>100.84375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45933.625</v>
      </c>
      <c r="S88" s="44">
        <v>101.15625</v>
      </c>
      <c r="T88" s="109">
        <v>45938.625</v>
      </c>
      <c r="U88" s="44">
        <v>94.516999999999996</v>
      </c>
      <c r="V88" s="109">
        <v>45933.625</v>
      </c>
      <c r="W88" s="44">
        <v>100.5625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45936.625</v>
      </c>
      <c r="S89" s="44">
        <v>100.8125</v>
      </c>
      <c r="T89" s="109">
        <v>45939.625</v>
      </c>
      <c r="U89" s="44">
        <v>94.284000000000006</v>
      </c>
      <c r="V89" s="109">
        <v>45936.625</v>
      </c>
      <c r="W89" s="44">
        <v>99.8125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45937.625</v>
      </c>
      <c r="S90" s="44">
        <v>101.078125</v>
      </c>
      <c r="T90" s="109">
        <v>45940.625</v>
      </c>
      <c r="U90" s="44">
        <v>94.251000000000005</v>
      </c>
      <c r="V90" s="109">
        <v>45937.625</v>
      </c>
      <c r="W90" s="44">
        <v>100.34375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45938.625</v>
      </c>
      <c r="S91" s="44">
        <v>101.0625</v>
      </c>
      <c r="T91" s="109">
        <v>45944.625</v>
      </c>
      <c r="U91" s="44">
        <v>94.539000000000001</v>
      </c>
      <c r="V91" s="109">
        <v>45938.625</v>
      </c>
      <c r="W91" s="44">
        <v>100.390625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45939.625</v>
      </c>
      <c r="S92" s="44">
        <v>100.984375</v>
      </c>
      <c r="T92" s="109">
        <v>45945.625</v>
      </c>
      <c r="U92" s="44">
        <v>94.89</v>
      </c>
      <c r="V92" s="109">
        <v>45939.625</v>
      </c>
      <c r="W92" s="44">
        <v>100.359375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45940.625</v>
      </c>
      <c r="S93" s="44">
        <v>101.6875</v>
      </c>
      <c r="T93" s="109">
        <v>45946.625</v>
      </c>
      <c r="U93" s="44">
        <v>94.99</v>
      </c>
      <c r="V93" s="109">
        <v>45940.625</v>
      </c>
      <c r="W93" s="44">
        <v>101.828125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45943.625</v>
      </c>
      <c r="S94" s="44">
        <v>101.84375</v>
      </c>
      <c r="T94" s="109">
        <v>45947.625</v>
      </c>
      <c r="U94" s="44">
        <v>95.174000000000007</v>
      </c>
      <c r="V94" s="109">
        <v>45943.625</v>
      </c>
      <c r="W94" s="44">
        <v>102.0625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45944.625</v>
      </c>
      <c r="S95" s="44">
        <v>101.953125</v>
      </c>
      <c r="T95" s="109">
        <v>45950.625</v>
      </c>
      <c r="U95" s="44">
        <v>95.436000000000007</v>
      </c>
      <c r="V95" s="109">
        <v>45944.625</v>
      </c>
      <c r="W95" s="44">
        <v>102.109375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45945.625</v>
      </c>
      <c r="S96" s="44">
        <v>101.828125</v>
      </c>
      <c r="T96" s="109">
        <v>45951.625</v>
      </c>
      <c r="U96" s="44">
        <v>96.251999999999995</v>
      </c>
      <c r="V96" s="109">
        <v>45945.625</v>
      </c>
      <c r="W96" s="44">
        <v>101.890625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45946.625</v>
      </c>
      <c r="S97" s="44">
        <v>102.328125</v>
      </c>
      <c r="T97" s="109">
        <v>45952.625</v>
      </c>
      <c r="U97" s="44">
        <v>96.382000000000005</v>
      </c>
      <c r="V97" s="109">
        <v>45946.625</v>
      </c>
      <c r="W97" s="44">
        <v>102.65625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45947.625</v>
      </c>
      <c r="S98" s="44">
        <v>102.109375</v>
      </c>
      <c r="T98" s="109">
        <v>45953.625</v>
      </c>
      <c r="U98" s="44">
        <v>96.174999999999997</v>
      </c>
      <c r="V98" s="109">
        <v>45947.625</v>
      </c>
      <c r="W98" s="44">
        <v>102.453125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45950.625</v>
      </c>
      <c r="S99" s="44">
        <v>102.265625</v>
      </c>
      <c r="T99" s="109">
        <v>45954.625</v>
      </c>
      <c r="U99" s="44">
        <v>96.123000000000005</v>
      </c>
      <c r="V99" s="109">
        <v>45950.625</v>
      </c>
      <c r="W99" s="44">
        <v>102.84375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45951.625</v>
      </c>
      <c r="S100" s="44">
        <v>102.46875</v>
      </c>
      <c r="T100" s="109">
        <v>45957.625</v>
      </c>
      <c r="U100" s="44">
        <v>96.021000000000001</v>
      </c>
      <c r="V100" s="109">
        <v>45951.625</v>
      </c>
      <c r="W100" s="44">
        <v>103.34375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45952.625</v>
      </c>
      <c r="S101" s="44">
        <v>102.5</v>
      </c>
      <c r="T101" s="109">
        <v>45958.625</v>
      </c>
      <c r="U101" s="44">
        <v>96.426000000000002</v>
      </c>
      <c r="V101" s="109">
        <v>45952.625</v>
      </c>
      <c r="W101" s="44">
        <v>103.421875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45953.625</v>
      </c>
      <c r="S102" s="44">
        <v>102.125</v>
      </c>
      <c r="T102" s="109">
        <v>45959.625</v>
      </c>
      <c r="U102" s="44">
        <v>96.289000000000001</v>
      </c>
      <c r="V102" s="109">
        <v>45953.625</v>
      </c>
      <c r="W102" s="44">
        <v>102.71875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45954.625</v>
      </c>
      <c r="S103" s="44">
        <v>102.171875</v>
      </c>
      <c r="T103" s="109">
        <v>45960.625</v>
      </c>
      <c r="U103" s="44">
        <v>95.902000000000001</v>
      </c>
      <c r="V103" s="109">
        <v>45954.625</v>
      </c>
      <c r="W103" s="44">
        <v>102.65625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45957.625</v>
      </c>
      <c r="S104" s="44">
        <v>102.203125</v>
      </c>
      <c r="T104" s="109">
        <v>45961.625</v>
      </c>
      <c r="U104" s="44">
        <v>95.747</v>
      </c>
      <c r="V104" s="109">
        <v>45957.625</v>
      </c>
      <c r="W104" s="44">
        <v>103.03125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45958.625</v>
      </c>
      <c r="S105" s="44">
        <v>102.296875</v>
      </c>
      <c r="T105" s="109">
        <v>45964.625</v>
      </c>
      <c r="U105" s="44">
        <v>95.614000000000004</v>
      </c>
      <c r="V105" s="109">
        <v>45958.625</v>
      </c>
      <c r="W105" s="44">
        <v>103.296875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45959.625</v>
      </c>
      <c r="S106" s="44">
        <v>101.578125</v>
      </c>
      <c r="T106" s="109">
        <v>45965.625</v>
      </c>
      <c r="U106" s="44">
        <v>95.563000000000002</v>
      </c>
      <c r="V106" s="109">
        <v>45959.625</v>
      </c>
      <c r="W106" s="44">
        <v>102.234375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45960.625</v>
      </c>
      <c r="S107" s="44">
        <v>101.40625</v>
      </c>
      <c r="T107" s="109">
        <v>45966.625</v>
      </c>
      <c r="U107" s="44">
        <v>95.06</v>
      </c>
      <c r="V107" s="109">
        <v>45960.625</v>
      </c>
      <c r="W107" s="44">
        <v>101.65625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45961.625</v>
      </c>
      <c r="S108" s="44">
        <v>101.375</v>
      </c>
      <c r="T108" s="109">
        <v>45967.625</v>
      </c>
      <c r="U108" s="44">
        <v>95.293999999999997</v>
      </c>
      <c r="V108" s="109">
        <v>45961.625</v>
      </c>
      <c r="W108" s="44">
        <v>101.34375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45964.625</v>
      </c>
      <c r="S109" s="44">
        <v>101.296875</v>
      </c>
      <c r="T109" s="109">
        <v>45968.625</v>
      </c>
      <c r="U109" s="44">
        <v>95.242999999999995</v>
      </c>
      <c r="V109" s="109">
        <v>45964.625</v>
      </c>
      <c r="W109" s="44">
        <v>101.03125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45965.625</v>
      </c>
      <c r="S110" s="44">
        <v>101.4375</v>
      </c>
      <c r="T110" s="109">
        <v>45971.625</v>
      </c>
      <c r="U110" s="44">
        <v>95.046999999999997</v>
      </c>
      <c r="V110" s="109">
        <v>45965.625</v>
      </c>
      <c r="W110" s="44">
        <v>101.28125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45966.625</v>
      </c>
      <c r="S111" s="44">
        <v>100.859375</v>
      </c>
      <c r="T111" s="109">
        <v>45973.625</v>
      </c>
      <c r="U111" s="44">
        <v>95.471999999999994</v>
      </c>
      <c r="V111" s="109">
        <v>45966.625</v>
      </c>
      <c r="W111" s="44">
        <v>100.171875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45967.625</v>
      </c>
      <c r="S112" s="44">
        <v>101.40625</v>
      </c>
      <c r="T112" s="109">
        <v>45974.625</v>
      </c>
      <c r="U112" s="44">
        <v>95.328000000000003</v>
      </c>
      <c r="V112" s="109">
        <v>45967.625</v>
      </c>
      <c r="W112" s="44">
        <v>101.078125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45968.625</v>
      </c>
      <c r="S113" s="44">
        <v>101.390625</v>
      </c>
      <c r="T113" s="109">
        <v>45975.625</v>
      </c>
      <c r="U113" s="44">
        <v>95.042000000000002</v>
      </c>
      <c r="V113" s="109">
        <v>45968.625</v>
      </c>
      <c r="W113" s="44">
        <v>100.828125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45971.625</v>
      </c>
      <c r="S114" s="44">
        <v>101.234375</v>
      </c>
      <c r="T114" s="109">
        <v>45978.625</v>
      </c>
      <c r="U114" s="44">
        <v>95.149000000000001</v>
      </c>
      <c r="V114" s="109">
        <v>45971.625</v>
      </c>
      <c r="W114" s="44">
        <v>100.75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45972.625</v>
      </c>
      <c r="S115" s="44">
        <v>101.1875</v>
      </c>
      <c r="T115" s="109">
        <v>45979.625</v>
      </c>
      <c r="U115" s="44">
        <v>95.061000000000007</v>
      </c>
      <c r="V115" s="109">
        <v>45972.625</v>
      </c>
      <c r="W115" s="44">
        <v>100.671875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45973.625</v>
      </c>
      <c r="S116" s="44">
        <v>101.59375</v>
      </c>
      <c r="T116" s="109">
        <v>45980.625</v>
      </c>
      <c r="U116" s="44">
        <v>94.908000000000001</v>
      </c>
      <c r="V116" s="109">
        <v>45973.625</v>
      </c>
      <c r="W116" s="44">
        <v>101.375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45974.625</v>
      </c>
      <c r="S117" s="44">
        <v>101.296875</v>
      </c>
      <c r="T117" s="109">
        <v>45981.625</v>
      </c>
      <c r="U117" s="44">
        <v>94.646000000000001</v>
      </c>
      <c r="V117" s="109">
        <v>45974.625</v>
      </c>
      <c r="W117" s="44">
        <v>100.578125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45975.625</v>
      </c>
      <c r="S118" s="44">
        <v>101.0625</v>
      </c>
      <c r="T118" s="109">
        <v>45982.625</v>
      </c>
      <c r="U118" s="44">
        <v>94.784000000000006</v>
      </c>
      <c r="V118" s="109">
        <v>45975.625</v>
      </c>
      <c r="W118" s="44">
        <v>99.984375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45978.625</v>
      </c>
      <c r="S119" s="44">
        <v>101.171875</v>
      </c>
      <c r="T119" s="109">
        <v>45985.625</v>
      </c>
      <c r="U119" s="44">
        <v>94.991</v>
      </c>
      <c r="V119" s="109">
        <v>45978.625</v>
      </c>
      <c r="W119" s="44">
        <v>100.203125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45979.625</v>
      </c>
      <c r="S120" s="44">
        <v>101.28125</v>
      </c>
      <c r="T120" s="109">
        <v>45986.625</v>
      </c>
      <c r="U120" s="44">
        <v>94.960999999999999</v>
      </c>
      <c r="V120" s="109">
        <v>45979.625</v>
      </c>
      <c r="W120" s="44">
        <v>100.125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45980.625</v>
      </c>
      <c r="S121" s="44">
        <v>101.21875</v>
      </c>
      <c r="T121" s="109">
        <v>45987.625</v>
      </c>
      <c r="U121" s="44">
        <v>95.01</v>
      </c>
      <c r="V121" s="109">
        <v>45980.625</v>
      </c>
      <c r="W121" s="44">
        <v>99.984375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45981.625</v>
      </c>
      <c r="S122" s="44">
        <v>101.484375</v>
      </c>
      <c r="T122" s="109">
        <v>45992.625</v>
      </c>
      <c r="U122" s="44">
        <v>94.275000000000006</v>
      </c>
      <c r="V122" s="109">
        <v>45981.625</v>
      </c>
      <c r="W122" s="44">
        <v>100.328125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45982.625</v>
      </c>
      <c r="S123" s="44">
        <v>101.75</v>
      </c>
      <c r="T123" s="109">
        <v>45993.625</v>
      </c>
      <c r="U123" s="44">
        <v>94.254999999999995</v>
      </c>
      <c r="V123" s="109">
        <v>45982.625</v>
      </c>
      <c r="W123" s="44">
        <v>100.5625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45985.625</v>
      </c>
      <c r="S124" s="44">
        <v>101.9375</v>
      </c>
      <c r="T124" s="109">
        <v>45994.625</v>
      </c>
      <c r="U124" s="44">
        <v>94.406000000000006</v>
      </c>
      <c r="V124" s="109">
        <v>45985.625</v>
      </c>
      <c r="W124" s="44">
        <v>101.09375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45986.625</v>
      </c>
      <c r="S125" s="44">
        <v>102.21875</v>
      </c>
      <c r="T125" s="109">
        <v>45995.625</v>
      </c>
      <c r="U125" s="44">
        <v>94.299000000000007</v>
      </c>
      <c r="V125" s="109">
        <v>45986.625</v>
      </c>
      <c r="W125" s="44">
        <v>101.375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45987.625</v>
      </c>
      <c r="S126" s="44">
        <v>102.328125</v>
      </c>
      <c r="T126" s="109">
        <v>45996.625</v>
      </c>
      <c r="U126" s="44">
        <v>94.072999999999993</v>
      </c>
      <c r="V126" s="109">
        <v>45987.625</v>
      </c>
      <c r="W126" s="44">
        <v>101.765625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45988.625</v>
      </c>
      <c r="S127" s="44">
        <v>102.296875</v>
      </c>
      <c r="T127" s="109">
        <v>45999.625</v>
      </c>
      <c r="U127" s="44">
        <v>93.778999999999996</v>
      </c>
      <c r="V127" s="109">
        <v>45988.625</v>
      </c>
      <c r="W127" s="44">
        <v>101.6875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45992.625</v>
      </c>
      <c r="S128" s="44">
        <v>101.5</v>
      </c>
      <c r="T128" s="109">
        <v>46000.625</v>
      </c>
      <c r="U128" s="44">
        <v>93.751999999999995</v>
      </c>
      <c r="V128" s="109">
        <v>45992.625</v>
      </c>
      <c r="W128" s="44">
        <v>100.0625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45993.625</v>
      </c>
      <c r="S129" s="44">
        <v>101.59375</v>
      </c>
      <c r="T129" s="109">
        <v>46001.625</v>
      </c>
      <c r="U129" s="44">
        <v>93.623000000000005</v>
      </c>
      <c r="V129" s="109">
        <v>45993.625</v>
      </c>
      <c r="W129" s="44">
        <v>100.078125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45994.625</v>
      </c>
      <c r="S130" s="44">
        <v>101.78125</v>
      </c>
      <c r="T130" s="109">
        <v>46002.625</v>
      </c>
      <c r="U130" s="44">
        <v>93.536000000000001</v>
      </c>
      <c r="V130" s="109">
        <v>45994.625</v>
      </c>
      <c r="W130" s="44">
        <v>100.3125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45995.625</v>
      </c>
      <c r="S131" s="44">
        <v>101.453125</v>
      </c>
      <c r="T131" s="109">
        <v>46003.625</v>
      </c>
      <c r="U131" s="44">
        <v>93.106999999999999</v>
      </c>
      <c r="V131" s="109">
        <v>45995.625</v>
      </c>
      <c r="W131" s="44">
        <v>99.796875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45996.625</v>
      </c>
      <c r="S132" s="44">
        <v>101.171875</v>
      </c>
      <c r="T132" s="109">
        <v>46006.625</v>
      </c>
      <c r="U132" s="44">
        <v>93.063999999999993</v>
      </c>
      <c r="V132" s="109">
        <v>45996.625</v>
      </c>
      <c r="W132" s="44">
        <v>99.3125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45999.625</v>
      </c>
      <c r="S133" s="44">
        <v>100.921875</v>
      </c>
      <c r="T133" s="109">
        <v>46007.625</v>
      </c>
      <c r="U133" s="44">
        <v>93.058000000000007</v>
      </c>
      <c r="V133" s="109">
        <v>45999.625</v>
      </c>
      <c r="W133" s="44">
        <v>99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46000.625</v>
      </c>
      <c r="S134" s="44">
        <v>100.796875</v>
      </c>
      <c r="T134" s="109">
        <v>46008.625</v>
      </c>
      <c r="U134" s="44">
        <v>92.484999999999999</v>
      </c>
      <c r="V134" s="109">
        <v>46000.625</v>
      </c>
      <c r="W134" s="44">
        <v>99.0625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46001.625</v>
      </c>
      <c r="S135" s="44">
        <v>101.09375</v>
      </c>
      <c r="T135" s="109"/>
      <c r="V135" s="109">
        <v>46001.625</v>
      </c>
      <c r="W135" s="44">
        <v>99.390625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46002.625</v>
      </c>
      <c r="S136" s="44">
        <v>101.09375</v>
      </c>
      <c r="T136" s="109"/>
      <c r="V136" s="109">
        <v>46002.625</v>
      </c>
      <c r="W136" s="44">
        <v>99.28125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46003.625</v>
      </c>
      <c r="S137" s="44">
        <v>100.765625</v>
      </c>
      <c r="T137" s="109"/>
      <c r="V137" s="109">
        <v>46003.625</v>
      </c>
      <c r="W137" s="44">
        <v>98.3125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46006.625</v>
      </c>
      <c r="S138" s="44">
        <v>100.859375</v>
      </c>
      <c r="T138" s="109"/>
      <c r="V138" s="109">
        <v>46006.625</v>
      </c>
      <c r="W138" s="44">
        <v>98.375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46007.625</v>
      </c>
      <c r="S139" s="44">
        <v>101.109375</v>
      </c>
      <c r="T139" s="109"/>
      <c r="V139" s="109">
        <v>46007.625</v>
      </c>
      <c r="W139" s="44">
        <v>98.90625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46008.625</v>
      </c>
      <c r="S140" s="44">
        <v>101.09375</v>
      </c>
      <c r="T140" s="109"/>
      <c r="V140" s="109">
        <v>46008.625</v>
      </c>
      <c r="W140" s="44">
        <v>98.8125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/>
      <c r="T141" s="109"/>
      <c r="V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5546875" defaultRowHeight="15"/>
  <cols>
    <col min="1" max="1" width="15.285156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6" bestFit="1" customWidth="1"/>
    <col min="17" max="19" width="8.85546875" style="146"/>
    <col min="20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45814.625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6">_xll.BDH(B4, "LAST_PRICE", "01/01/2025 15:00:00", "01/01/2035 16:00:00", "BarSize=60", "BarType=T", "RecurDaily=True", "TZ=London")</f>
        <v>45814.625</v>
      </c>
      <c r="K3" s="1">
        <v>93.037000000000006</v>
      </c>
      <c r="L3" s="106" cm="1">
        <f t="array" ref="L3:M143">_xll.BDH(C4, "LAST_PRICE", "01/01/2025 15:00:00", "01/01/2035 16:00:00", "BarSize=60", "BarType=T", "RecurDaily=True", "TZ=London")</f>
        <v>45813.625</v>
      </c>
      <c r="M3" s="39">
        <v>51.46</v>
      </c>
      <c r="N3" s="146">
        <f t="shared" ref="N3:N66" si="0">IF(COUNTIF(L:L,J4),J4,"")</f>
        <v>45838.625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45838.625</v>
      </c>
      <c r="K4" s="1">
        <v>90.674000000000007</v>
      </c>
      <c r="L4" s="110">
        <v>45814.625</v>
      </c>
      <c r="M4" s="1">
        <v>50.575000000000003</v>
      </c>
      <c r="N4" s="146">
        <f t="shared" si="0"/>
        <v>45839.625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45839.625</v>
      </c>
      <c r="K5" s="1">
        <v>90.614999999999995</v>
      </c>
      <c r="L5" s="110">
        <v>45817.625</v>
      </c>
      <c r="M5" s="1">
        <v>50.07</v>
      </c>
      <c r="N5" s="146">
        <f t="shared" si="0"/>
        <v>45917.625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45917.625</v>
      </c>
      <c r="K6" s="1">
        <v>83.296999999999997</v>
      </c>
      <c r="L6" s="110">
        <v>45818.625</v>
      </c>
      <c r="M6" s="1">
        <v>49.826999999999998</v>
      </c>
      <c r="N6" s="146">
        <f t="shared" si="0"/>
        <v>45931.625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45931.625</v>
      </c>
      <c r="K7" s="1">
        <v>93.594999999999999</v>
      </c>
      <c r="L7" s="110">
        <v>45819.625</v>
      </c>
      <c r="M7" s="1">
        <v>49.567</v>
      </c>
      <c r="N7" s="146">
        <f t="shared" si="0"/>
        <v>45932.625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45932.625</v>
      </c>
      <c r="K8" s="1">
        <v>92.26</v>
      </c>
      <c r="L8" s="110">
        <v>45820.625</v>
      </c>
      <c r="M8" s="1">
        <v>49.652999999999999</v>
      </c>
      <c r="N8" s="146">
        <f t="shared" si="0"/>
        <v>45938.625</v>
      </c>
      <c r="O8" s="146">
        <f t="shared" si="1"/>
        <v>45938.625</v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45938.625</v>
      </c>
      <c r="K9" s="3">
        <v>92.656000000000006</v>
      </c>
      <c r="L9" s="106">
        <v>45821.625</v>
      </c>
      <c r="M9" s="3">
        <v>51.447000000000003</v>
      </c>
      <c r="N9" s="146">
        <f t="shared" si="0"/>
        <v>45951.625</v>
      </c>
      <c r="O9" s="146">
        <f t="shared" si="1"/>
        <v>45951.625</v>
      </c>
      <c r="P9" s="146">
        <v>45978.625</v>
      </c>
    </row>
    <row r="10" spans="1:16" ht="15.7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43.018479999999997</v>
      </c>
      <c r="E10" s="1"/>
      <c r="F10" s="1"/>
      <c r="G10" s="1"/>
      <c r="H10" s="1"/>
      <c r="I10" s="1"/>
      <c r="J10" s="106">
        <v>45951.625</v>
      </c>
      <c r="K10" s="3">
        <v>94.024000000000001</v>
      </c>
      <c r="L10" s="106">
        <v>45824.625</v>
      </c>
      <c r="M10" s="3">
        <v>50.210999999999999</v>
      </c>
      <c r="N10" s="146">
        <f t="shared" si="0"/>
        <v>45959.625</v>
      </c>
      <c r="O10" s="146">
        <f t="shared" si="1"/>
        <v>45959.625</v>
      </c>
      <c r="P10" s="146">
        <v>45986.625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45959.625</v>
      </c>
      <c r="K11" s="3">
        <v>88.581999999999994</v>
      </c>
      <c r="L11" s="106">
        <v>45825.625</v>
      </c>
      <c r="M11" s="3">
        <v>50.256</v>
      </c>
      <c r="N11" s="146">
        <f t="shared" si="0"/>
        <v>45964.625</v>
      </c>
      <c r="O11" s="146">
        <f t="shared" si="1"/>
        <v>45964.625</v>
      </c>
      <c r="P11" s="146">
        <v>45987.625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82" t="s">
        <v>16</v>
      </c>
      <c r="I12" s="1"/>
      <c r="J12" s="106">
        <v>45964.625</v>
      </c>
      <c r="K12" s="3">
        <v>89.730999999999995</v>
      </c>
      <c r="L12" s="106">
        <v>45826.625</v>
      </c>
      <c r="M12" s="3">
        <v>50.328000000000003</v>
      </c>
      <c r="N12" s="146">
        <f t="shared" si="0"/>
        <v>45974.625</v>
      </c>
      <c r="O12" s="146">
        <f t="shared" si="1"/>
        <v>45974.625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45974.625</v>
      </c>
      <c r="K13" s="3">
        <v>90.379000000000005</v>
      </c>
      <c r="L13" s="106">
        <v>45827.625</v>
      </c>
      <c r="M13" s="3">
        <v>51.09</v>
      </c>
      <c r="N13" s="146">
        <f t="shared" si="0"/>
        <v>45978.625</v>
      </c>
      <c r="O13" s="146">
        <f t="shared" si="1"/>
        <v>45978.625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45978.625</v>
      </c>
      <c r="K14" s="3">
        <v>91.028999999999996</v>
      </c>
      <c r="L14" s="106">
        <v>45828.625</v>
      </c>
      <c r="M14" s="3">
        <v>50.98</v>
      </c>
      <c r="N14" s="146">
        <f t="shared" si="0"/>
        <v>45986.625</v>
      </c>
      <c r="O14" s="146">
        <f t="shared" si="1"/>
        <v>45986.625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45986.625</v>
      </c>
      <c r="K15" s="3">
        <v>91.432000000000002</v>
      </c>
      <c r="L15" s="106">
        <v>45831.625</v>
      </c>
      <c r="M15" s="3">
        <v>51.106000000000002</v>
      </c>
      <c r="N15" s="146">
        <f t="shared" si="0"/>
        <v>45987.625</v>
      </c>
      <c r="O15" s="146">
        <f t="shared" si="1"/>
        <v>45987.625</v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>
        <v>45987.625</v>
      </c>
      <c r="K16" s="3">
        <v>90.682000000000002</v>
      </c>
      <c r="L16" s="106">
        <v>45832.625</v>
      </c>
      <c r="M16" s="3">
        <v>48.530999999999999</v>
      </c>
      <c r="N16" s="146" t="str">
        <f t="shared" si="0"/>
        <v/>
      </c>
      <c r="O16" s="146" t="str">
        <f t="shared" si="1"/>
        <v/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/>
      <c r="L17" s="106">
        <v>45833.625</v>
      </c>
      <c r="M17" s="3">
        <v>48.798000000000002</v>
      </c>
      <c r="N17" s="146" t="str">
        <f t="shared" si="0"/>
        <v/>
      </c>
      <c r="O17" s="146" t="str">
        <f t="shared" si="1"/>
        <v/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/>
      <c r="L18" s="106">
        <v>45834.625</v>
      </c>
      <c r="M18" s="3">
        <v>48.734999999999999</v>
      </c>
      <c r="N18" s="146" t="str">
        <f t="shared" si="0"/>
        <v/>
      </c>
      <c r="O18" s="146" t="str">
        <f t="shared" si="1"/>
        <v/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/>
      <c r="L19" s="106">
        <v>45835.625</v>
      </c>
      <c r="M19" s="3">
        <v>47.646000000000001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45838.625</v>
      </c>
      <c r="M20" s="3">
        <v>47.832999999999998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45839.625</v>
      </c>
      <c r="M21" s="3">
        <v>47.801000000000002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45840.625</v>
      </c>
      <c r="M22" s="3">
        <v>47.194000000000003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46009.432623611108</v>
      </c>
      <c r="B23" s="38">
        <f t="shared" ca="1" si="7"/>
        <v>90.676429999999996</v>
      </c>
      <c r="C23" s="30">
        <f t="shared" ca="1" si="2"/>
        <v>-6561.3709999999646</v>
      </c>
      <c r="D23" s="31">
        <f t="shared" ca="1" si="3"/>
        <v>42222.222222222226</v>
      </c>
      <c r="E23" s="39">
        <f t="shared" ca="1" si="8"/>
        <v>43.018479999999997</v>
      </c>
      <c r="F23" s="30">
        <f t="shared" ca="1" si="4"/>
        <v>38716.919280000067</v>
      </c>
      <c r="G23" s="31">
        <f t="shared" ca="1" si="5"/>
        <v>82333.333333333343</v>
      </c>
      <c r="H23" s="66">
        <f t="shared" ca="1" si="9"/>
        <v>-85389.40139111114</v>
      </c>
      <c r="I23" s="1"/>
      <c r="J23" s="106"/>
      <c r="L23" s="106">
        <v>45841.625</v>
      </c>
      <c r="M23" s="3">
        <v>47.182000000000002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6"/>
        <v/>
      </c>
      <c r="B24" s="38" t="str">
        <f t="shared" ca="1" si="7"/>
        <v/>
      </c>
      <c r="C24" s="30" t="str">
        <f t="shared" ca="1" si="2"/>
        <v/>
      </c>
      <c r="D24" s="31" t="str">
        <f t="shared" ca="1" si="3"/>
        <v/>
      </c>
      <c r="E24" s="39" t="str">
        <f t="shared" ca="1" si="8"/>
        <v/>
      </c>
      <c r="F24" s="30" t="str">
        <f t="shared" ca="1" si="4"/>
        <v/>
      </c>
      <c r="G24" s="31" t="str">
        <f t="shared" ca="1" si="5"/>
        <v/>
      </c>
      <c r="H24" s="66" t="str">
        <f t="shared" ca="1" si="9"/>
        <v/>
      </c>
      <c r="I24" s="1"/>
      <c r="L24" s="106">
        <v>45842.625</v>
      </c>
      <c r="M24" s="3">
        <v>47.551000000000002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6"/>
        <v/>
      </c>
      <c r="B25" s="38" t="str">
        <f t="shared" ca="1" si="7"/>
        <v/>
      </c>
      <c r="C25" s="30" t="str">
        <f t="shared" ca="1" si="2"/>
        <v/>
      </c>
      <c r="D25" s="31" t="str">
        <f t="shared" ca="1" si="3"/>
        <v/>
      </c>
      <c r="E25" s="39" t="str">
        <f t="shared" ca="1" si="8"/>
        <v/>
      </c>
      <c r="F25" s="30" t="str">
        <f t="shared" ca="1" si="4"/>
        <v/>
      </c>
      <c r="G25" s="31" t="str">
        <f t="shared" ca="1" si="5"/>
        <v/>
      </c>
      <c r="H25" s="66" t="str">
        <f t="shared" ca="1" si="9"/>
        <v/>
      </c>
      <c r="I25" s="1"/>
      <c r="L25" s="106">
        <v>45845.625</v>
      </c>
      <c r="M25" s="3">
        <v>47.372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6"/>
        <v/>
      </c>
      <c r="B26" s="38" t="str">
        <f t="shared" ca="1" si="7"/>
        <v/>
      </c>
      <c r="C26" s="30" t="str">
        <f t="shared" ca="1" si="2"/>
        <v/>
      </c>
      <c r="D26" s="31" t="str">
        <f t="shared" ca="1" si="3"/>
        <v/>
      </c>
      <c r="E26" s="39" t="str">
        <f t="shared" ca="1" si="8"/>
        <v/>
      </c>
      <c r="F26" s="30" t="str">
        <f t="shared" ca="1" si="4"/>
        <v/>
      </c>
      <c r="G26" s="31" t="str">
        <f t="shared" ca="1" si="5"/>
        <v/>
      </c>
      <c r="H26" s="66" t="str">
        <f t="shared" ca="1" si="9"/>
        <v/>
      </c>
      <c r="I26" s="1"/>
      <c r="L26" s="106">
        <v>45846.625</v>
      </c>
      <c r="M26" s="3">
        <v>47.015000000000001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45847.625</v>
      </c>
      <c r="M27" s="3">
        <v>47.259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45848.625</v>
      </c>
      <c r="M28" s="3">
        <v>46.771000000000001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45849.625</v>
      </c>
      <c r="M29" s="3">
        <v>47.335999999999999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45852.625</v>
      </c>
      <c r="M30" s="3">
        <v>47.235999999999997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45853.625</v>
      </c>
      <c r="M31" s="3">
        <v>47.542999999999999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45854.625</v>
      </c>
      <c r="M32" s="3">
        <v>47.863999999999997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45855.625</v>
      </c>
      <c r="M33" s="3">
        <v>47.286999999999999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45856.625</v>
      </c>
      <c r="M34" s="3">
        <v>46.664999999999999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45859.625</v>
      </c>
      <c r="M35" s="3">
        <v>46.798000000000002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45860.625</v>
      </c>
      <c r="M36" s="3">
        <v>47.064999999999998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45861.625</v>
      </c>
      <c r="M37" s="3">
        <v>46.191000000000003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45862.625</v>
      </c>
      <c r="M38" s="3">
        <v>46.113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45863.625</v>
      </c>
      <c r="M39" s="3">
        <v>45.887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45866.625</v>
      </c>
      <c r="M40" s="3">
        <v>45.268000000000001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45867.625</v>
      </c>
      <c r="M41" s="3">
        <v>45.021000000000001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45868.625</v>
      </c>
      <c r="M42" s="3">
        <v>45.497999999999998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45869.625</v>
      </c>
      <c r="M43" s="3">
        <v>45.439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45870.625</v>
      </c>
      <c r="M44" s="3">
        <v>46.853000000000002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45873.625</v>
      </c>
      <c r="M45" s="3">
        <v>46.91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45874.625</v>
      </c>
      <c r="M46" s="3">
        <v>45.616999999999997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45875.625</v>
      </c>
      <c r="M47" s="3">
        <v>46.472000000000001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45876.625</v>
      </c>
      <c r="M48" s="3">
        <v>45.741999999999997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45877.625</v>
      </c>
      <c r="M49" s="3">
        <v>45.639000000000003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45880.625</v>
      </c>
      <c r="M50" s="3">
        <v>45.212000000000003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45881.625</v>
      </c>
      <c r="M51" s="3">
        <v>44.905000000000001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45882.625</v>
      </c>
      <c r="M52" s="3">
        <v>44.164999999999999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45883.625</v>
      </c>
      <c r="M53" s="3">
        <v>43.07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45884.625</v>
      </c>
      <c r="M54" s="3">
        <v>42.658000000000001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45887.625</v>
      </c>
      <c r="M55" s="3">
        <v>42.69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45888.625</v>
      </c>
      <c r="M56" s="3">
        <v>43.34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45889.625</v>
      </c>
      <c r="M57" s="3">
        <v>43.088999999999999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45890.625</v>
      </c>
      <c r="M58" s="3">
        <v>43.530999999999999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45891.625</v>
      </c>
      <c r="M59" s="3">
        <v>43.149000000000001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45894.625</v>
      </c>
      <c r="M60" s="3">
        <v>42.863999999999997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45895.625</v>
      </c>
      <c r="M61" s="3">
        <v>44.186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45896.625</v>
      </c>
      <c r="M62" s="3">
        <v>45.048999999999999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45897.625</v>
      </c>
      <c r="M63" s="3">
        <v>46.148000000000003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45898.625</v>
      </c>
      <c r="M64" s="3">
        <v>46.421999999999997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45901.625</v>
      </c>
      <c r="M65" s="3">
        <v>46.432000000000002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45902.625</v>
      </c>
      <c r="M66" s="3">
        <v>48.558999999999997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45903.625</v>
      </c>
      <c r="M67" s="3">
        <v>48.46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45904.625</v>
      </c>
      <c r="M68" s="3">
        <v>47.35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45905.625</v>
      </c>
      <c r="M69" s="3">
        <v>46.287999999999997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45908.625</v>
      </c>
      <c r="M70" s="3">
        <v>46.375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45909.625</v>
      </c>
      <c r="M71" s="3">
        <v>45.290999999999997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45910.625</v>
      </c>
      <c r="M72" s="3">
        <v>44.817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45911.625</v>
      </c>
      <c r="M73" s="3">
        <v>43.853000000000002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45912.625</v>
      </c>
      <c r="M74" s="3">
        <v>43.271000000000001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45915.625</v>
      </c>
      <c r="M75" s="3">
        <v>42.829000000000001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45916.625</v>
      </c>
      <c r="M76" s="3">
        <v>42.984000000000002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45917.625</v>
      </c>
      <c r="M77" s="3">
        <v>43.191000000000003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45918.625</v>
      </c>
      <c r="M78" s="3">
        <v>42.176000000000002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45919.625</v>
      </c>
      <c r="M79" s="3">
        <v>42.023000000000003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45922.625</v>
      </c>
      <c r="M80" s="3">
        <v>47.085000000000001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45923.625</v>
      </c>
      <c r="M81" s="3">
        <v>46.759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45924.625</v>
      </c>
      <c r="M82" s="3">
        <v>46.57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45925.625</v>
      </c>
      <c r="M83" s="3">
        <v>46.603999999999999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45926.625</v>
      </c>
      <c r="M84" s="3">
        <v>47.268999999999998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45929.625</v>
      </c>
      <c r="M85" s="3">
        <v>46.972000000000001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45930.625</v>
      </c>
      <c r="M86" s="3">
        <v>46.463999999999999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45931.625</v>
      </c>
      <c r="M87" s="3">
        <v>46.284999999999997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45932.625</v>
      </c>
      <c r="M88" s="3">
        <v>45.938000000000002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45933.625</v>
      </c>
      <c r="M89" s="3">
        <v>45.588000000000001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45936.625</v>
      </c>
      <c r="M90" s="3">
        <v>46.19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45937.625</v>
      </c>
      <c r="M91" s="3">
        <v>46.366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45938.625</v>
      </c>
      <c r="M92" s="3">
        <v>46.357999999999997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45939.625</v>
      </c>
      <c r="M93" s="3">
        <v>46.667999999999999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45940.625</v>
      </c>
      <c r="M94" s="3">
        <v>46.917000000000002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45943.625</v>
      </c>
      <c r="M95" s="3">
        <v>47.828000000000003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45944.625</v>
      </c>
      <c r="M96" s="3">
        <v>47.908000000000001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45945.625</v>
      </c>
      <c r="M97" s="3">
        <v>45.886000000000003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45946.625</v>
      </c>
      <c r="M98" s="3">
        <v>45.503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45947.625</v>
      </c>
      <c r="M99" s="3">
        <v>47.009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45950.625</v>
      </c>
      <c r="M100" s="3">
        <v>46.378999999999998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45951.625</v>
      </c>
      <c r="M101" s="3">
        <v>45.969000000000001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45952.625</v>
      </c>
      <c r="M102" s="3">
        <v>46.024999999999999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45953.625</v>
      </c>
      <c r="M103" s="3">
        <v>46.079000000000001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45954.625</v>
      </c>
      <c r="M104" s="3">
        <v>45.436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45957.625</v>
      </c>
      <c r="M105" s="3">
        <v>45.232999999999997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45958.625</v>
      </c>
      <c r="M106" s="3">
        <v>44.807000000000002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45959.625</v>
      </c>
      <c r="M107" s="3">
        <v>44.406999999999996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45960.625</v>
      </c>
      <c r="M108" s="3">
        <v>44.683999999999997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45961.625</v>
      </c>
      <c r="M109" s="3">
        <v>44.865000000000002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45964.625</v>
      </c>
      <c r="M110" s="3">
        <v>45.043999999999997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45965.625</v>
      </c>
      <c r="M111" s="3">
        <v>45.216999999999999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45966.625</v>
      </c>
      <c r="M112" s="3">
        <v>45.706000000000003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45967.625</v>
      </c>
      <c r="M113" s="3">
        <v>45.929000000000002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45968.625</v>
      </c>
      <c r="M114" s="3">
        <v>46.369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45971.625</v>
      </c>
      <c r="M115" s="3">
        <v>45.082000000000001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45972.625</v>
      </c>
      <c r="M116" s="3">
        <v>44.573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45973.625</v>
      </c>
      <c r="M117" s="3">
        <v>44.502000000000002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45974.625</v>
      </c>
      <c r="M118" s="3">
        <v>44.67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45975.625</v>
      </c>
      <c r="M119" s="3">
        <v>45.832999999999998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45978.625</v>
      </c>
      <c r="M120" s="3">
        <v>45.436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45979.625</v>
      </c>
      <c r="M121" s="3">
        <v>46.863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45980.625</v>
      </c>
      <c r="M122" s="3">
        <v>46.628999999999998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45981.625</v>
      </c>
      <c r="M123" s="3">
        <v>45.731999999999999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45982.625</v>
      </c>
      <c r="M124" s="3">
        <v>46.457000000000001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45985.625</v>
      </c>
      <c r="M125" s="3">
        <v>46.414000000000001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45986.625</v>
      </c>
      <c r="M126" s="3">
        <v>45.389000000000003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45987.625</v>
      </c>
      <c r="M127" s="3">
        <v>44.561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45988.625</v>
      </c>
      <c r="M128" s="3">
        <v>44.777000000000001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45989.625</v>
      </c>
      <c r="M129" s="3">
        <v>44.517000000000003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45992.625</v>
      </c>
      <c r="M130" s="3">
        <v>45.045000000000002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45993.625</v>
      </c>
      <c r="M131" s="3">
        <v>44.911000000000001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45994.625</v>
      </c>
      <c r="M132" s="3">
        <v>44.906999999999996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45995.625</v>
      </c>
      <c r="M133" s="3">
        <v>44.009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45996.625</v>
      </c>
      <c r="M134" s="3">
        <v>44.008000000000003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45999.625</v>
      </c>
      <c r="M135" s="3">
        <v>43.793999999999997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46000.625</v>
      </c>
      <c r="M136" s="3">
        <v>43.805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46001.625</v>
      </c>
      <c r="M137" s="3">
        <v>44.03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46002.625</v>
      </c>
      <c r="M138" s="3">
        <v>43.542000000000002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46003.625</v>
      </c>
      <c r="M139" s="3">
        <v>43.533000000000001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46006.625</v>
      </c>
      <c r="M140" s="3">
        <v>43.161999999999999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46007.625</v>
      </c>
      <c r="M141" s="3">
        <v>43.301000000000002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46008.625</v>
      </c>
      <c r="M142" s="3">
        <v>42.341999999999999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46009.625</v>
      </c>
      <c r="M143" s="3">
        <v>43.018000000000001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5546875" defaultRowHeight="15"/>
  <cols>
    <col min="1" max="1" width="15.42578125" style="150" bestFit="1" customWidth="1"/>
    <col min="2" max="5" width="16.85546875" style="44" customWidth="1"/>
    <col min="6" max="6" width="10.5703125" style="44" bestFit="1" customWidth="1"/>
    <col min="7" max="7" width="11.5703125" style="44" bestFit="1" customWidth="1"/>
    <col min="8" max="8" width="8.85546875" style="44" bestFit="1" customWidth="1"/>
    <col min="9" max="9" width="11.5703125" style="44" bestFit="1" customWidth="1"/>
    <col min="10" max="10" width="13.28515625" style="44" bestFit="1" customWidth="1"/>
    <col min="11" max="12" width="11.5703125" style="44" bestFit="1" customWidth="1"/>
    <col min="13" max="13" width="13.28515625" style="44" bestFit="1" customWidth="1"/>
    <col min="14" max="14" width="13" style="44" bestFit="1" customWidth="1"/>
    <col min="15" max="15" width="9.140625"/>
    <col min="16" max="16" width="10.5703125" style="59" customWidth="1"/>
    <col min="17" max="17" width="6" style="44" customWidth="1"/>
    <col min="18" max="18" width="10.5703125" style="59" customWidth="1"/>
    <col min="19" max="19" width="8.85546875" style="44" customWidth="1"/>
    <col min="20" max="20" width="15.7109375" style="105" customWidth="1"/>
    <col min="21" max="21" width="8.85546875" style="44" customWidth="1"/>
    <col min="22" max="22" width="10.5703125" style="59" customWidth="1"/>
    <col min="23" max="23" width="8.85546875" style="44" customWidth="1"/>
    <col min="24" max="24" width="15.7109375" style="150" bestFit="1" customWidth="1"/>
    <col min="25" max="25" width="15.85546875" style="150" customWidth="1"/>
    <col min="26" max="26" width="15.7109375" style="150" bestFit="1" customWidth="1"/>
    <col min="27" max="28" width="8.85546875" style="150"/>
    <col min="29" max="16384" width="8.85546875" style="44"/>
  </cols>
  <sheetData>
    <row r="1" spans="1:26" ht="15.7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46009.625</v>
      </c>
    </row>
    <row r="2" spans="1:26" ht="15.7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51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40">_xll.BDH(B4, "LAST_PRICE", "01/01/2025 15:00:00", "01/01/2035 16:00:00", "BarSize=60", "BarType=T", "RecurDaily=True", "TZ=London")</f>
        <v>45813.625</v>
      </c>
      <c r="Q3" s="1">
        <v>93.55</v>
      </c>
      <c r="R3" s="42" cm="1">
        <f t="array" ref="R3:S143">_xll.BDH(C4, "LAST_PRICE", "01/01/2025 15:00:00", "01/01/2035 16:00:00", "BarSize=60", "BarType=T", "RecurDaily=True", "TZ=London")</f>
        <v>45813.625</v>
      </c>
      <c r="S3" s="39">
        <v>101.26</v>
      </c>
      <c r="T3" s="104" cm="1">
        <f t="array" ref="T3:U133">_xll.BDH(D4, "LAST_PRICE", "01/01/2025 15:00:00", "01/01/2035 16:00:00", "BarSize=60", "BarType=T", "RecurDaily=True", "TZ=London")</f>
        <v>45813.625</v>
      </c>
      <c r="U3" s="1">
        <v>121.02</v>
      </c>
      <c r="V3" s="42" cm="1">
        <f t="array" ref="V3:W120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45814.625</v>
      </c>
      <c r="Q4" s="44">
        <v>93.7</v>
      </c>
      <c r="R4" s="59">
        <v>45814.625</v>
      </c>
      <c r="S4" s="44">
        <v>101.29900000000001</v>
      </c>
      <c r="T4" s="105">
        <v>45814.625</v>
      </c>
      <c r="U4" s="44">
        <v>121.27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45817.625</v>
      </c>
      <c r="Q5" s="44">
        <v>93.62</v>
      </c>
      <c r="R5" s="59">
        <v>45817.625</v>
      </c>
      <c r="S5" s="44">
        <v>101.297</v>
      </c>
      <c r="T5" s="105">
        <v>45817.625</v>
      </c>
      <c r="U5" s="44">
        <v>121.32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45818.625</v>
      </c>
      <c r="Q6" s="44">
        <v>93.67</v>
      </c>
      <c r="R6" s="59">
        <v>45818.625</v>
      </c>
      <c r="S6" s="44">
        <v>101.38500000000001</v>
      </c>
      <c r="T6" s="105">
        <v>45818.625</v>
      </c>
      <c r="U6" s="44">
        <v>121.52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45819.625</v>
      </c>
      <c r="Q7" s="44">
        <v>93.76</v>
      </c>
      <c r="R7" s="59">
        <v>45819.625</v>
      </c>
      <c r="S7" s="44">
        <v>101.398</v>
      </c>
      <c r="T7" s="105">
        <v>45819.625</v>
      </c>
      <c r="U7" s="44">
        <v>121.56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45820.625</v>
      </c>
      <c r="Q8" s="44">
        <v>93.76</v>
      </c>
      <c r="R8" s="59">
        <v>45820.625</v>
      </c>
      <c r="S8" s="44">
        <v>101.509</v>
      </c>
      <c r="T8" s="105">
        <v>45820.625</v>
      </c>
      <c r="U8" s="44">
        <v>121.7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45821.625</v>
      </c>
      <c r="Q9" s="44">
        <v>93.42</v>
      </c>
      <c r="R9" s="59">
        <v>45821.625</v>
      </c>
      <c r="S9" s="44">
        <v>101.375</v>
      </c>
      <c r="T9" s="105">
        <v>45821.625</v>
      </c>
      <c r="U9" s="44">
        <v>121.38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.75" thickBot="1">
      <c r="A10" s="15" t="s">
        <v>28</v>
      </c>
      <c r="B10" s="11" cm="1">
        <f t="array" ref="B10">_xll.BDP(B4,"px_last")</f>
        <v>93</v>
      </c>
      <c r="C10" s="20" cm="1">
        <f t="array" ref="C10">_xll.BDP(C4,"px_last")</f>
        <v>100.521</v>
      </c>
      <c r="D10" s="20" cm="1">
        <f t="array" ref="D10">_xll.BDP(D4,"px_last")</f>
        <v>120.81</v>
      </c>
      <c r="E10" s="21" cm="1">
        <f t="array" ref="E10">_xll.BDP(E4,"px_last")</f>
        <v>98.876999999999995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45824.625</v>
      </c>
      <c r="Q10" s="44">
        <v>93.76</v>
      </c>
      <c r="R10" s="59">
        <v>45824.625</v>
      </c>
      <c r="S10" s="44">
        <v>101.402</v>
      </c>
      <c r="T10" s="105">
        <v>45825.625</v>
      </c>
      <c r="U10" s="44">
        <v>121.5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.7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45825.625</v>
      </c>
      <c r="Q11" s="44">
        <v>93.56</v>
      </c>
      <c r="R11" s="59">
        <v>45825.625</v>
      </c>
      <c r="S11" s="44">
        <v>101.369</v>
      </c>
      <c r="T11" s="105">
        <v>45826.625</v>
      </c>
      <c r="U11" s="44">
        <v>121.52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.7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59">
        <v>45826.625</v>
      </c>
      <c r="Q12" s="44">
        <v>93.37</v>
      </c>
      <c r="R12" s="59">
        <v>45826.625</v>
      </c>
      <c r="S12" s="44">
        <v>101.449</v>
      </c>
      <c r="T12" s="105">
        <v>45827.625</v>
      </c>
      <c r="U12" s="44">
        <v>121.37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45827.625</v>
      </c>
      <c r="Q13" s="44">
        <v>93.19</v>
      </c>
      <c r="R13" s="59">
        <v>45827.625</v>
      </c>
      <c r="S13" s="44">
        <v>101.432</v>
      </c>
      <c r="T13" s="105">
        <v>45828.625</v>
      </c>
      <c r="U13" s="44">
        <v>121.48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45828.625</v>
      </c>
      <c r="Q14" s="44">
        <v>93.4</v>
      </c>
      <c r="R14" s="59">
        <v>45828.625</v>
      </c>
      <c r="S14" s="44">
        <v>101.38200000000001</v>
      </c>
      <c r="T14" s="105">
        <v>45831.625</v>
      </c>
      <c r="U14" s="44">
        <v>121.56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45831.625</v>
      </c>
      <c r="Q15" s="44">
        <v>93.3</v>
      </c>
      <c r="R15" s="59">
        <v>45831.625</v>
      </c>
      <c r="S15" s="44">
        <v>101.441</v>
      </c>
      <c r="T15" s="105">
        <v>45832.625</v>
      </c>
      <c r="U15" s="44">
        <v>121.66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45832.625</v>
      </c>
      <c r="Q16" s="44">
        <v>93.63</v>
      </c>
      <c r="R16" s="59">
        <v>45832.625</v>
      </c>
      <c r="S16" s="44">
        <v>101.40600000000001</v>
      </c>
      <c r="T16" s="105">
        <v>45833.625</v>
      </c>
      <c r="U16" s="44">
        <v>121.62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45833.625</v>
      </c>
      <c r="Q17" s="44">
        <v>93.47</v>
      </c>
      <c r="R17" s="59">
        <v>45833.625</v>
      </c>
      <c r="S17" s="44">
        <v>101.367</v>
      </c>
      <c r="T17" s="105">
        <v>45834.625</v>
      </c>
      <c r="U17" s="44">
        <v>121.66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45834.625</v>
      </c>
      <c r="Q18" s="44">
        <v>93.5</v>
      </c>
      <c r="R18" s="59">
        <v>45834.625</v>
      </c>
      <c r="S18" s="44">
        <v>101.43</v>
      </c>
      <c r="T18" s="105">
        <v>45835.625</v>
      </c>
      <c r="U18" s="44">
        <v>121.55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45835.625</v>
      </c>
      <c r="Q19" s="44">
        <v>93.63</v>
      </c>
      <c r="R19" s="59">
        <v>45835.625</v>
      </c>
      <c r="S19" s="44">
        <v>101.3</v>
      </c>
      <c r="T19" s="105">
        <v>45838.625</v>
      </c>
      <c r="U19" s="44">
        <v>121.69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45838.625</v>
      </c>
      <c r="Q20" s="44">
        <v>93.64</v>
      </c>
      <c r="R20" s="59">
        <v>45838.625</v>
      </c>
      <c r="S20" s="44">
        <v>101.331</v>
      </c>
      <c r="T20" s="105">
        <v>45839.625</v>
      </c>
      <c r="U20" s="44">
        <v>121.84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45839.625</v>
      </c>
      <c r="Q21" s="44">
        <v>93.68</v>
      </c>
      <c r="R21" s="59">
        <v>45839.625</v>
      </c>
      <c r="S21" s="44">
        <v>101.357</v>
      </c>
      <c r="T21" s="105">
        <v>45840.625</v>
      </c>
      <c r="U21" s="44">
        <v>121.82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45840.625</v>
      </c>
      <c r="Q22" s="44">
        <v>93.74</v>
      </c>
      <c r="R22" s="59">
        <v>45840.625</v>
      </c>
      <c r="S22" s="44">
        <v>101.286</v>
      </c>
      <c r="T22" s="105">
        <v>45841.625</v>
      </c>
      <c r="U22" s="44">
        <v>122.16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45841.625</v>
      </c>
      <c r="Q23" s="44">
        <v>93.9</v>
      </c>
      <c r="R23" s="59">
        <v>45841.625</v>
      </c>
      <c r="S23" s="44">
        <v>101.379</v>
      </c>
      <c r="T23" s="105">
        <v>45842.625</v>
      </c>
      <c r="U23" s="44">
        <v>122.27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45842.625</v>
      </c>
      <c r="Q24" s="44">
        <v>93.86</v>
      </c>
      <c r="R24" s="59">
        <v>45842.625</v>
      </c>
      <c r="S24" s="44">
        <v>101.465</v>
      </c>
      <c r="T24" s="105">
        <v>45845.625</v>
      </c>
      <c r="U24" s="44">
        <v>122.05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45845.625</v>
      </c>
      <c r="Q25" s="44">
        <v>93.91</v>
      </c>
      <c r="R25" s="59">
        <v>45845.625</v>
      </c>
      <c r="S25" s="44">
        <v>101.348</v>
      </c>
      <c r="T25" s="105">
        <v>45846.625</v>
      </c>
      <c r="U25" s="44">
        <v>121.9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45846.625</v>
      </c>
      <c r="Q26" s="44">
        <v>93.9</v>
      </c>
      <c r="R26" s="59">
        <v>45846.625</v>
      </c>
      <c r="S26" s="44">
        <v>101.241</v>
      </c>
      <c r="T26" s="105">
        <v>45847.625</v>
      </c>
      <c r="U26" s="44">
        <v>122</v>
      </c>
      <c r="V26" s="59">
        <v>45877.625</v>
      </c>
      <c r="W26" s="44">
        <v>99.611000000000004</v>
      </c>
      <c r="X26" s="150">
        <f t="shared" si="0"/>
        <v>45846.625</v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45847.625</v>
      </c>
      <c r="Q27" s="44">
        <v>94.17</v>
      </c>
      <c r="R27" s="59">
        <v>45847.625</v>
      </c>
      <c r="S27" s="44">
        <v>101.289</v>
      </c>
      <c r="T27" s="105">
        <v>45848.625</v>
      </c>
      <c r="U27" s="44">
        <v>121.86</v>
      </c>
      <c r="V27" s="59">
        <v>45880.625</v>
      </c>
      <c r="W27" s="44">
        <v>99.561999999999998</v>
      </c>
      <c r="X27" s="150">
        <f t="shared" si="0"/>
        <v>45847.625</v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45848.625</v>
      </c>
      <c r="Q28" s="44">
        <v>94.22</v>
      </c>
      <c r="R28" s="59">
        <v>45848.625</v>
      </c>
      <c r="S28" s="44">
        <v>101.181</v>
      </c>
      <c r="T28" s="105">
        <v>45849.625</v>
      </c>
      <c r="U28" s="44">
        <v>121.72</v>
      </c>
      <c r="V28" s="59">
        <v>45881.625</v>
      </c>
      <c r="W28" s="44">
        <v>99.405000000000001</v>
      </c>
      <c r="X28" s="150">
        <f t="shared" si="0"/>
        <v>45848.625</v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45849.625</v>
      </c>
      <c r="Q29" s="44">
        <v>94.12</v>
      </c>
      <c r="R29" s="59">
        <v>45849.625</v>
      </c>
      <c r="S29" s="44">
        <v>101.123</v>
      </c>
      <c r="T29" s="105">
        <v>45852.625</v>
      </c>
      <c r="U29" s="44">
        <v>121.74</v>
      </c>
      <c r="V29" s="59">
        <v>45882.625</v>
      </c>
      <c r="W29" s="44">
        <v>99.745000000000005</v>
      </c>
      <c r="X29" s="150">
        <f t="shared" si="0"/>
        <v>45849.625</v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45852.625</v>
      </c>
      <c r="Q30" s="44">
        <v>94.05</v>
      </c>
      <c r="R30" s="59">
        <v>45852.625</v>
      </c>
      <c r="S30" s="44">
        <v>101.181</v>
      </c>
      <c r="T30" s="105">
        <v>45853.625</v>
      </c>
      <c r="U30" s="44">
        <v>121.85</v>
      </c>
      <c r="V30" s="59">
        <v>45883.625</v>
      </c>
      <c r="W30" s="44">
        <v>99.620999999999995</v>
      </c>
      <c r="X30" s="150">
        <f t="shared" si="0"/>
        <v>45852.625</v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45853.625</v>
      </c>
      <c r="Q31" s="44">
        <v>94.05</v>
      </c>
      <c r="R31" s="59">
        <v>45853.625</v>
      </c>
      <c r="S31" s="44">
        <v>101.23699999999999</v>
      </c>
      <c r="T31" s="105">
        <v>45854.625</v>
      </c>
      <c r="U31" s="44">
        <v>121.87</v>
      </c>
      <c r="V31" s="59">
        <v>45884.625</v>
      </c>
      <c r="W31" s="44">
        <v>99.375</v>
      </c>
      <c r="X31" s="150">
        <f t="shared" si="0"/>
        <v>45853.625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45854.625</v>
      </c>
      <c r="Q32" s="44">
        <v>93.96</v>
      </c>
      <c r="R32" s="59">
        <v>45854.625</v>
      </c>
      <c r="S32" s="44">
        <v>101.31</v>
      </c>
      <c r="T32" s="105">
        <v>45855.625</v>
      </c>
      <c r="U32" s="44">
        <v>120.13</v>
      </c>
      <c r="V32" s="59">
        <v>45887.625</v>
      </c>
      <c r="W32" s="44">
        <v>99.388999999999996</v>
      </c>
      <c r="X32" s="150">
        <f t="shared" si="0"/>
        <v>45854.625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45855.625</v>
      </c>
      <c r="Q33" s="44">
        <v>94.08</v>
      </c>
      <c r="R33" s="59">
        <v>45855.625</v>
      </c>
      <c r="S33" s="44">
        <v>101.328</v>
      </c>
      <c r="T33" s="105">
        <v>45856.625</v>
      </c>
      <c r="U33" s="44">
        <v>120.01</v>
      </c>
      <c r="V33" s="59">
        <v>45888.625</v>
      </c>
      <c r="W33" s="44">
        <v>99.484999999999999</v>
      </c>
      <c r="X33" s="150">
        <f t="shared" si="0"/>
        <v>45855.625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45856.625</v>
      </c>
      <c r="Q34" s="44">
        <v>94.09</v>
      </c>
      <c r="R34" s="59">
        <v>45856.625</v>
      </c>
      <c r="S34" s="44">
        <v>101.28</v>
      </c>
      <c r="T34" s="105">
        <v>45859.625</v>
      </c>
      <c r="U34" s="44">
        <v>120.31</v>
      </c>
      <c r="V34" s="59">
        <v>45889.625</v>
      </c>
      <c r="W34" s="44">
        <v>99.653999999999996</v>
      </c>
      <c r="X34" s="150">
        <f t="shared" si="0"/>
        <v>45856.625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45859.625</v>
      </c>
      <c r="Q35" s="44">
        <v>94.13</v>
      </c>
      <c r="R35" s="59">
        <v>45859.625</v>
      </c>
      <c r="S35" s="44">
        <v>101.45</v>
      </c>
      <c r="T35" s="105">
        <v>45860.625</v>
      </c>
      <c r="U35" s="44">
        <v>120.48</v>
      </c>
      <c r="V35" s="59">
        <v>45890.625</v>
      </c>
      <c r="W35" s="44">
        <v>99.468999999999994</v>
      </c>
      <c r="X35" s="150">
        <f t="shared" si="0"/>
        <v>45859.625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45860.625</v>
      </c>
      <c r="Q36" s="44">
        <v>94.13</v>
      </c>
      <c r="R36" s="59">
        <v>45860.625</v>
      </c>
      <c r="S36" s="44">
        <v>101.5</v>
      </c>
      <c r="T36" s="105">
        <v>45861.625</v>
      </c>
      <c r="U36" s="44">
        <v>120.5</v>
      </c>
      <c r="V36" s="59">
        <v>45891.625</v>
      </c>
      <c r="W36" s="44">
        <v>99.596000000000004</v>
      </c>
      <c r="X36" s="150">
        <f t="shared" si="0"/>
        <v>45860.625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45861.625</v>
      </c>
      <c r="Q37" s="44">
        <v>94.21</v>
      </c>
      <c r="R37" s="59">
        <v>45861.625</v>
      </c>
      <c r="S37" s="44">
        <v>101.505</v>
      </c>
      <c r="T37" s="105">
        <v>45862.625</v>
      </c>
      <c r="U37" s="44">
        <v>120.16</v>
      </c>
      <c r="V37" s="59">
        <v>45894.625</v>
      </c>
      <c r="W37" s="44">
        <v>99.394999999999996</v>
      </c>
      <c r="X37" s="150">
        <f t="shared" si="0"/>
        <v>45861.625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45862.625</v>
      </c>
      <c r="Q38" s="44">
        <v>94.34</v>
      </c>
      <c r="R38" s="59">
        <v>45862.625</v>
      </c>
      <c r="S38" s="44">
        <v>101.15300000000001</v>
      </c>
      <c r="T38" s="105">
        <v>45863.625</v>
      </c>
      <c r="U38" s="44">
        <v>120.06</v>
      </c>
      <c r="V38" s="59">
        <v>45895.625</v>
      </c>
      <c r="W38" s="44">
        <v>99.643000000000001</v>
      </c>
      <c r="X38" s="150">
        <f t="shared" si="0"/>
        <v>45862.625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45863.625</v>
      </c>
      <c r="Q39" s="44">
        <v>94.27</v>
      </c>
      <c r="R39" s="59">
        <v>45863.625</v>
      </c>
      <c r="S39" s="44">
        <v>101.054</v>
      </c>
      <c r="T39" s="105">
        <v>45866.625</v>
      </c>
      <c r="U39" s="44">
        <v>120.25</v>
      </c>
      <c r="V39" s="59">
        <v>45896.625</v>
      </c>
      <c r="W39" s="44">
        <v>99.801000000000002</v>
      </c>
      <c r="X39" s="150">
        <f t="shared" si="0"/>
        <v>45863.625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45866.625</v>
      </c>
      <c r="Q40" s="44">
        <v>94.37</v>
      </c>
      <c r="R40" s="59">
        <v>45866.625</v>
      </c>
      <c r="S40" s="44">
        <v>101.17</v>
      </c>
      <c r="T40" s="105">
        <v>45867.625</v>
      </c>
      <c r="U40" s="44">
        <v>120.32</v>
      </c>
      <c r="V40" s="59">
        <v>45897.625</v>
      </c>
      <c r="W40" s="44">
        <v>99.775999999999996</v>
      </c>
      <c r="X40" s="150">
        <f t="shared" si="0"/>
        <v>45866.625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45867.625</v>
      </c>
      <c r="Q41" s="44">
        <v>94.46</v>
      </c>
      <c r="R41" s="59">
        <v>45867.625</v>
      </c>
      <c r="S41" s="44">
        <v>101.105</v>
      </c>
      <c r="T41" s="105">
        <v>45868.625</v>
      </c>
      <c r="U41" s="44">
        <v>120.21</v>
      </c>
      <c r="V41" s="59">
        <v>45898.625</v>
      </c>
      <c r="W41" s="44">
        <v>99.783000000000001</v>
      </c>
      <c r="X41" s="150">
        <f t="shared" si="0"/>
        <v>45867.625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45868.625</v>
      </c>
      <c r="Q42" s="44">
        <v>94.48</v>
      </c>
      <c r="R42" s="59">
        <v>45868.625</v>
      </c>
      <c r="S42" s="44">
        <v>101.048</v>
      </c>
      <c r="T42" s="105">
        <v>45869.625</v>
      </c>
      <c r="U42" s="44">
        <v>120.26</v>
      </c>
      <c r="V42" s="59">
        <v>45901.625</v>
      </c>
      <c r="W42" s="44">
        <v>99.632000000000005</v>
      </c>
      <c r="X42" s="150">
        <f t="shared" si="0"/>
        <v>45868.625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45869.625</v>
      </c>
      <c r="Q43" s="44">
        <v>94.45</v>
      </c>
      <c r="R43" s="59">
        <v>45869.625</v>
      </c>
      <c r="S43" s="44">
        <v>101.02200000000001</v>
      </c>
      <c r="T43" s="105">
        <v>45870.625</v>
      </c>
      <c r="U43" s="44">
        <v>120.22</v>
      </c>
      <c r="V43" s="59">
        <v>45902.625</v>
      </c>
      <c r="W43" s="44">
        <v>99.481999999999999</v>
      </c>
      <c r="X43" s="150">
        <f t="shared" si="0"/>
        <v>45869.625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45870.625</v>
      </c>
      <c r="Q44" s="44">
        <v>94.32</v>
      </c>
      <c r="R44" s="59">
        <v>45870.625</v>
      </c>
      <c r="S44" s="44">
        <v>101.155</v>
      </c>
      <c r="T44" s="105">
        <v>45873.625</v>
      </c>
      <c r="U44" s="44">
        <v>120.41</v>
      </c>
      <c r="V44" s="59">
        <v>45903.625</v>
      </c>
      <c r="W44" s="44">
        <v>99.596000000000004</v>
      </c>
      <c r="X44" s="150">
        <f t="shared" si="0"/>
        <v>45870.625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45873.625</v>
      </c>
      <c r="Q45" s="44">
        <v>94.38</v>
      </c>
      <c r="R45" s="59">
        <v>45873.625</v>
      </c>
      <c r="S45" s="44">
        <v>101.214</v>
      </c>
      <c r="T45" s="105">
        <v>45874.625</v>
      </c>
      <c r="U45" s="44">
        <v>120.52</v>
      </c>
      <c r="V45" s="59">
        <v>45904.625</v>
      </c>
      <c r="W45" s="44">
        <v>99.653999999999996</v>
      </c>
      <c r="X45" s="150">
        <f t="shared" si="0"/>
        <v>45873.625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45874.625</v>
      </c>
      <c r="Q46" s="44">
        <v>94.45</v>
      </c>
      <c r="R46" s="59">
        <v>45874.625</v>
      </c>
      <c r="S46" s="44">
        <v>101.217</v>
      </c>
      <c r="T46" s="105">
        <v>45875.625</v>
      </c>
      <c r="U46" s="44">
        <v>120.41</v>
      </c>
      <c r="V46" s="59">
        <v>45905.625</v>
      </c>
      <c r="W46" s="44">
        <v>99.900999999999996</v>
      </c>
      <c r="X46" s="150">
        <f t="shared" si="0"/>
        <v>45874.625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45875.625</v>
      </c>
      <c r="Q47" s="44">
        <v>94.47</v>
      </c>
      <c r="R47" s="59">
        <v>45875.625</v>
      </c>
      <c r="S47" s="44">
        <v>101.197</v>
      </c>
      <c r="T47" s="105">
        <v>45876.625</v>
      </c>
      <c r="U47" s="44">
        <v>120.52</v>
      </c>
      <c r="V47" s="59">
        <v>45908.625</v>
      </c>
      <c r="W47" s="44">
        <v>99.972999999999999</v>
      </c>
      <c r="X47" s="150">
        <f t="shared" si="0"/>
        <v>45875.625</v>
      </c>
      <c r="Y47" s="150" t="str">
        <f t="shared" si="1"/>
        <v/>
      </c>
      <c r="Z47" s="150">
        <v>46003.625</v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45876.625</v>
      </c>
      <c r="Q48" s="44">
        <v>94.64</v>
      </c>
      <c r="R48" s="59">
        <v>45876.625</v>
      </c>
      <c r="S48" s="44">
        <v>101.16500000000001</v>
      </c>
      <c r="T48" s="105">
        <v>45877.625</v>
      </c>
      <c r="U48" s="44">
        <v>120.29</v>
      </c>
      <c r="V48" s="59">
        <v>45909.625</v>
      </c>
      <c r="W48" s="44">
        <v>99.885999999999996</v>
      </c>
      <c r="X48" s="150">
        <f t="shared" si="0"/>
        <v>45876.625</v>
      </c>
      <c r="Y48" s="150" t="str">
        <f t="shared" si="1"/>
        <v/>
      </c>
      <c r="Z48" s="150">
        <v>46006.625</v>
      </c>
    </row>
    <row r="49" spans="1:26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45877.625</v>
      </c>
      <c r="Q49" s="44">
        <v>94.67</v>
      </c>
      <c r="R49" s="59">
        <v>45877.625</v>
      </c>
      <c r="S49" s="44">
        <v>101.039</v>
      </c>
      <c r="T49" s="105">
        <v>45880.625</v>
      </c>
      <c r="U49" s="44">
        <v>120.27</v>
      </c>
      <c r="V49" s="59">
        <v>45910.625</v>
      </c>
      <c r="W49" s="44">
        <v>99.86</v>
      </c>
      <c r="X49" s="150">
        <f t="shared" si="0"/>
        <v>45877.625</v>
      </c>
      <c r="Y49" s="150" t="str">
        <f t="shared" si="1"/>
        <v/>
      </c>
      <c r="Z49" s="150">
        <v>46007.625</v>
      </c>
    </row>
    <row r="50" spans="1:26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45880.625</v>
      </c>
      <c r="Q50" s="44">
        <v>94.66</v>
      </c>
      <c r="R50" s="59">
        <v>45880.625</v>
      </c>
      <c r="S50" s="44">
        <v>101.004</v>
      </c>
      <c r="T50" s="105">
        <v>45881.625</v>
      </c>
      <c r="U50" s="44">
        <v>120.15</v>
      </c>
      <c r="V50" s="59">
        <v>45911.625</v>
      </c>
      <c r="W50" s="44">
        <v>99.715000000000003</v>
      </c>
      <c r="X50" s="150">
        <f t="shared" si="0"/>
        <v>45880.625</v>
      </c>
      <c r="Y50" s="150" t="str">
        <f t="shared" si="1"/>
        <v/>
      </c>
      <c r="Z50" s="150">
        <v>46008.625</v>
      </c>
    </row>
    <row r="51" spans="1:26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45881.625</v>
      </c>
      <c r="Q51" s="44">
        <v>94.75</v>
      </c>
      <c r="R51" s="59">
        <v>45881.625</v>
      </c>
      <c r="S51" s="44">
        <v>100.947</v>
      </c>
      <c r="T51" s="105">
        <v>45882.625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45881.625</v>
      </c>
      <c r="Y51" s="150" t="str">
        <f t="shared" si="1"/>
        <v/>
      </c>
      <c r="Z51" s="150">
        <v>46009.625</v>
      </c>
    </row>
    <row r="52" spans="1:26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45882.625</v>
      </c>
      <c r="Q52" s="44">
        <v>94.88</v>
      </c>
      <c r="R52" s="59">
        <v>45882.625</v>
      </c>
      <c r="S52" s="44">
        <v>101.11799999999999</v>
      </c>
      <c r="T52" s="105">
        <v>45883.625</v>
      </c>
      <c r="U52" s="44">
        <v>120.46</v>
      </c>
      <c r="V52" s="59">
        <v>45915.625</v>
      </c>
      <c r="W52" s="44">
        <v>99.558000000000007</v>
      </c>
      <c r="X52" s="150">
        <f t="shared" si="0"/>
        <v>45882.625</v>
      </c>
      <c r="Y52" s="150" t="str">
        <f t="shared" si="1"/>
        <v/>
      </c>
    </row>
    <row r="53" spans="1:26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45883.625</v>
      </c>
      <c r="Q53" s="44">
        <v>94.94</v>
      </c>
      <c r="R53" s="59">
        <v>45883.625</v>
      </c>
      <c r="S53" s="44">
        <v>101.057</v>
      </c>
      <c r="T53" s="105">
        <v>45887.625</v>
      </c>
      <c r="U53" s="44">
        <v>120.14</v>
      </c>
      <c r="V53" s="59">
        <v>45916.625</v>
      </c>
      <c r="W53" s="44">
        <v>99.569000000000003</v>
      </c>
      <c r="X53" s="150">
        <f t="shared" si="0"/>
        <v>45883.625</v>
      </c>
      <c r="Y53" s="150" t="str">
        <f t="shared" si="1"/>
        <v/>
      </c>
    </row>
    <row r="54" spans="1:26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45884.625</v>
      </c>
      <c r="Q54" s="44">
        <v>94.87</v>
      </c>
      <c r="R54" s="59">
        <v>45884.625</v>
      </c>
      <c r="S54" s="44">
        <v>100.946</v>
      </c>
      <c r="T54" s="105">
        <v>45888.625</v>
      </c>
      <c r="U54" s="44">
        <v>120.27</v>
      </c>
      <c r="V54" s="59">
        <v>45917.625</v>
      </c>
      <c r="W54" s="44">
        <v>99.600999999999999</v>
      </c>
      <c r="X54" s="150" t="str">
        <f t="shared" si="0"/>
        <v/>
      </c>
      <c r="Y54" s="150" t="str">
        <f t="shared" si="1"/>
        <v/>
      </c>
    </row>
    <row r="55" spans="1:26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45887.625</v>
      </c>
      <c r="Q55" s="44">
        <v>94.83</v>
      </c>
      <c r="R55" s="59">
        <v>45887.625</v>
      </c>
      <c r="S55" s="44">
        <v>100.953</v>
      </c>
      <c r="T55" s="105">
        <v>45889.625</v>
      </c>
      <c r="U55" s="44">
        <v>120.39</v>
      </c>
      <c r="V55" s="59">
        <v>45918.625</v>
      </c>
      <c r="W55" s="44">
        <v>99.516000000000005</v>
      </c>
      <c r="X55" s="150">
        <f t="shared" si="0"/>
        <v>45887.625</v>
      </c>
      <c r="Y55" s="150" t="str">
        <f t="shared" si="1"/>
        <v/>
      </c>
    </row>
    <row r="56" spans="1:26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45888.625</v>
      </c>
      <c r="Q56" s="44">
        <v>94.8</v>
      </c>
      <c r="R56" s="59">
        <v>45888.625</v>
      </c>
      <c r="S56" s="44">
        <v>100.99</v>
      </c>
      <c r="T56" s="105">
        <v>45890.625</v>
      </c>
      <c r="U56" s="44">
        <v>120.12</v>
      </c>
      <c r="V56" s="59">
        <v>45919.625</v>
      </c>
      <c r="W56" s="44">
        <v>99.414000000000001</v>
      </c>
      <c r="X56" s="150">
        <f t="shared" si="0"/>
        <v>45888.625</v>
      </c>
      <c r="Y56" s="150" t="str">
        <f t="shared" si="1"/>
        <v/>
      </c>
    </row>
    <row r="57" spans="1:26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45889.625</v>
      </c>
      <c r="Q57" s="44">
        <v>94.64</v>
      </c>
      <c r="R57" s="59">
        <v>45889.625</v>
      </c>
      <c r="S57" s="44">
        <v>101.083</v>
      </c>
      <c r="T57" s="105">
        <v>45891.625</v>
      </c>
      <c r="U57" s="44">
        <v>120.28</v>
      </c>
      <c r="V57" s="59">
        <v>45922.625</v>
      </c>
      <c r="W57" s="44">
        <v>99.441000000000003</v>
      </c>
      <c r="X57" s="150">
        <f t="shared" si="0"/>
        <v>45889.625</v>
      </c>
      <c r="Y57" s="150" t="str">
        <f t="shared" si="1"/>
        <v/>
      </c>
    </row>
    <row r="58" spans="1:26">
      <c r="A58" s="151">
        <f t="shared" ca="1" si="16"/>
        <v>46003.625</v>
      </c>
      <c r="B58" s="60">
        <f t="shared" ca="1" si="17"/>
        <v>92.75</v>
      </c>
      <c r="C58" s="30">
        <f t="shared" ca="1" si="4"/>
        <v>102847.24477644391</v>
      </c>
      <c r="D58" s="31">
        <f t="shared" ca="1" si="5"/>
        <v>-193874.99999999997</v>
      </c>
      <c r="E58" s="60">
        <f t="shared" ca="1" si="18"/>
        <v>100.45399999999999</v>
      </c>
      <c r="F58" s="30">
        <f t="shared" ca="1" si="19"/>
        <v>-89200.00000000243</v>
      </c>
      <c r="G58" s="31">
        <f t="shared" ca="1" si="8"/>
        <v>-68495.900000000009</v>
      </c>
      <c r="H58" s="60">
        <f t="shared" ca="1" si="20"/>
        <v>120.81</v>
      </c>
      <c r="I58" s="30">
        <f t="shared" ca="1" si="21"/>
        <v>-32009.925558314389</v>
      </c>
      <c r="J58" s="31">
        <f t="shared" ca="1" si="11"/>
        <v>-333464.99999999994</v>
      </c>
      <c r="K58" s="60">
        <f t="shared" ca="1" si="22"/>
        <v>98.763000000000005</v>
      </c>
      <c r="L58" s="30">
        <f t="shared" ca="1" si="23"/>
        <v>-293969.99999999948</v>
      </c>
      <c r="M58" s="31">
        <f t="shared" ca="1" si="14"/>
        <v>-150934.9673333333</v>
      </c>
      <c r="N58" s="66">
        <f t="shared" ca="1" si="24"/>
        <v>-12761.896998572076</v>
      </c>
      <c r="P58" s="59">
        <v>45890.625</v>
      </c>
      <c r="Q58" s="44">
        <v>94.47</v>
      </c>
      <c r="R58" s="59">
        <v>45890.625</v>
      </c>
      <c r="S58" s="44">
        <v>100.955</v>
      </c>
      <c r="T58" s="105">
        <v>45898.625</v>
      </c>
      <c r="U58" s="44">
        <v>120.25</v>
      </c>
      <c r="V58" s="59">
        <v>45923.625</v>
      </c>
      <c r="W58" s="44">
        <v>99.381</v>
      </c>
      <c r="X58" s="150">
        <f t="shared" si="0"/>
        <v>45890.625</v>
      </c>
      <c r="Y58" s="150" t="str">
        <f t="shared" si="1"/>
        <v/>
      </c>
    </row>
    <row r="59" spans="1:26">
      <c r="A59" s="151">
        <f t="shared" ca="1" si="16"/>
        <v>46006.625</v>
      </c>
      <c r="B59" s="60">
        <f t="shared" ca="1" si="17"/>
        <v>92.8</v>
      </c>
      <c r="C59" s="30">
        <f t="shared" ca="1" si="4"/>
        <v>116379.77698386593</v>
      </c>
      <c r="D59" s="31">
        <f t="shared" ca="1" si="5"/>
        <v>-202687.5</v>
      </c>
      <c r="E59" s="60">
        <f t="shared" ca="1" si="18"/>
        <v>100.489</v>
      </c>
      <c r="F59" s="30">
        <f t="shared" ca="1" si="19"/>
        <v>-82200.000000000276</v>
      </c>
      <c r="G59" s="31">
        <f t="shared" ca="1" si="8"/>
        <v>-71609.349999999991</v>
      </c>
      <c r="H59" s="60">
        <f t="shared" ca="1" si="20"/>
        <v>120.96</v>
      </c>
      <c r="I59" s="30">
        <f t="shared" ca="1" si="21"/>
        <v>21339.950372200045</v>
      </c>
      <c r="J59" s="31">
        <f t="shared" ca="1" si="11"/>
        <v>-348622.5</v>
      </c>
      <c r="K59" s="60">
        <f t="shared" ca="1" si="22"/>
        <v>98.816999999999993</v>
      </c>
      <c r="L59" s="30">
        <f t="shared" ca="1" si="23"/>
        <v>-271830.00000000448</v>
      </c>
      <c r="M59" s="31">
        <f t="shared" ca="1" si="14"/>
        <v>-157795.64766666671</v>
      </c>
      <c r="N59" s="66">
        <f t="shared" ca="1" si="24"/>
        <v>-34841.471055005037</v>
      </c>
      <c r="P59" s="59">
        <v>45891.625</v>
      </c>
      <c r="Q59" s="44">
        <v>94.76</v>
      </c>
      <c r="R59" s="59">
        <v>45891.625</v>
      </c>
      <c r="S59" s="44">
        <v>101.027</v>
      </c>
      <c r="T59" s="105">
        <v>45901.625</v>
      </c>
      <c r="U59" s="44">
        <v>120.1</v>
      </c>
      <c r="V59" s="59">
        <v>45924.625</v>
      </c>
      <c r="W59" s="44">
        <v>99.414000000000001</v>
      </c>
      <c r="X59" s="150">
        <f t="shared" si="0"/>
        <v>45891.625</v>
      </c>
      <c r="Y59" s="150" t="str">
        <f t="shared" si="1"/>
        <v/>
      </c>
    </row>
    <row r="60" spans="1:26">
      <c r="A60" s="151">
        <f t="shared" ca="1" si="16"/>
        <v>46007.625</v>
      </c>
      <c r="B60" s="60">
        <f t="shared" ca="1" si="17"/>
        <v>92.78</v>
      </c>
      <c r="C60" s="30">
        <f t="shared" ca="1" si="4"/>
        <v>110966.7641008949</v>
      </c>
      <c r="D60" s="31">
        <f t="shared" ca="1" si="5"/>
        <v>-205625</v>
      </c>
      <c r="E60" s="60">
        <f t="shared" ca="1" si="18"/>
        <v>100.5</v>
      </c>
      <c r="F60" s="30">
        <f t="shared" ca="1" si="19"/>
        <v>-80000.000000001135</v>
      </c>
      <c r="G60" s="31">
        <f t="shared" ca="1" si="8"/>
        <v>-72647.166666666686</v>
      </c>
      <c r="H60" s="60">
        <f t="shared" ca="1" si="20"/>
        <v>120.89</v>
      </c>
      <c r="I60" s="30">
        <f t="shared" ca="1" si="21"/>
        <v>-3556.658395371448</v>
      </c>
      <c r="J60" s="31">
        <f t="shared" ca="1" si="11"/>
        <v>-353675</v>
      </c>
      <c r="K60" s="60">
        <f t="shared" ca="1" si="22"/>
        <v>98.823999999999998</v>
      </c>
      <c r="L60" s="30">
        <f t="shared" ca="1" si="23"/>
        <v>-268960.00000000239</v>
      </c>
      <c r="M60" s="31">
        <f t="shared" ca="1" si="14"/>
        <v>-160082.54111111109</v>
      </c>
      <c r="N60" s="66">
        <f t="shared" ca="1" si="24"/>
        <v>-13821.95194817931</v>
      </c>
      <c r="P60" s="59">
        <v>45895.625</v>
      </c>
      <c r="Q60" s="44">
        <v>94.59</v>
      </c>
      <c r="R60" s="59">
        <v>45894.625</v>
      </c>
      <c r="S60" s="44">
        <v>100.916</v>
      </c>
      <c r="T60" s="105">
        <v>45902.625</v>
      </c>
      <c r="U60" s="44">
        <v>119.81</v>
      </c>
      <c r="V60" s="59">
        <v>45925.625</v>
      </c>
      <c r="W60" s="44">
        <v>99.263000000000005</v>
      </c>
      <c r="X60" s="150" t="str">
        <f t="shared" si="0"/>
        <v/>
      </c>
      <c r="Y60" s="150" t="str">
        <f t="shared" si="1"/>
        <v/>
      </c>
    </row>
    <row r="61" spans="1:26">
      <c r="A61" s="151">
        <f t="shared" ca="1" si="16"/>
        <v>46008.625</v>
      </c>
      <c r="B61" s="60">
        <f t="shared" ca="1" si="17"/>
        <v>92.9</v>
      </c>
      <c r="C61" s="30">
        <f t="shared" ca="1" si="4"/>
        <v>143444.84139872104</v>
      </c>
      <c r="D61" s="31">
        <f t="shared" ca="1" si="5"/>
        <v>-208562.49999999997</v>
      </c>
      <c r="E61" s="60">
        <f t="shared" ca="1" si="18"/>
        <v>100.503</v>
      </c>
      <c r="F61" s="30">
        <f t="shared" ca="1" si="19"/>
        <v>-79400.00000000112</v>
      </c>
      <c r="G61" s="31">
        <f t="shared" ca="1" si="8"/>
        <v>-73684.983333333294</v>
      </c>
      <c r="H61" s="60">
        <f t="shared" ca="1" si="20"/>
        <v>120.88</v>
      </c>
      <c r="I61" s="30">
        <f t="shared" ca="1" si="21"/>
        <v>-7113.3167907381221</v>
      </c>
      <c r="J61" s="31">
        <f t="shared" ca="1" si="11"/>
        <v>-358727.49999999994</v>
      </c>
      <c r="K61" s="60">
        <f t="shared" ca="1" si="22"/>
        <v>98.834000000000003</v>
      </c>
      <c r="L61" s="30">
        <f t="shared" ca="1" si="23"/>
        <v>-264860.00000000035</v>
      </c>
      <c r="M61" s="31">
        <f t="shared" ca="1" si="14"/>
        <v>-162369.43455555552</v>
      </c>
      <c r="N61" s="66">
        <f t="shared" ca="1" si="24"/>
        <v>26578.706967237697</v>
      </c>
      <c r="P61" s="59">
        <v>45896.625</v>
      </c>
      <c r="Q61" s="44">
        <v>94.56</v>
      </c>
      <c r="R61" s="59">
        <v>45895.625</v>
      </c>
      <c r="S61" s="44">
        <v>101.051</v>
      </c>
      <c r="T61" s="105">
        <v>45903.625</v>
      </c>
      <c r="U61" s="44">
        <v>120.08</v>
      </c>
      <c r="V61" s="59">
        <v>45926.625</v>
      </c>
      <c r="W61" s="44">
        <v>99.38</v>
      </c>
      <c r="X61" s="150" t="str">
        <f t="shared" si="0"/>
        <v/>
      </c>
      <c r="Y61" s="150" t="str">
        <f t="shared" si="1"/>
        <v/>
      </c>
    </row>
    <row r="62" spans="1:26">
      <c r="A62" s="151">
        <f t="shared" ca="1" si="16"/>
        <v>46009.625</v>
      </c>
      <c r="B62" s="60">
        <f t="shared" ca="1" si="17"/>
        <v>93</v>
      </c>
      <c r="C62" s="30">
        <f t="shared" ca="1" si="4"/>
        <v>170509.90581357616</v>
      </c>
      <c r="D62" s="31">
        <f t="shared" ca="1" si="5"/>
        <v>-211500</v>
      </c>
      <c r="E62" s="60">
        <f t="shared" ca="1" si="18"/>
        <v>100.521</v>
      </c>
      <c r="F62" s="30">
        <f t="shared" ca="1" si="19"/>
        <v>-75800.000000000975</v>
      </c>
      <c r="G62" s="31">
        <f t="shared" ca="1" si="8"/>
        <v>-74722.799999999974</v>
      </c>
      <c r="H62" s="60">
        <f t="shared" ca="1" si="20"/>
        <v>120.81</v>
      </c>
      <c r="I62" s="30">
        <f t="shared" ca="1" si="21"/>
        <v>-32009.925558314389</v>
      </c>
      <c r="J62" s="31">
        <f t="shared" ca="1" si="11"/>
        <v>-363780</v>
      </c>
      <c r="K62" s="60">
        <f t="shared" ca="1" si="22"/>
        <v>98.876999999999995</v>
      </c>
      <c r="L62" s="30">
        <f t="shared" ca="1" si="23"/>
        <v>-247230.00000000355</v>
      </c>
      <c r="M62" s="31">
        <f t="shared" ca="1" si="14"/>
        <v>-164656.32800000004</v>
      </c>
      <c r="N62" s="66">
        <f t="shared" ca="1" si="24"/>
        <v>93436.303371887887</v>
      </c>
      <c r="P62" s="59">
        <v>45897.625</v>
      </c>
      <c r="Q62" s="44">
        <v>94.44</v>
      </c>
      <c r="R62" s="59">
        <v>45896.625</v>
      </c>
      <c r="S62" s="44">
        <v>101.142</v>
      </c>
      <c r="T62" s="105">
        <v>45904.625</v>
      </c>
      <c r="U62" s="44">
        <v>120.3</v>
      </c>
      <c r="V62" s="59">
        <v>45929.625</v>
      </c>
      <c r="W62" s="44">
        <v>99.456000000000003</v>
      </c>
      <c r="X62" s="150" t="str">
        <f t="shared" si="0"/>
        <v/>
      </c>
      <c r="Y62" s="150" t="str">
        <f t="shared" si="1"/>
        <v/>
      </c>
    </row>
    <row r="63" spans="1:26">
      <c r="A63" s="151">
        <f t="shared" ca="1" si="16"/>
        <v>46009.432626620372</v>
      </c>
      <c r="B63" s="60">
        <f t="shared" ca="1" si="17"/>
        <v>93</v>
      </c>
      <c r="C63" s="30">
        <f t="shared" ca="1" si="4"/>
        <v>170509.90581357616</v>
      </c>
      <c r="D63" s="31">
        <f t="shared" ca="1" si="5"/>
        <v>-211500</v>
      </c>
      <c r="E63" s="60">
        <f t="shared" ca="1" si="18"/>
        <v>100.521</v>
      </c>
      <c r="F63" s="30">
        <f t="shared" ca="1" si="19"/>
        <v>-75800.000000000975</v>
      </c>
      <c r="G63" s="31">
        <f t="shared" ca="1" si="8"/>
        <v>-74722.799999999974</v>
      </c>
      <c r="H63" s="60">
        <f t="shared" ca="1" si="20"/>
        <v>120.81</v>
      </c>
      <c r="I63" s="30">
        <f t="shared" ca="1" si="21"/>
        <v>-32009.925558314389</v>
      </c>
      <c r="J63" s="31">
        <f t="shared" ca="1" si="11"/>
        <v>-363780</v>
      </c>
      <c r="K63" s="60">
        <f t="shared" ca="1" si="22"/>
        <v>98.876999999999995</v>
      </c>
      <c r="L63" s="30">
        <f t="shared" ca="1" si="23"/>
        <v>-247230.00000000355</v>
      </c>
      <c r="M63" s="31">
        <f t="shared" ca="1" si="14"/>
        <v>-164656.32800000004</v>
      </c>
      <c r="N63" s="66">
        <f t="shared" ca="1" si="24"/>
        <v>93436.303371887887</v>
      </c>
      <c r="P63" s="59">
        <v>45898.625</v>
      </c>
      <c r="Q63" s="44">
        <v>94.44</v>
      </c>
      <c r="R63" s="59">
        <v>45897.625</v>
      </c>
      <c r="S63" s="44">
        <v>101.092</v>
      </c>
      <c r="T63" s="105">
        <v>45905.625</v>
      </c>
      <c r="U63" s="44">
        <v>120.64</v>
      </c>
      <c r="V63" s="59">
        <v>45930.625</v>
      </c>
      <c r="W63" s="44">
        <v>99.484999999999999</v>
      </c>
      <c r="X63" s="150">
        <f t="shared" si="0"/>
        <v>45898.625</v>
      </c>
      <c r="Y63" s="150" t="str">
        <f t="shared" si="1"/>
        <v/>
      </c>
    </row>
    <row r="64" spans="1:26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45901.625</v>
      </c>
      <c r="Q64" s="44">
        <v>94.4</v>
      </c>
      <c r="R64" s="59">
        <v>45898.625</v>
      </c>
      <c r="S64" s="44">
        <v>101.096</v>
      </c>
      <c r="T64" s="105">
        <v>45908.625</v>
      </c>
      <c r="U64" s="44">
        <v>120.74</v>
      </c>
      <c r="V64" s="59">
        <v>45931.625</v>
      </c>
      <c r="W64" s="44">
        <v>99.536000000000001</v>
      </c>
      <c r="X64" s="150">
        <f t="shared" si="0"/>
        <v>45901.625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45902.625</v>
      </c>
      <c r="Q65" s="44">
        <v>94.24</v>
      </c>
      <c r="R65" s="59">
        <v>45901.625</v>
      </c>
      <c r="S65" s="44">
        <v>101.01900000000001</v>
      </c>
      <c r="T65" s="105">
        <v>45909.625</v>
      </c>
      <c r="U65" s="44">
        <v>120.66</v>
      </c>
      <c r="V65" s="59">
        <v>45932.625</v>
      </c>
      <c r="W65" s="44">
        <v>99.51</v>
      </c>
      <c r="X65" s="150">
        <f t="shared" si="0"/>
        <v>45902.625</v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45903.625</v>
      </c>
      <c r="Q66" s="44">
        <v>94.38</v>
      </c>
      <c r="R66" s="59">
        <v>45902.625</v>
      </c>
      <c r="S66" s="44">
        <v>100.976</v>
      </c>
      <c r="T66" s="105">
        <v>45910.625</v>
      </c>
      <c r="U66" s="44">
        <v>120.75</v>
      </c>
      <c r="V66" s="59">
        <v>45933.625</v>
      </c>
      <c r="W66" s="44">
        <v>99.492999999999995</v>
      </c>
      <c r="X66" s="150">
        <f t="shared" si="0"/>
        <v>45903.625</v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45904.625</v>
      </c>
      <c r="Q67" s="44">
        <v>94.54</v>
      </c>
      <c r="R67" s="59">
        <v>45903.625</v>
      </c>
      <c r="S67" s="44">
        <v>101.038</v>
      </c>
      <c r="T67" s="105">
        <v>45911.625</v>
      </c>
      <c r="U67" s="44">
        <v>120.76</v>
      </c>
      <c r="V67" s="59">
        <v>45936.625</v>
      </c>
      <c r="W67" s="44">
        <v>99.536000000000001</v>
      </c>
      <c r="X67" s="150">
        <f t="shared" si="0"/>
        <v>45904.625</v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45905.625</v>
      </c>
      <c r="Q68" s="44">
        <v>94.64</v>
      </c>
      <c r="R68" s="59">
        <v>45904.625</v>
      </c>
      <c r="S68" s="44">
        <v>101.06399999999999</v>
      </c>
      <c r="T68" s="105">
        <v>45912.625</v>
      </c>
      <c r="U68" s="44">
        <v>120.63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45905.625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45908.625</v>
      </c>
      <c r="Q69" s="44">
        <v>94.65</v>
      </c>
      <c r="R69" s="59">
        <v>45905.625</v>
      </c>
      <c r="S69" s="44">
        <v>101.19</v>
      </c>
      <c r="T69" s="105">
        <v>45915.625</v>
      </c>
      <c r="U69" s="44">
        <v>120.7</v>
      </c>
      <c r="V69" s="59">
        <v>45938.625</v>
      </c>
      <c r="W69" s="44">
        <v>99.673000000000002</v>
      </c>
      <c r="X69" s="150">
        <f t="shared" si="25"/>
        <v>45908.625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45909.625</v>
      </c>
      <c r="Q70" s="44">
        <v>94.54</v>
      </c>
      <c r="R70" s="59">
        <v>45908.625</v>
      </c>
      <c r="S70" s="44">
        <v>101.23099999999999</v>
      </c>
      <c r="T70" s="105">
        <v>45916.625</v>
      </c>
      <c r="U70" s="44">
        <v>120.66</v>
      </c>
      <c r="V70" s="59">
        <v>45939.625</v>
      </c>
      <c r="W70" s="44">
        <v>99.552999999999997</v>
      </c>
      <c r="X70" s="150">
        <f t="shared" si="25"/>
        <v>45909.625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45910.625</v>
      </c>
      <c r="Q71" s="44">
        <v>94.53</v>
      </c>
      <c r="R71" s="59">
        <v>45909.625</v>
      </c>
      <c r="S71" s="44">
        <v>101.163</v>
      </c>
      <c r="T71" s="105">
        <v>45917.625</v>
      </c>
      <c r="U71" s="44">
        <v>120.67</v>
      </c>
      <c r="V71" s="59">
        <v>45940.625</v>
      </c>
      <c r="W71" s="44">
        <v>99.754000000000005</v>
      </c>
      <c r="X71" s="150">
        <f t="shared" si="25"/>
        <v>45910.625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45911.625</v>
      </c>
      <c r="Q72" s="44">
        <v>92.29</v>
      </c>
      <c r="R72" s="59">
        <v>45910.625</v>
      </c>
      <c r="S72" s="44">
        <v>101.126</v>
      </c>
      <c r="T72" s="105">
        <v>45918.625</v>
      </c>
      <c r="U72" s="44">
        <v>120.7</v>
      </c>
      <c r="V72" s="59">
        <v>45943.625</v>
      </c>
      <c r="W72" s="44">
        <v>99.923000000000002</v>
      </c>
      <c r="X72" s="150">
        <f t="shared" si="25"/>
        <v>45911.625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45912.625</v>
      </c>
      <c r="Q73" s="44">
        <v>92.46</v>
      </c>
      <c r="R73" s="59">
        <v>45911.625</v>
      </c>
      <c r="S73" s="44">
        <v>101.012</v>
      </c>
      <c r="T73" s="105">
        <v>45919.625</v>
      </c>
      <c r="U73" s="44">
        <v>120.71</v>
      </c>
      <c r="V73" s="59">
        <v>45944.625</v>
      </c>
      <c r="W73" s="44">
        <v>99.977999999999994</v>
      </c>
      <c r="X73" s="150">
        <f t="shared" si="25"/>
        <v>45912.625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45915.625</v>
      </c>
      <c r="Q74" s="44">
        <v>92.46</v>
      </c>
      <c r="R74" s="59">
        <v>45912.625</v>
      </c>
      <c r="S74" s="44">
        <v>100.934</v>
      </c>
      <c r="T74" s="105">
        <v>45922.625</v>
      </c>
      <c r="U74" s="44">
        <v>120.61</v>
      </c>
      <c r="V74" s="59">
        <v>45945.625</v>
      </c>
      <c r="W74" s="44">
        <v>100.18899999999999</v>
      </c>
      <c r="X74" s="150">
        <f t="shared" si="25"/>
        <v>45915.625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45916.625</v>
      </c>
      <c r="Q75" s="44">
        <v>92.35</v>
      </c>
      <c r="R75" s="59">
        <v>45915.625</v>
      </c>
      <c r="S75" s="44">
        <v>100.944</v>
      </c>
      <c r="T75" s="105">
        <v>45923.625</v>
      </c>
      <c r="U75" s="44">
        <v>120.6</v>
      </c>
      <c r="V75" s="59">
        <v>45946.625</v>
      </c>
      <c r="W75" s="44">
        <v>100.14700000000001</v>
      </c>
      <c r="X75" s="150">
        <f t="shared" si="25"/>
        <v>45916.625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45917.625</v>
      </c>
      <c r="Q76" s="44">
        <v>92.39</v>
      </c>
      <c r="R76" s="59">
        <v>45916.625</v>
      </c>
      <c r="S76" s="44">
        <v>100.953</v>
      </c>
      <c r="T76" s="105">
        <v>45924.625</v>
      </c>
      <c r="U76" s="44">
        <v>120.67</v>
      </c>
      <c r="V76" s="59">
        <v>45947.625</v>
      </c>
      <c r="W76" s="44">
        <v>100.146</v>
      </c>
      <c r="X76" s="150">
        <f t="shared" si="25"/>
        <v>45917.625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45918.625</v>
      </c>
      <c r="Q77" s="44">
        <v>92.67</v>
      </c>
      <c r="R77" s="59">
        <v>45917.625</v>
      </c>
      <c r="S77" s="44">
        <v>100.971</v>
      </c>
      <c r="T77" s="105">
        <v>45925.625</v>
      </c>
      <c r="U77" s="44">
        <v>120.43</v>
      </c>
      <c r="V77" s="59">
        <v>45950.625</v>
      </c>
      <c r="W77" s="44">
        <v>100.10599999999999</v>
      </c>
      <c r="X77" s="150">
        <f t="shared" si="25"/>
        <v>45918.625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45919.625</v>
      </c>
      <c r="Q78" s="44">
        <v>92.67</v>
      </c>
      <c r="R78" s="59">
        <v>45918.625</v>
      </c>
      <c r="S78" s="44">
        <v>100.956</v>
      </c>
      <c r="T78" s="105">
        <v>45929.625</v>
      </c>
      <c r="U78" s="44">
        <v>120.76</v>
      </c>
      <c r="V78" s="59">
        <v>45951.625</v>
      </c>
      <c r="W78" s="44">
        <v>100.206</v>
      </c>
      <c r="X78" s="150">
        <f t="shared" si="25"/>
        <v>45919.625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45922.625</v>
      </c>
      <c r="Q79" s="44">
        <v>92.52</v>
      </c>
      <c r="R79" s="59">
        <v>45919.625</v>
      </c>
      <c r="S79" s="44">
        <v>100.904</v>
      </c>
      <c r="T79" s="105">
        <v>45930.625</v>
      </c>
      <c r="U79" s="44">
        <v>120.78</v>
      </c>
      <c r="V79" s="59">
        <v>45952.625</v>
      </c>
      <c r="W79" s="44">
        <v>100.13800000000001</v>
      </c>
      <c r="X79" s="150">
        <f t="shared" si="25"/>
        <v>45922.625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45923.625</v>
      </c>
      <c r="Q80" s="44">
        <v>92.67</v>
      </c>
      <c r="R80" s="59">
        <v>45922.625</v>
      </c>
      <c r="S80" s="44">
        <v>100.913</v>
      </c>
      <c r="T80" s="105">
        <v>45931.625</v>
      </c>
      <c r="U80" s="44">
        <v>120.85</v>
      </c>
      <c r="V80" s="59">
        <v>45953.625</v>
      </c>
      <c r="W80" s="44">
        <v>100.104</v>
      </c>
      <c r="X80" s="150">
        <f t="shared" si="25"/>
        <v>45923.625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45924.625</v>
      </c>
      <c r="Q81" s="44">
        <v>92.59</v>
      </c>
      <c r="R81" s="59">
        <v>45923.625</v>
      </c>
      <c r="S81" s="44">
        <v>100.883</v>
      </c>
      <c r="T81" s="105">
        <v>45932.625</v>
      </c>
      <c r="U81" s="44">
        <v>120.92</v>
      </c>
      <c r="V81" s="59">
        <v>45954.625</v>
      </c>
      <c r="W81" s="44">
        <v>99.841999999999999</v>
      </c>
      <c r="X81" s="150">
        <f t="shared" si="25"/>
        <v>45924.625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45925.625</v>
      </c>
      <c r="Q82" s="44">
        <v>92.45</v>
      </c>
      <c r="R82" s="59">
        <v>45924.625</v>
      </c>
      <c r="S82" s="44">
        <v>100.893</v>
      </c>
      <c r="T82" s="105">
        <v>45933.625</v>
      </c>
      <c r="U82" s="44">
        <v>120.97</v>
      </c>
      <c r="V82" s="59">
        <v>45957.625</v>
      </c>
      <c r="W82" s="44">
        <v>99.850999999999999</v>
      </c>
      <c r="X82" s="150">
        <f t="shared" si="25"/>
        <v>45925.625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45926.625</v>
      </c>
      <c r="Q83" s="44">
        <v>92.46</v>
      </c>
      <c r="R83" s="59">
        <v>45925.625</v>
      </c>
      <c r="S83" s="44">
        <v>100.822</v>
      </c>
      <c r="T83" s="105">
        <v>45936.625</v>
      </c>
      <c r="U83" s="44">
        <v>120.96</v>
      </c>
      <c r="V83" s="59">
        <v>45958.625</v>
      </c>
      <c r="W83" s="44">
        <v>99.867999999999995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45929.625</v>
      </c>
      <c r="Q84" s="44">
        <v>92.5</v>
      </c>
      <c r="R84" s="59">
        <v>45926.625</v>
      </c>
      <c r="S84" s="44">
        <v>100.866</v>
      </c>
      <c r="T84" s="105">
        <v>45937.625</v>
      </c>
      <c r="U84" s="44">
        <v>120.93</v>
      </c>
      <c r="V84" s="59">
        <v>45959.625</v>
      </c>
      <c r="W84" s="44">
        <v>99.85</v>
      </c>
      <c r="X84" s="150">
        <f t="shared" si="25"/>
        <v>45929.625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45930.625</v>
      </c>
      <c r="Q85" s="44">
        <v>92.47</v>
      </c>
      <c r="R85" s="59">
        <v>45929.625</v>
      </c>
      <c r="S85" s="44">
        <v>100.89</v>
      </c>
      <c r="T85" s="105">
        <v>45938.625</v>
      </c>
      <c r="U85" s="44">
        <v>121.12</v>
      </c>
      <c r="V85" s="59">
        <v>45960.625</v>
      </c>
      <c r="W85" s="44">
        <v>99.772999999999996</v>
      </c>
      <c r="X85" s="150">
        <f t="shared" si="25"/>
        <v>45930.625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45931.625</v>
      </c>
      <c r="Q86" s="44">
        <v>92.57</v>
      </c>
      <c r="R86" s="59">
        <v>45930.625</v>
      </c>
      <c r="S86" s="44">
        <v>100.89400000000001</v>
      </c>
      <c r="T86" s="105">
        <v>45939.625</v>
      </c>
      <c r="U86" s="44">
        <v>120.99</v>
      </c>
      <c r="V86" s="59">
        <v>45961.625</v>
      </c>
      <c r="W86" s="44">
        <v>99.798000000000002</v>
      </c>
      <c r="X86" s="150">
        <f t="shared" si="25"/>
        <v>45931.625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45932.625</v>
      </c>
      <c r="Q87" s="44">
        <v>92.64</v>
      </c>
      <c r="R87" s="59">
        <v>45931.625</v>
      </c>
      <c r="S87" s="44">
        <v>100.92</v>
      </c>
      <c r="T87" s="105">
        <v>45940.625</v>
      </c>
      <c r="U87" s="44">
        <v>121</v>
      </c>
      <c r="V87" s="59">
        <v>45964.625</v>
      </c>
      <c r="W87" s="44">
        <v>99.741</v>
      </c>
      <c r="X87" s="150">
        <f t="shared" si="25"/>
        <v>45932.625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45933.625</v>
      </c>
      <c r="Q88" s="44">
        <v>92.6</v>
      </c>
      <c r="R88" s="59">
        <v>45932.625</v>
      </c>
      <c r="S88" s="44">
        <v>100.905</v>
      </c>
      <c r="T88" s="105">
        <v>45943.625</v>
      </c>
      <c r="U88" s="44">
        <v>121.1</v>
      </c>
      <c r="V88" s="59">
        <v>45965.625</v>
      </c>
      <c r="W88" s="44">
        <v>99.774000000000001</v>
      </c>
      <c r="X88" s="150">
        <f t="shared" si="25"/>
        <v>45933.625</v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45936.625</v>
      </c>
      <c r="Q89" s="44">
        <v>92.49</v>
      </c>
      <c r="R89" s="59">
        <v>45933.625</v>
      </c>
      <c r="S89" s="44">
        <v>100.893</v>
      </c>
      <c r="T89" s="105">
        <v>45944.625</v>
      </c>
      <c r="U89" s="44">
        <v>121.2</v>
      </c>
      <c r="V89" s="59">
        <v>45966.625</v>
      </c>
      <c r="W89" s="44">
        <v>99.680999999999997</v>
      </c>
      <c r="X89" s="150">
        <f t="shared" si="25"/>
        <v>45936.625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45937.625</v>
      </c>
      <c r="Q90" s="44">
        <v>92.19</v>
      </c>
      <c r="R90" s="59">
        <v>45936.625</v>
      </c>
      <c r="S90" s="44">
        <v>100.928</v>
      </c>
      <c r="T90" s="105">
        <v>45945.625</v>
      </c>
      <c r="U90" s="44">
        <v>121.62</v>
      </c>
      <c r="V90" s="59">
        <v>45967.625</v>
      </c>
      <c r="W90" s="44">
        <v>99.730999999999995</v>
      </c>
      <c r="X90" s="150">
        <f t="shared" si="25"/>
        <v>45937.625</v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45938.625</v>
      </c>
      <c r="Q91" s="44">
        <v>92.12</v>
      </c>
      <c r="R91" s="59">
        <v>45937.625</v>
      </c>
      <c r="S91" s="44">
        <v>100.908</v>
      </c>
      <c r="T91" s="105">
        <v>45946.625</v>
      </c>
      <c r="U91" s="44">
        <v>121.6</v>
      </c>
      <c r="V91" s="59">
        <v>45968.625</v>
      </c>
      <c r="W91" s="44">
        <v>99.73</v>
      </c>
      <c r="X91" s="150">
        <f t="shared" si="25"/>
        <v>45938.625</v>
      </c>
      <c r="Y91" s="150">
        <f t="shared" si="26"/>
        <v>45938.625</v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45939.625</v>
      </c>
      <c r="Q92" s="44">
        <v>92</v>
      </c>
      <c r="R92" s="59">
        <v>45938.625</v>
      </c>
      <c r="S92" s="44">
        <v>100.99299999999999</v>
      </c>
      <c r="T92" s="105">
        <v>45947.625</v>
      </c>
      <c r="U92" s="44">
        <v>121.51</v>
      </c>
      <c r="V92" s="59">
        <v>45971.625</v>
      </c>
      <c r="W92" s="44">
        <v>99.706999999999994</v>
      </c>
      <c r="X92" s="150">
        <f t="shared" si="25"/>
        <v>45939.625</v>
      </c>
      <c r="Y92" s="150">
        <f t="shared" si="26"/>
        <v>45939.625</v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45940.625</v>
      </c>
      <c r="Q93" s="44">
        <v>91.78</v>
      </c>
      <c r="R93" s="59">
        <v>45939.625</v>
      </c>
      <c r="S93" s="44">
        <v>100.934</v>
      </c>
      <c r="T93" s="105">
        <v>45950.625</v>
      </c>
      <c r="U93" s="44">
        <v>121.57</v>
      </c>
      <c r="V93" s="59">
        <v>45972.625</v>
      </c>
      <c r="W93" s="44">
        <v>99.748000000000005</v>
      </c>
      <c r="X93" s="150">
        <f t="shared" si="25"/>
        <v>45940.625</v>
      </c>
      <c r="Y93" s="150">
        <f t="shared" si="26"/>
        <v>45940.625</v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45943.625</v>
      </c>
      <c r="Q94" s="44">
        <v>91.79</v>
      </c>
      <c r="R94" s="59">
        <v>45940.625</v>
      </c>
      <c r="S94" s="44">
        <v>101.017</v>
      </c>
      <c r="T94" s="105">
        <v>45952.625</v>
      </c>
      <c r="U94" s="44">
        <v>121.65</v>
      </c>
      <c r="V94" s="59">
        <v>45973.625</v>
      </c>
      <c r="W94" s="44">
        <v>99.754999999999995</v>
      </c>
      <c r="X94" s="150">
        <f t="shared" si="25"/>
        <v>45943.625</v>
      </c>
      <c r="Y94" s="150">
        <f t="shared" si="26"/>
        <v>45943.625</v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45944.625</v>
      </c>
      <c r="Q95" s="44">
        <v>91.85</v>
      </c>
      <c r="R95" s="59">
        <v>45943.625</v>
      </c>
      <c r="S95" s="44">
        <v>101.122</v>
      </c>
      <c r="T95" s="105">
        <v>45953.625</v>
      </c>
      <c r="U95" s="44">
        <v>121.61</v>
      </c>
      <c r="V95" s="59">
        <v>45974.625</v>
      </c>
      <c r="W95" s="44">
        <v>99.587000000000003</v>
      </c>
      <c r="X95" s="150">
        <f t="shared" si="25"/>
        <v>45944.625</v>
      </c>
      <c r="Y95" s="150">
        <f t="shared" si="26"/>
        <v>45944.625</v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45945.625</v>
      </c>
      <c r="Q96" s="44">
        <v>92.38</v>
      </c>
      <c r="R96" s="59">
        <v>45944.625</v>
      </c>
      <c r="S96" s="44">
        <v>101.13800000000001</v>
      </c>
      <c r="T96" s="105">
        <v>45954.625</v>
      </c>
      <c r="U96" s="44">
        <v>121.49</v>
      </c>
      <c r="V96" s="59">
        <v>45975.625</v>
      </c>
      <c r="W96" s="44">
        <v>99.515000000000001</v>
      </c>
      <c r="X96" s="150">
        <f t="shared" si="25"/>
        <v>45945.625</v>
      </c>
      <c r="Y96" s="150">
        <f t="shared" si="26"/>
        <v>45945.625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45946.625</v>
      </c>
      <c r="Q97" s="44">
        <v>92.23</v>
      </c>
      <c r="R97" s="59">
        <v>45945.625</v>
      </c>
      <c r="S97" s="44">
        <v>101.23699999999999</v>
      </c>
      <c r="T97" s="105">
        <v>45957.625</v>
      </c>
      <c r="U97" s="44">
        <v>121.55</v>
      </c>
      <c r="V97" s="59">
        <v>45978.625</v>
      </c>
      <c r="W97" s="44">
        <v>99.501999999999995</v>
      </c>
      <c r="X97" s="150">
        <f t="shared" si="25"/>
        <v>45946.625</v>
      </c>
      <c r="Y97" s="150">
        <f t="shared" si="26"/>
        <v>45946.625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45947.625</v>
      </c>
      <c r="Q98" s="44">
        <v>92.1</v>
      </c>
      <c r="R98" s="59">
        <v>45946.625</v>
      </c>
      <c r="S98" s="44">
        <v>101.221</v>
      </c>
      <c r="T98" s="105">
        <v>45958.625</v>
      </c>
      <c r="U98" s="44">
        <v>121.6</v>
      </c>
      <c r="V98" s="59">
        <v>45979.625</v>
      </c>
      <c r="W98" s="44">
        <v>99.593999999999994</v>
      </c>
      <c r="X98" s="150">
        <f t="shared" si="25"/>
        <v>45947.625</v>
      </c>
      <c r="Y98" s="150">
        <f t="shared" si="26"/>
        <v>45947.625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45950.625</v>
      </c>
      <c r="Q99" s="44">
        <v>92.33</v>
      </c>
      <c r="R99" s="59">
        <v>45947.625</v>
      </c>
      <c r="S99" s="44">
        <v>101.253</v>
      </c>
      <c r="T99" s="105">
        <v>45959.625</v>
      </c>
      <c r="U99" s="44">
        <v>121.65</v>
      </c>
      <c r="V99" s="59">
        <v>45980.625</v>
      </c>
      <c r="W99" s="44">
        <v>99.593999999999994</v>
      </c>
      <c r="X99" s="150">
        <f t="shared" si="25"/>
        <v>45950.625</v>
      </c>
      <c r="Y99" s="150">
        <f t="shared" si="26"/>
        <v>45950.625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45952.625</v>
      </c>
      <c r="Q100" s="44">
        <v>92.37</v>
      </c>
      <c r="R100" s="59">
        <v>45950.625</v>
      </c>
      <c r="S100" s="44">
        <v>101.25</v>
      </c>
      <c r="T100" s="105">
        <v>45960.625</v>
      </c>
      <c r="U100" s="44">
        <v>121.55</v>
      </c>
      <c r="V100" s="59">
        <v>45981.625</v>
      </c>
      <c r="W100" s="44">
        <v>99.533000000000001</v>
      </c>
      <c r="X100" s="150">
        <f t="shared" si="25"/>
        <v>45952.625</v>
      </c>
      <c r="Y100" s="150">
        <f t="shared" si="26"/>
        <v>45952.625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45953.625</v>
      </c>
      <c r="Q101" s="44">
        <v>92.5</v>
      </c>
      <c r="R101" s="59">
        <v>45951.625</v>
      </c>
      <c r="S101" s="44">
        <v>101.289</v>
      </c>
      <c r="T101" s="105">
        <v>45961.625</v>
      </c>
      <c r="U101" s="44">
        <v>121.49</v>
      </c>
      <c r="V101" s="59">
        <v>45982.625</v>
      </c>
      <c r="W101" s="44">
        <v>99.659000000000006</v>
      </c>
      <c r="X101" s="150">
        <f t="shared" si="25"/>
        <v>45953.625</v>
      </c>
      <c r="Y101" s="150">
        <f t="shared" si="26"/>
        <v>45953.625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45954.625</v>
      </c>
      <c r="Q102" s="44">
        <v>92.56</v>
      </c>
      <c r="R102" s="59">
        <v>45952.625</v>
      </c>
      <c r="S102" s="44">
        <v>101.261</v>
      </c>
      <c r="T102" s="105">
        <v>45964.625</v>
      </c>
      <c r="U102" s="44">
        <v>121.34</v>
      </c>
      <c r="V102" s="59">
        <v>45985.625</v>
      </c>
      <c r="W102" s="44">
        <v>99.59</v>
      </c>
      <c r="X102" s="150">
        <f t="shared" si="25"/>
        <v>45954.625</v>
      </c>
      <c r="Y102" s="150">
        <f t="shared" si="26"/>
        <v>45954.625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45957.625</v>
      </c>
      <c r="Q103" s="44">
        <v>92.8</v>
      </c>
      <c r="R103" s="59">
        <v>45953.625</v>
      </c>
      <c r="S103" s="44">
        <v>101.229</v>
      </c>
      <c r="T103" s="105">
        <v>45965.625</v>
      </c>
      <c r="U103" s="44">
        <v>121.4</v>
      </c>
      <c r="V103" s="59">
        <v>45986.625</v>
      </c>
      <c r="W103" s="44">
        <v>99.680999999999997</v>
      </c>
      <c r="X103" s="150">
        <f t="shared" si="25"/>
        <v>45957.625</v>
      </c>
      <c r="Y103" s="150">
        <f t="shared" si="26"/>
        <v>45957.625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45958.625</v>
      </c>
      <c r="Q104" s="44">
        <v>92.79</v>
      </c>
      <c r="R104" s="59">
        <v>45954.625</v>
      </c>
      <c r="S104" s="44">
        <v>101.092</v>
      </c>
      <c r="T104" s="105">
        <v>45966.625</v>
      </c>
      <c r="U104" s="44">
        <v>121.33</v>
      </c>
      <c r="V104" s="59">
        <v>45987.625</v>
      </c>
      <c r="W104" s="44">
        <v>99.637</v>
      </c>
      <c r="X104" s="150">
        <f t="shared" si="25"/>
        <v>45958.625</v>
      </c>
      <c r="Y104" s="150">
        <f t="shared" si="26"/>
        <v>45958.625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45959.625</v>
      </c>
      <c r="Q105" s="44">
        <v>92.78</v>
      </c>
      <c r="R105" s="59">
        <v>45957.625</v>
      </c>
      <c r="S105" s="44">
        <v>101.077</v>
      </c>
      <c r="T105" s="105">
        <v>45967.625</v>
      </c>
      <c r="U105" s="44">
        <v>121.24</v>
      </c>
      <c r="V105" s="59">
        <v>45988.625</v>
      </c>
      <c r="W105" s="44">
        <v>99.629000000000005</v>
      </c>
      <c r="X105" s="150">
        <f t="shared" si="25"/>
        <v>45959.625</v>
      </c>
      <c r="Y105" s="150">
        <f t="shared" si="26"/>
        <v>45959.625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45960.625</v>
      </c>
      <c r="Q106" s="44">
        <v>92.49</v>
      </c>
      <c r="R106" s="59">
        <v>45958.625</v>
      </c>
      <c r="S106" s="44">
        <v>101.083</v>
      </c>
      <c r="T106" s="105">
        <v>45968.625</v>
      </c>
      <c r="U106" s="44">
        <v>121.17</v>
      </c>
      <c r="V106" s="59">
        <v>45989.625</v>
      </c>
      <c r="W106" s="44">
        <v>99.536000000000001</v>
      </c>
      <c r="X106" s="150">
        <f t="shared" si="25"/>
        <v>45960.625</v>
      </c>
      <c r="Y106" s="150">
        <f t="shared" si="26"/>
        <v>45960.625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45961.625</v>
      </c>
      <c r="Q107" s="44">
        <v>92.63</v>
      </c>
      <c r="R107" s="59">
        <v>45959.625</v>
      </c>
      <c r="S107" s="44">
        <v>101.07899999999999</v>
      </c>
      <c r="T107" s="105">
        <v>45971.625</v>
      </c>
      <c r="U107" s="44">
        <v>121.31</v>
      </c>
      <c r="V107" s="59">
        <v>45992.625</v>
      </c>
      <c r="W107" s="44">
        <v>99.338999999999999</v>
      </c>
      <c r="X107" s="150">
        <f t="shared" si="25"/>
        <v>45961.625</v>
      </c>
      <c r="Y107" s="150">
        <f t="shared" si="26"/>
        <v>45961.625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45964.625</v>
      </c>
      <c r="Q108" s="44">
        <v>92.55</v>
      </c>
      <c r="R108" s="59">
        <v>45960.625</v>
      </c>
      <c r="S108" s="44">
        <v>101.026</v>
      </c>
      <c r="T108" s="105">
        <v>45972.625</v>
      </c>
      <c r="U108" s="44">
        <v>121.35</v>
      </c>
      <c r="V108" s="59">
        <v>45993.625</v>
      </c>
      <c r="W108" s="44">
        <v>99.323999999999998</v>
      </c>
      <c r="X108" s="150">
        <f t="shared" si="25"/>
        <v>45964.625</v>
      </c>
      <c r="Y108" s="150">
        <f t="shared" si="26"/>
        <v>45964.625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45965.625</v>
      </c>
      <c r="Q109" s="44">
        <v>92.47</v>
      </c>
      <c r="R109" s="59">
        <v>45961.625</v>
      </c>
      <c r="S109" s="44">
        <v>101.04900000000001</v>
      </c>
      <c r="T109" s="105">
        <v>45973.625</v>
      </c>
      <c r="U109" s="44">
        <v>121.42</v>
      </c>
      <c r="V109" s="59">
        <v>45994.625</v>
      </c>
      <c r="W109" s="44">
        <v>99.340999999999994</v>
      </c>
      <c r="X109" s="150">
        <f t="shared" si="25"/>
        <v>45965.625</v>
      </c>
      <c r="Y109" s="150">
        <f t="shared" si="26"/>
        <v>45965.625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45966.625</v>
      </c>
      <c r="Q110" s="44">
        <v>92.47</v>
      </c>
      <c r="R110" s="59">
        <v>45964.625</v>
      </c>
      <c r="S110" s="44">
        <v>101.012</v>
      </c>
      <c r="T110" s="105">
        <v>45974.625</v>
      </c>
      <c r="U110" s="44">
        <v>121.23</v>
      </c>
      <c r="V110" s="59">
        <v>45995.625</v>
      </c>
      <c r="W110" s="44">
        <v>99.248000000000005</v>
      </c>
      <c r="X110" s="150">
        <f t="shared" si="25"/>
        <v>45966.625</v>
      </c>
      <c r="Y110" s="150">
        <f t="shared" si="26"/>
        <v>45966.625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45967.625</v>
      </c>
      <c r="Q111" s="44">
        <v>92.45</v>
      </c>
      <c r="R111" s="59">
        <v>45965.625</v>
      </c>
      <c r="S111" s="44">
        <v>101.024</v>
      </c>
      <c r="T111" s="105">
        <v>45975.625</v>
      </c>
      <c r="U111" s="44">
        <v>121.21</v>
      </c>
      <c r="V111" s="59">
        <v>45996.625</v>
      </c>
      <c r="W111" s="44">
        <v>99.117000000000004</v>
      </c>
      <c r="X111" s="150">
        <f t="shared" si="25"/>
        <v>45967.625</v>
      </c>
      <c r="Y111" s="150">
        <f t="shared" si="26"/>
        <v>45967.625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45968.625</v>
      </c>
      <c r="Q112" s="44">
        <v>92.28</v>
      </c>
      <c r="R112" s="59">
        <v>45966.625</v>
      </c>
      <c r="S112" s="44">
        <v>100.976</v>
      </c>
      <c r="T112" s="105">
        <v>45978.625</v>
      </c>
      <c r="U112" s="44">
        <v>121.11</v>
      </c>
      <c r="V112" s="59">
        <v>45999.625</v>
      </c>
      <c r="W112" s="44">
        <v>98.691000000000003</v>
      </c>
      <c r="X112" s="150">
        <f t="shared" si="25"/>
        <v>45968.625</v>
      </c>
      <c r="Y112" s="150">
        <f t="shared" si="26"/>
        <v>45968.625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45971.625</v>
      </c>
      <c r="Q113" s="44">
        <v>92.6</v>
      </c>
      <c r="R113" s="59">
        <v>45967.625</v>
      </c>
      <c r="S113" s="44">
        <v>100.99299999999999</v>
      </c>
      <c r="T113" s="105">
        <v>45979.625</v>
      </c>
      <c r="U113" s="44">
        <v>120.99</v>
      </c>
      <c r="V113" s="59">
        <v>46000.625</v>
      </c>
      <c r="W113" s="44">
        <v>98.775000000000006</v>
      </c>
      <c r="X113" s="150">
        <f t="shared" si="25"/>
        <v>45971.625</v>
      </c>
      <c r="Y113" s="150">
        <f t="shared" si="26"/>
        <v>45971.625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45972.625</v>
      </c>
      <c r="Q114" s="44">
        <v>92.66</v>
      </c>
      <c r="R114" s="59">
        <v>45968.625</v>
      </c>
      <c r="S114" s="44">
        <v>101.001</v>
      </c>
      <c r="T114" s="105">
        <v>45980.625</v>
      </c>
      <c r="U114" s="44">
        <v>121.08</v>
      </c>
      <c r="V114" s="59">
        <v>46001.625</v>
      </c>
      <c r="W114" s="44">
        <v>98.722999999999999</v>
      </c>
      <c r="X114" s="150">
        <f t="shared" si="25"/>
        <v>45972.625</v>
      </c>
      <c r="Y114" s="150">
        <f t="shared" si="26"/>
        <v>45972.625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45973.625</v>
      </c>
      <c r="Q115" s="44">
        <v>92.72</v>
      </c>
      <c r="R115" s="59">
        <v>45971.625</v>
      </c>
      <c r="S115" s="44">
        <v>100.983</v>
      </c>
      <c r="T115" s="105">
        <v>45982.625</v>
      </c>
      <c r="U115" s="44">
        <v>121.12</v>
      </c>
      <c r="V115" s="59">
        <v>46002.625</v>
      </c>
      <c r="W115" s="44">
        <v>98.775000000000006</v>
      </c>
      <c r="X115" s="150">
        <f t="shared" si="25"/>
        <v>45973.625</v>
      </c>
      <c r="Y115" s="150">
        <f t="shared" si="26"/>
        <v>45973.625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45974.625</v>
      </c>
      <c r="Q116" s="44">
        <v>92.46</v>
      </c>
      <c r="R116" s="59">
        <v>45972.625</v>
      </c>
      <c r="S116" s="44">
        <v>100.994</v>
      </c>
      <c r="T116" s="105">
        <v>45985.625</v>
      </c>
      <c r="U116" s="44">
        <v>121.2</v>
      </c>
      <c r="V116" s="59">
        <v>46003.625</v>
      </c>
      <c r="W116" s="44">
        <v>98.763000000000005</v>
      </c>
      <c r="X116" s="150">
        <f t="shared" si="25"/>
        <v>45974.625</v>
      </c>
      <c r="Y116" s="150">
        <f t="shared" si="26"/>
        <v>45974.625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45975.625</v>
      </c>
      <c r="Q117" s="44">
        <v>92.38</v>
      </c>
      <c r="R117" s="59">
        <v>45973.625</v>
      </c>
      <c r="S117" s="44">
        <v>100.988</v>
      </c>
      <c r="T117" s="105">
        <v>45986.625</v>
      </c>
      <c r="U117" s="44">
        <v>121.27</v>
      </c>
      <c r="V117" s="59">
        <v>46006.625</v>
      </c>
      <c r="W117" s="44">
        <v>98.816999999999993</v>
      </c>
      <c r="X117" s="150">
        <f t="shared" si="25"/>
        <v>45975.625</v>
      </c>
      <c r="Y117" s="150">
        <f t="shared" si="26"/>
        <v>45975.625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45978.625</v>
      </c>
      <c r="Q118" s="44">
        <v>92.34</v>
      </c>
      <c r="R118" s="59">
        <v>45974.625</v>
      </c>
      <c r="S118" s="44">
        <v>100.90300000000001</v>
      </c>
      <c r="T118" s="105">
        <v>45987.625</v>
      </c>
      <c r="U118" s="44">
        <v>121.28</v>
      </c>
      <c r="V118" s="59">
        <v>46007.625</v>
      </c>
      <c r="W118" s="44">
        <v>98.823999999999998</v>
      </c>
      <c r="X118" s="150">
        <f t="shared" si="25"/>
        <v>45978.625</v>
      </c>
      <c r="Y118" s="150">
        <f t="shared" si="26"/>
        <v>45978.625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45979.625</v>
      </c>
      <c r="Q119" s="44">
        <v>92.18</v>
      </c>
      <c r="R119" s="59">
        <v>45975.625</v>
      </c>
      <c r="S119" s="44">
        <v>100.874</v>
      </c>
      <c r="T119" s="105">
        <v>45988.625</v>
      </c>
      <c r="U119" s="44">
        <v>121.41</v>
      </c>
      <c r="V119" s="59">
        <v>46008.625</v>
      </c>
      <c r="W119" s="44">
        <v>98.834000000000003</v>
      </c>
      <c r="X119" s="150">
        <f t="shared" si="25"/>
        <v>45979.625</v>
      </c>
      <c r="Y119" s="150">
        <f t="shared" si="26"/>
        <v>45979.625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45980.625</v>
      </c>
      <c r="Q120" s="44">
        <v>92.22</v>
      </c>
      <c r="R120" s="59">
        <v>45978.625</v>
      </c>
      <c r="S120" s="44">
        <v>100.85299999999999</v>
      </c>
      <c r="T120" s="105">
        <v>45989.625</v>
      </c>
      <c r="U120" s="44">
        <v>121.37</v>
      </c>
      <c r="V120" s="59">
        <v>46009.625</v>
      </c>
      <c r="W120" s="44">
        <v>98.876999999999995</v>
      </c>
      <c r="X120" s="150">
        <f t="shared" si="25"/>
        <v>45980.625</v>
      </c>
      <c r="Y120" s="150">
        <f t="shared" si="26"/>
        <v>45980.625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45981.625</v>
      </c>
      <c r="Q121" s="44">
        <v>92.49</v>
      </c>
      <c r="R121" s="59">
        <v>45979.625</v>
      </c>
      <c r="S121" s="44">
        <v>100.91500000000001</v>
      </c>
      <c r="T121" s="105">
        <v>45992.625</v>
      </c>
      <c r="U121" s="44">
        <v>121.23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45982.625</v>
      </c>
      <c r="Q122" s="44">
        <v>92.24</v>
      </c>
      <c r="R122" s="59">
        <v>45980.625</v>
      </c>
      <c r="S122" s="44">
        <v>100.92100000000001</v>
      </c>
      <c r="T122" s="105">
        <v>45993.625</v>
      </c>
      <c r="U122" s="44">
        <v>121.23</v>
      </c>
      <c r="X122" s="150">
        <f t="shared" si="25"/>
        <v>45982.625</v>
      </c>
      <c r="Y122" s="150">
        <f t="shared" si="26"/>
        <v>45982.625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45985.625</v>
      </c>
      <c r="Q123" s="44">
        <v>92.41</v>
      </c>
      <c r="R123" s="59">
        <v>45981.625</v>
      </c>
      <c r="S123" s="44">
        <v>100.889</v>
      </c>
      <c r="T123" s="105">
        <v>45994.625</v>
      </c>
      <c r="U123" s="44">
        <v>121.36</v>
      </c>
      <c r="X123" s="150">
        <f t="shared" si="25"/>
        <v>45985.625</v>
      </c>
      <c r="Y123" s="150">
        <f t="shared" si="26"/>
        <v>45985.625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45987.625</v>
      </c>
      <c r="Q124" s="44">
        <v>92.74</v>
      </c>
      <c r="R124" s="59">
        <v>45982.625</v>
      </c>
      <c r="S124" s="44">
        <v>100.949</v>
      </c>
      <c r="T124" s="105">
        <v>45995.625</v>
      </c>
      <c r="U124" s="44">
        <v>121.3</v>
      </c>
      <c r="X124" s="150">
        <f t="shared" si="25"/>
        <v>45987.625</v>
      </c>
      <c r="Y124" s="150">
        <f t="shared" si="26"/>
        <v>45987.625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45988.625</v>
      </c>
      <c r="Q125" s="44">
        <v>92.79</v>
      </c>
      <c r="R125" s="59">
        <v>45985.625</v>
      </c>
      <c r="S125" s="44">
        <v>100.904</v>
      </c>
      <c r="T125" s="105">
        <v>45996.625</v>
      </c>
      <c r="U125" s="44">
        <v>121.2</v>
      </c>
      <c r="X125" s="150">
        <f t="shared" si="25"/>
        <v>45988.625</v>
      </c>
      <c r="Y125" s="150">
        <f t="shared" si="26"/>
        <v>45988.625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45989.625</v>
      </c>
      <c r="Q126" s="44">
        <v>92.92</v>
      </c>
      <c r="R126" s="59">
        <v>45986.625</v>
      </c>
      <c r="S126" s="44">
        <v>100.932</v>
      </c>
      <c r="T126" s="105">
        <v>45999.625</v>
      </c>
      <c r="U126" s="44">
        <v>120.87</v>
      </c>
      <c r="X126" s="150">
        <f t="shared" si="25"/>
        <v>45989.625</v>
      </c>
      <c r="Y126" s="150">
        <f t="shared" si="26"/>
        <v>45989.625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45992.625</v>
      </c>
      <c r="Q127" s="44">
        <v>92.77</v>
      </c>
      <c r="R127" s="59">
        <v>45987.625</v>
      </c>
      <c r="S127" s="44">
        <v>100.904</v>
      </c>
      <c r="T127" s="105">
        <v>46000.625</v>
      </c>
      <c r="U127" s="44">
        <v>120.74</v>
      </c>
      <c r="X127" s="150">
        <f t="shared" si="25"/>
        <v>45992.625</v>
      </c>
      <c r="Y127" s="150">
        <f t="shared" si="26"/>
        <v>45992.625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45993.625</v>
      </c>
      <c r="Q128" s="44">
        <v>92.81</v>
      </c>
      <c r="R128" s="59">
        <v>45988.625</v>
      </c>
      <c r="S128" s="44">
        <v>100.899</v>
      </c>
      <c r="T128" s="105">
        <v>46002.625</v>
      </c>
      <c r="U128" s="44">
        <v>120.91</v>
      </c>
      <c r="X128" s="150">
        <f t="shared" si="25"/>
        <v>45993.625</v>
      </c>
      <c r="Y128" s="150">
        <f t="shared" si="26"/>
        <v>45993.625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45994.625</v>
      </c>
      <c r="Q129" s="44">
        <v>92.85</v>
      </c>
      <c r="R129" s="59">
        <v>45989.625</v>
      </c>
      <c r="S129" s="44">
        <v>100.864</v>
      </c>
      <c r="T129" s="105">
        <v>46003.625</v>
      </c>
      <c r="U129" s="44">
        <v>120.81</v>
      </c>
      <c r="X129" s="150">
        <f t="shared" si="25"/>
        <v>45994.625</v>
      </c>
      <c r="Y129" s="150">
        <f t="shared" si="26"/>
        <v>45994.625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45995.625</v>
      </c>
      <c r="Q130" s="44">
        <v>92.84</v>
      </c>
      <c r="R130" s="59">
        <v>45992.625</v>
      </c>
      <c r="S130" s="44">
        <v>100.771</v>
      </c>
      <c r="T130" s="105">
        <v>46006.625</v>
      </c>
      <c r="U130" s="44">
        <v>120.96</v>
      </c>
      <c r="X130" s="150">
        <f t="shared" si="25"/>
        <v>45995.625</v>
      </c>
      <c r="Y130" s="150">
        <f t="shared" si="26"/>
        <v>45995.625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45996.625</v>
      </c>
      <c r="Q131" s="44">
        <v>92.88</v>
      </c>
      <c r="R131" s="59">
        <v>45993.625</v>
      </c>
      <c r="S131" s="44">
        <v>100.777</v>
      </c>
      <c r="T131" s="105">
        <v>46007.625</v>
      </c>
      <c r="U131" s="44">
        <v>120.89</v>
      </c>
      <c r="X131" s="150">
        <f t="shared" si="25"/>
        <v>45996.625</v>
      </c>
      <c r="Y131" s="150">
        <f t="shared" si="26"/>
        <v>45996.625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45999.625</v>
      </c>
      <c r="Q132" s="44">
        <v>92.81</v>
      </c>
      <c r="R132" s="59">
        <v>45994.625</v>
      </c>
      <c r="S132" s="44">
        <v>100.78400000000001</v>
      </c>
      <c r="T132" s="105">
        <v>46008.625</v>
      </c>
      <c r="U132" s="44">
        <v>120.88</v>
      </c>
      <c r="X132" s="150">
        <f t="shared" ref="X132:X195" si="41">IF(COUNTIF(R:R,P132)*COUNTIF(T:T,P132)*COUNTIF(V:V,P132),P132,"")</f>
        <v>45999.625</v>
      </c>
      <c r="Y132" s="150">
        <f t="shared" ref="Y132:Y195" si="42">IF(X132&gt;$A$14,X132,"")</f>
        <v>45999.625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46000.625</v>
      </c>
      <c r="Q133" s="44">
        <v>92.79</v>
      </c>
      <c r="R133" s="59">
        <v>45995.625</v>
      </c>
      <c r="S133" s="44">
        <v>100.739</v>
      </c>
      <c r="T133" s="105">
        <v>46009.625</v>
      </c>
      <c r="U133" s="44">
        <v>120.81</v>
      </c>
      <c r="X133" s="150">
        <f t="shared" si="41"/>
        <v>46000.625</v>
      </c>
      <c r="Y133" s="150">
        <f t="shared" si="42"/>
        <v>46000.625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46001.625</v>
      </c>
      <c r="Q134" s="44">
        <v>92.68</v>
      </c>
      <c r="R134" s="59">
        <v>45996.625</v>
      </c>
      <c r="S134" s="44">
        <v>100.67</v>
      </c>
      <c r="X134" s="150" t="str">
        <f t="shared" si="41"/>
        <v/>
      </c>
      <c r="Y134" s="150" t="str">
        <f t="shared" si="42"/>
        <v/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46002.625</v>
      </c>
      <c r="Q135" s="44">
        <v>92.83</v>
      </c>
      <c r="R135" s="59">
        <v>45999.625</v>
      </c>
      <c r="S135" s="44">
        <v>100.447</v>
      </c>
      <c r="X135" s="150">
        <f t="shared" si="41"/>
        <v>46002.625</v>
      </c>
      <c r="Y135" s="150">
        <f t="shared" si="42"/>
        <v>46002.625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46003.625</v>
      </c>
      <c r="Q136" s="44">
        <v>92.75</v>
      </c>
      <c r="R136" s="59">
        <v>46000.625</v>
      </c>
      <c r="S136" s="44">
        <v>100.48399999999999</v>
      </c>
      <c r="X136" s="150">
        <f t="shared" si="41"/>
        <v>46003.625</v>
      </c>
      <c r="Y136" s="150">
        <f t="shared" si="42"/>
        <v>46003.625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46006.625</v>
      </c>
      <c r="Q137" s="44">
        <v>92.8</v>
      </c>
      <c r="R137" s="59">
        <v>46001.625</v>
      </c>
      <c r="S137" s="44">
        <v>100.42100000000001</v>
      </c>
      <c r="X137" s="150">
        <f t="shared" si="41"/>
        <v>46006.625</v>
      </c>
      <c r="Y137" s="150">
        <f t="shared" si="42"/>
        <v>46006.625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46007.625</v>
      </c>
      <c r="Q138" s="44">
        <v>92.78</v>
      </c>
      <c r="R138" s="59">
        <v>46002.625</v>
      </c>
      <c r="S138" s="44">
        <v>100.453</v>
      </c>
      <c r="X138" s="150">
        <f t="shared" si="41"/>
        <v>46007.625</v>
      </c>
      <c r="Y138" s="150">
        <f t="shared" si="42"/>
        <v>46007.625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46008.625</v>
      </c>
      <c r="Q139" s="44">
        <v>92.9</v>
      </c>
      <c r="R139" s="59">
        <v>46003.625</v>
      </c>
      <c r="S139" s="44">
        <v>100.45399999999999</v>
      </c>
      <c r="X139" s="150">
        <f t="shared" si="41"/>
        <v>46008.625</v>
      </c>
      <c r="Y139" s="150">
        <f t="shared" si="42"/>
        <v>46008.625</v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P140" s="59">
        <v>46009.625</v>
      </c>
      <c r="Q140" s="44">
        <v>93</v>
      </c>
      <c r="R140" s="59">
        <v>46006.625</v>
      </c>
      <c r="S140" s="44">
        <v>100.489</v>
      </c>
      <c r="X140" s="150">
        <f t="shared" si="41"/>
        <v>46009.625</v>
      </c>
      <c r="Y140" s="150">
        <f t="shared" si="42"/>
        <v>46009.625</v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46007.625</v>
      </c>
      <c r="S141" s="44">
        <v>100.5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46008.625</v>
      </c>
      <c r="S142" s="44">
        <v>100.503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R143" s="59">
        <v>46009.625</v>
      </c>
      <c r="S143" s="44">
        <v>100.521</v>
      </c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V4" sqref="V4"/>
    </sheetView>
  </sheetViews>
  <sheetFormatPr defaultColWidth="8.85546875" defaultRowHeight="15"/>
  <cols>
    <col min="1" max="1" width="16.7109375" style="150" bestFit="1" customWidth="1"/>
    <col min="2" max="5" width="13.28515625" style="44" bestFit="1" customWidth="1"/>
    <col min="6" max="6" width="12.42578125" style="44" customWidth="1"/>
    <col min="7" max="7" width="13.28515625" style="44" bestFit="1" customWidth="1"/>
    <col min="8" max="8" width="10.7109375" style="44" customWidth="1"/>
    <col min="9" max="9" width="13.28515625" style="44" bestFit="1" customWidth="1"/>
    <col min="10" max="10" width="11.5703125" style="44" bestFit="1" customWidth="1"/>
    <col min="11" max="11" width="10.7109375" style="44" customWidth="1"/>
    <col min="12" max="12" width="11.5703125" style="44" bestFit="1" customWidth="1"/>
    <col min="13" max="13" width="13" style="44" bestFit="1" customWidth="1"/>
    <col min="14" max="16" width="10.7109375" style="44" customWidth="1"/>
    <col min="17" max="17" width="13.85546875" style="44" bestFit="1" customWidth="1"/>
    <col min="18" max="18" width="11.5703125" style="44" bestFit="1" customWidth="1"/>
    <col min="19" max="20" width="13.28515625" style="44" bestFit="1" customWidth="1"/>
    <col min="21" max="21" width="9.140625"/>
    <col min="22" max="22" width="17.140625" style="59" customWidth="1"/>
    <col min="23" max="23" width="7.7109375" style="44" customWidth="1"/>
    <col min="24" max="24" width="11.5703125" style="59" customWidth="1"/>
    <col min="25" max="25" width="13.28515625" style="44" customWidth="1"/>
    <col min="26" max="26" width="11.5703125" style="59" customWidth="1"/>
    <col min="27" max="27" width="8.85546875" style="44" customWidth="1"/>
    <col min="28" max="28" width="11.5703125" style="59" customWidth="1"/>
    <col min="29" max="29" width="13.28515625" style="44" customWidth="1"/>
    <col min="30" max="30" width="11.5703125" style="59" customWidth="1"/>
    <col min="31" max="31" width="12.28515625" style="44" customWidth="1"/>
    <col min="32" max="32" width="11.5703125" style="59" customWidth="1"/>
    <col min="33" max="33" width="12.28515625" style="44" customWidth="1"/>
    <col min="34" max="34" width="17.140625" style="150" bestFit="1" customWidth="1"/>
    <col min="35" max="35" width="8.85546875" style="150"/>
    <col min="36" max="36" width="17.140625" style="150" bestFit="1" customWidth="1"/>
    <col min="37" max="16384" width="8.85546875" style="44"/>
  </cols>
  <sheetData>
    <row r="1" spans="1:36" ht="15.7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46008.625</v>
      </c>
    </row>
    <row r="2" spans="1:36" ht="15.7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8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45813.625</v>
      </c>
      <c r="W3" s="1">
        <v>79.31</v>
      </c>
      <c r="X3" s="42" cm="1">
        <f t="array" ref="X3:Y82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45813.625</v>
      </c>
      <c r="AA3" s="1">
        <v>107.57</v>
      </c>
      <c r="AB3" s="42" cm="1">
        <f t="array" ref="AB3:AC82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7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96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45814.625</v>
      </c>
      <c r="W4" s="44">
        <v>79.3</v>
      </c>
      <c r="X4" s="59">
        <v>45897.625</v>
      </c>
      <c r="Y4" s="44">
        <v>99.6953125</v>
      </c>
      <c r="Z4" s="59">
        <v>45814.625</v>
      </c>
      <c r="AA4" s="44">
        <v>106.92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>IF(COUNTIF(X:X,V4)*COUNTIF(Z:Z,V4)*COUNTIF(AB:AB,V4)*COUNTIF(AD:AD,V4)*COUNTIF(AF:AF,V4),V4,"")</f>
        <v/>
      </c>
      <c r="AI4" s="150" t="str">
        <f t="shared" ref="AI4:AI67" si="0">IF(AH4&gt;$A$14,AH4,"")</f>
        <v/>
      </c>
      <c r="AJ4" s="150">
        <v>45916.625</v>
      </c>
    </row>
    <row r="5" spans="1:36" ht="15.7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45817.625</v>
      </c>
      <c r="W5" s="44">
        <v>79.34</v>
      </c>
      <c r="X5" s="59">
        <v>45898.625</v>
      </c>
      <c r="Y5" s="44">
        <v>99.703125</v>
      </c>
      <c r="Z5" s="59">
        <v>45817.625</v>
      </c>
      <c r="AA5" s="44">
        <v>107.24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1">IF(COUNTIF(X:X,V5)*COUNTIF(Z:Z,V5)*COUNTIF(AB:AB,V5)*COUNTIF(AD:AD,V5)*COUNTIF(AF:AF,V5),V5,"")</f>
        <v/>
      </c>
      <c r="AI5" s="150" t="str">
        <f t="shared" si="0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45818.625</v>
      </c>
      <c r="W6" s="44">
        <v>79.53</v>
      </c>
      <c r="X6" s="59">
        <v>45901.625</v>
      </c>
      <c r="Y6" s="44">
        <v>99.6796875</v>
      </c>
      <c r="Z6" s="59">
        <v>45818.625</v>
      </c>
      <c r="AA6" s="44">
        <v>107.5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1"/>
        <v/>
      </c>
      <c r="AI6" s="150" t="str">
        <f t="shared" si="0"/>
        <v/>
      </c>
      <c r="AJ6" s="150">
        <v>45918.625</v>
      </c>
    </row>
    <row r="7" spans="1:36" ht="15.7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45819.625</v>
      </c>
      <c r="W7" s="44">
        <v>79.510000000000005</v>
      </c>
      <c r="X7" s="59">
        <v>45902.625</v>
      </c>
      <c r="Y7" s="44">
        <v>99.53125</v>
      </c>
      <c r="Z7" s="59">
        <v>45819.625</v>
      </c>
      <c r="AA7" s="44">
        <v>107.84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1"/>
        <v/>
      </c>
      <c r="AI7" s="150" t="str">
        <f t="shared" si="0"/>
        <v/>
      </c>
      <c r="AJ7" s="150">
        <v>45919.625</v>
      </c>
    </row>
    <row r="8" spans="1:36" ht="15.7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45820.625</v>
      </c>
      <c r="W8" s="44">
        <v>79.599999999999994</v>
      </c>
      <c r="X8" s="59">
        <v>45903.625</v>
      </c>
      <c r="Y8" s="44">
        <v>99.6796875</v>
      </c>
      <c r="Z8" s="59">
        <v>45820.625</v>
      </c>
      <c r="AA8" s="44">
        <v>108.44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1"/>
        <v/>
      </c>
      <c r="AI8" s="150" t="str">
        <f t="shared" si="0"/>
        <v/>
      </c>
      <c r="AJ8" s="150">
        <v>45922.625</v>
      </c>
    </row>
    <row r="9" spans="1:36" ht="15.7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45821.625</v>
      </c>
      <c r="W9" s="44">
        <v>79.36</v>
      </c>
      <c r="X9" s="59">
        <v>45904.625</v>
      </c>
      <c r="Y9" s="44">
        <v>99.9140625</v>
      </c>
      <c r="Z9" s="59">
        <v>45821.625</v>
      </c>
      <c r="AA9" s="44">
        <v>107.79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1"/>
        <v/>
      </c>
      <c r="AI9" s="150" t="str">
        <f t="shared" si="0"/>
        <v/>
      </c>
      <c r="AJ9" s="150">
        <v>45923.625</v>
      </c>
    </row>
    <row r="10" spans="1:36" ht="15.75" thickBot="1">
      <c r="A10" s="15" t="s">
        <v>28</v>
      </c>
      <c r="B10" s="11" cm="1">
        <f t="array" ref="B10">_xll.BDP(B4,"px_last")</f>
        <v>80.724999999999994</v>
      </c>
      <c r="C10" s="20" cm="1">
        <f t="array" ref="C10">_xll.BDP(C4,"px_last")</f>
        <v>99.9453125</v>
      </c>
      <c r="D10" s="20" cm="1">
        <f t="array" ref="D10">_xll.BDP(D4,"px_last")</f>
        <v>110.83499999999999</v>
      </c>
      <c r="E10" s="20" cm="1">
        <f t="array" ref="E10">_xll.BDP(E4,"px_last")</f>
        <v>99.9453125</v>
      </c>
      <c r="F10" s="20" cm="1">
        <f t="array" ref="F10">_xll.BDP(F4,"px_last")</f>
        <v>101.25</v>
      </c>
      <c r="G10" s="21" cm="1">
        <f t="array" ref="G10">_xll.BDP(G4,"px_last")</f>
        <v>99.25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45824.625</v>
      </c>
      <c r="W10" s="44">
        <v>79.52</v>
      </c>
      <c r="X10" s="59">
        <v>45905.625</v>
      </c>
      <c r="Y10" s="44">
        <v>100.1328125</v>
      </c>
      <c r="Z10" s="59">
        <v>45824.625</v>
      </c>
      <c r="AA10" s="44">
        <v>107.6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1"/>
        <v/>
      </c>
      <c r="AI10" s="150" t="str">
        <f t="shared" si="0"/>
        <v/>
      </c>
      <c r="AJ10" s="150">
        <v>45924.625</v>
      </c>
    </row>
    <row r="11" spans="1:36" ht="15.7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45825.625</v>
      </c>
      <c r="W11" s="44">
        <v>79.430000000000007</v>
      </c>
      <c r="X11" s="59">
        <v>45908.625</v>
      </c>
      <c r="Y11" s="44">
        <v>100.265625</v>
      </c>
      <c r="Z11" s="59">
        <v>45825.625</v>
      </c>
      <c r="AA11" s="44">
        <v>107.97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1"/>
        <v/>
      </c>
      <c r="AI11" s="150" t="str">
        <f t="shared" si="0"/>
        <v/>
      </c>
      <c r="AJ11" s="150">
        <v>45925.625</v>
      </c>
    </row>
    <row r="12" spans="1:36" ht="15.7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0</v>
      </c>
      <c r="L12" s="190"/>
      <c r="M12" s="191"/>
      <c r="N12" s="186" t="s">
        <v>0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45826.625</v>
      </c>
      <c r="W12" s="44">
        <v>79.55</v>
      </c>
      <c r="X12" s="59">
        <v>45909.625</v>
      </c>
      <c r="Y12" s="44">
        <v>100.09375</v>
      </c>
      <c r="Z12" s="59">
        <v>45826.625</v>
      </c>
      <c r="AA12" s="44">
        <v>108.05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1"/>
        <v/>
      </c>
      <c r="AI12" s="150" t="str">
        <f t="shared" si="0"/>
        <v/>
      </c>
      <c r="AJ12" s="150">
        <v>45926.625</v>
      </c>
    </row>
    <row r="13" spans="1:36" ht="15.7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45828.625</v>
      </c>
      <c r="W13" s="44">
        <v>79.790000000000006</v>
      </c>
      <c r="X13" s="59">
        <v>45910.625</v>
      </c>
      <c r="Y13" s="44">
        <v>100.1640625</v>
      </c>
      <c r="Z13" s="59">
        <v>45828.625</v>
      </c>
      <c r="AA13" s="44">
        <v>108.15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1"/>
        <v/>
      </c>
      <c r="AI13" s="150" t="str">
        <f t="shared" si="0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45831.625</v>
      </c>
      <c r="W14" s="44">
        <v>79.95</v>
      </c>
      <c r="X14" s="59">
        <v>45911.625</v>
      </c>
      <c r="Y14" s="44">
        <v>100.1640625</v>
      </c>
      <c r="Z14" s="59">
        <v>45831.625</v>
      </c>
      <c r="AA14" s="44">
        <v>108.41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1"/>
        <v/>
      </c>
      <c r="AI14" s="150" t="str">
        <f t="shared" si="0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45832.625</v>
      </c>
      <c r="W15" s="44">
        <v>80.17</v>
      </c>
      <c r="X15" s="59">
        <v>45912.625</v>
      </c>
      <c r="Y15" s="44">
        <v>99.9921875</v>
      </c>
      <c r="Z15" s="59">
        <v>45832.625</v>
      </c>
      <c r="AA15" s="44">
        <v>108.92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1"/>
        <v/>
      </c>
      <c r="AI15" s="150" t="str">
        <f t="shared" si="0"/>
        <v/>
      </c>
      <c r="AJ15" s="150">
        <v>45931.625</v>
      </c>
    </row>
    <row r="16" spans="1:36">
      <c r="A16" s="151">
        <f t="shared" ref="A16:A48" ca="1" si="2">IF(AND(ISBLANK(AJ5), A15 = $AJ$1),NOW(),IF(ISBLANK(AJ5),"",AJ5))</f>
        <v>45917.625</v>
      </c>
      <c r="B16" s="38">
        <f t="shared" ref="B16:B48" ca="1" si="3">IF(COUNTIF(V:V,A16)=1,VLOOKUP(A16,V:W,2), IF(COUNTIF(V:V,A16)=0,$B$10,""))</f>
        <v>81.05</v>
      </c>
      <c r="C16" s="39">
        <f t="shared" ref="C16:C79" ca="1" si="4">IF(ISERROR(B16-2),"",(B16/$B$14-1)*$B$5)</f>
        <v>-49590.340664082411</v>
      </c>
      <c r="D16" s="39">
        <f t="shared" ref="D16:D79" ca="1" si="5">IF(ISERROR(B16-2),"",-1*(INT(A16)-INT($A$14))/360*$B$7*$B$5)</f>
        <v>-8225</v>
      </c>
      <c r="E16" s="38">
        <f t="shared" ref="E16:E48" ca="1" si="6">IF(COUNTIF(V:V,A16)=1,VLOOKUP(A16,X:Y,2), IF(COUNTIF(V:V,A16)=0,$C$10,""))</f>
        <v>99.953125</v>
      </c>
      <c r="F16" s="39">
        <f t="shared" ref="F16:F48" ca="1" si="7">IF(ISERROR(B16-2),"",(E16-$E$14)/100*$C$5)</f>
        <v>-31992.1875</v>
      </c>
      <c r="G16" s="40">
        <f t="shared" ref="G16:G79" ca="1" si="8">IF(ISERROR(B16-2),"",(INT(A16)-INT($A$14))/360*$C$6*$C$5-(INT(A16)-INT($A$14))/360*$C$7*$C$5*$E$14/100)</f>
        <v>-660.78678385416652</v>
      </c>
      <c r="H16" s="38">
        <f t="shared" ref="H16:H48" ca="1" si="9">IF(COUNTIF(V:V,A16)=1,VLOOKUP(A16,Z:AA,2), IF(COUNTIF(V:V,A16)=0,$D$10,""))</f>
        <v>112.06</v>
      </c>
      <c r="I16" s="39">
        <f t="shared" ref="I16:I48" ca="1" si="10">IF(ISERROR(B16-2),"",(H16/$H$14-1)*$D$5)</f>
        <v>-113685.8960103213</v>
      </c>
      <c r="J16" s="40">
        <f t="shared" ref="J16:J79" ca="1" si="11">IF(ISERROR(B16-2),"",-1*(INT(A16)-INT($A$14))/360*$D$7*$D$5)</f>
        <v>-8460</v>
      </c>
      <c r="K16" s="38">
        <f t="shared" ref="K16:K48" ca="1" si="12">IF(COUNTIF(V:V,A16)=1,VLOOKUP(A16,AB:AC,2), IF(COUNTIF(V:V,A16)=0,$E$10,""))</f>
        <v>99.953125</v>
      </c>
      <c r="L16" s="39">
        <f t="shared" ref="L16:L48" ca="1" si="13">IF(ISERROR(B16-2),"",(K16-$K$14)/100*$E$5)</f>
        <v>-27890.625</v>
      </c>
      <c r="M16" s="40">
        <f t="shared" ref="M16:M79" ca="1" si="14">IF(ISERROR(B16-2),"",(INT(A16)-INT($A$14))/360*$E$6*$E$5-(INT(A16)-INT($A$14))/360*$E$7*$E$5*$K$14/100)</f>
        <v>-576.07052951388869</v>
      </c>
      <c r="N16" s="38">
        <f t="shared" ref="N16:N48" ca="1" si="15">IF(COUNTIF(V:V,A16)=1,VLOOKUP(A16,AD:AE,2), IF(COUNTIF(V:V,A16)=0,$F$10,""))</f>
        <v>101.5</v>
      </c>
      <c r="O16" s="39">
        <f t="shared" ref="O16:O48" ca="1" si="16">IF(ISERROR(B16-2),"",(N16-$N$14)/100*$F$5)</f>
        <v>-20507.8125</v>
      </c>
      <c r="P16" s="40">
        <f t="shared" ref="P16:P79" ca="1" si="17">IF(ISERROR(B16-2),"",(INT(A16)-INT($A$14))/360*$F$6*$F$5-(INT(A16)-INT($A$14))/360*$F$7*$F$5*$N$14/100)</f>
        <v>-22.923502604166515</v>
      </c>
      <c r="Q16" s="38">
        <f t="shared" ref="Q16:Q48" ca="1" si="18">IF(COUNTIF(V:V,A16)=1,VLOOKUP(A16,AF:AG,2), IF(COUNTIF(V:V,A16)=0,$G$10,""))</f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V16" s="59">
        <v>45833.625</v>
      </c>
      <c r="W16" s="44">
        <v>80.150000000000006</v>
      </c>
      <c r="X16" s="59">
        <v>45915.625</v>
      </c>
      <c r="Y16" s="44">
        <v>100.09375</v>
      </c>
      <c r="Z16" s="59">
        <v>45833.625</v>
      </c>
      <c r="AA16" s="44">
        <v>108.79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1"/>
        <v/>
      </c>
      <c r="AI16" s="150" t="str">
        <f t="shared" si="0"/>
        <v/>
      </c>
      <c r="AJ16" s="150">
        <v>45932.625</v>
      </c>
    </row>
    <row r="17" spans="1:36">
      <c r="A17" s="151">
        <f t="shared" ca="1" si="2"/>
        <v>45918.625</v>
      </c>
      <c r="B17" s="38">
        <f t="shared" ca="1" si="3"/>
        <v>81.23</v>
      </c>
      <c r="C17" s="39">
        <f t="shared" ca="1" si="4"/>
        <v>28029.322984043371</v>
      </c>
      <c r="D17" s="39">
        <f t="shared" ca="1" si="5"/>
        <v>-12337.499999999998</v>
      </c>
      <c r="E17" s="38">
        <f t="shared" ca="1" si="6"/>
        <v>99.7890625</v>
      </c>
      <c r="F17" s="39">
        <f t="shared" ca="1" si="7"/>
        <v>-63984.375</v>
      </c>
      <c r="G17" s="40">
        <f t="shared" ca="1" si="8"/>
        <v>-991.18017578125</v>
      </c>
      <c r="H17" s="38">
        <f t="shared" ca="1" si="9"/>
        <v>111.83</v>
      </c>
      <c r="I17" s="39">
        <f t="shared" ca="1" si="10"/>
        <v>-187341.54694658311</v>
      </c>
      <c r="J17" s="40">
        <f t="shared" ca="1" si="11"/>
        <v>-12689.999999999998</v>
      </c>
      <c r="K17" s="38">
        <f t="shared" ca="1" si="12"/>
        <v>99.7890625</v>
      </c>
      <c r="L17" s="39">
        <f t="shared" ca="1" si="13"/>
        <v>-55781.25</v>
      </c>
      <c r="M17" s="40">
        <f t="shared" ca="1" si="14"/>
        <v>-864.10579427083303</v>
      </c>
      <c r="N17" s="38">
        <f t="shared" ca="1" si="15"/>
        <v>101.09375</v>
      </c>
      <c r="O17" s="39">
        <f t="shared" ca="1" si="16"/>
        <v>-50976.5625</v>
      </c>
      <c r="P17" s="40">
        <f t="shared" ca="1" si="17"/>
        <v>-34.385253906249545</v>
      </c>
      <c r="Q17" s="38">
        <f t="shared" ca="1" si="1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V17" s="59">
        <v>45834.625</v>
      </c>
      <c r="W17" s="44">
        <v>80.38</v>
      </c>
      <c r="X17" s="59">
        <v>45916.625</v>
      </c>
      <c r="Y17" s="44">
        <v>100.15625</v>
      </c>
      <c r="Z17" s="59">
        <v>45834.625</v>
      </c>
      <c r="AA17" s="44">
        <v>109.19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1"/>
        <v/>
      </c>
      <c r="AI17" s="150" t="str">
        <f t="shared" si="0"/>
        <v/>
      </c>
      <c r="AJ17" s="150">
        <v>45933.625</v>
      </c>
    </row>
    <row r="18" spans="1:36">
      <c r="A18" s="151">
        <f t="shared" ca="1" si="2"/>
        <v>45919.625</v>
      </c>
      <c r="B18" s="38">
        <f t="shared" ca="1" si="3"/>
        <v>81.260000000000005</v>
      </c>
      <c r="C18" s="39">
        <f t="shared" ca="1" si="4"/>
        <v>40965.933592067573</v>
      </c>
      <c r="D18" s="39">
        <f t="shared" ca="1" si="5"/>
        <v>-16450</v>
      </c>
      <c r="E18" s="38">
        <f t="shared" ca="1" si="6"/>
        <v>99.7734375</v>
      </c>
      <c r="F18" s="39">
        <f t="shared" ca="1" si="7"/>
        <v>-67031.25</v>
      </c>
      <c r="G18" s="40">
        <f t="shared" ca="1" si="8"/>
        <v>-1321.573567708333</v>
      </c>
      <c r="H18" s="38">
        <f t="shared" ca="1" si="9"/>
        <v>111.74</v>
      </c>
      <c r="I18" s="39">
        <f t="shared" ca="1" si="10"/>
        <v>-216163.3233999045</v>
      </c>
      <c r="J18" s="40">
        <f t="shared" ca="1" si="11"/>
        <v>-16920</v>
      </c>
      <c r="K18" s="38">
        <f t="shared" ca="1" si="12"/>
        <v>99.7734375</v>
      </c>
      <c r="L18" s="39">
        <f t="shared" ca="1" si="13"/>
        <v>-58437.5</v>
      </c>
      <c r="M18" s="40">
        <f t="shared" ca="1" si="14"/>
        <v>-1152.1410590277774</v>
      </c>
      <c r="N18" s="38">
        <f t="shared" ca="1" si="15"/>
        <v>101.015625</v>
      </c>
      <c r="O18" s="39">
        <f t="shared" ca="1" si="16"/>
        <v>-56835.9375</v>
      </c>
      <c r="P18" s="40">
        <f t="shared" ca="1" si="17"/>
        <v>-45.84700520833303</v>
      </c>
      <c r="Q18" s="38">
        <f t="shared" ca="1" si="1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V18" s="59">
        <v>45835.625</v>
      </c>
      <c r="W18" s="44">
        <v>80.34</v>
      </c>
      <c r="X18" s="59">
        <v>45917.625</v>
      </c>
      <c r="Y18" s="44">
        <v>99.953125</v>
      </c>
      <c r="Z18" s="59">
        <v>45835.625</v>
      </c>
      <c r="AA18" s="44">
        <v>109.01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1"/>
        <v/>
      </c>
      <c r="AI18" s="150" t="str">
        <f t="shared" si="0"/>
        <v/>
      </c>
      <c r="AJ18" s="150">
        <v>45936.625</v>
      </c>
    </row>
    <row r="19" spans="1:36">
      <c r="A19" s="151">
        <f t="shared" ca="1" si="2"/>
        <v>45922.625</v>
      </c>
      <c r="B19" s="38">
        <f t="shared" ca="1" si="3"/>
        <v>81.319999999999993</v>
      </c>
      <c r="C19" s="39">
        <f t="shared" ca="1" si="4"/>
        <v>66839.154808100429</v>
      </c>
      <c r="D19" s="39">
        <f t="shared" ca="1" si="5"/>
        <v>-28787.5</v>
      </c>
      <c r="E19" s="38">
        <f t="shared" ca="1" si="6"/>
        <v>99.65625</v>
      </c>
      <c r="F19" s="39">
        <f t="shared" ca="1" si="7"/>
        <v>-89882.8125</v>
      </c>
      <c r="G19" s="40">
        <f t="shared" ca="1" si="8"/>
        <v>-2312.7537434895839</v>
      </c>
      <c r="H19" s="38">
        <f t="shared" ca="1" si="9"/>
        <v>111.48</v>
      </c>
      <c r="I19" s="39">
        <f t="shared" ca="1" si="10"/>
        <v>-299426.23315394012</v>
      </c>
      <c r="J19" s="40">
        <f t="shared" ca="1" si="11"/>
        <v>-29610</v>
      </c>
      <c r="K19" s="38">
        <f t="shared" ca="1" si="12"/>
        <v>99.65625</v>
      </c>
      <c r="L19" s="39">
        <f t="shared" ca="1" si="13"/>
        <v>-78359.375</v>
      </c>
      <c r="M19" s="40">
        <f t="shared" ca="1" si="14"/>
        <v>-2016.2468532986113</v>
      </c>
      <c r="N19" s="38">
        <f t="shared" ca="1" si="15"/>
        <v>100.8125</v>
      </c>
      <c r="O19" s="39">
        <f t="shared" ca="1" si="16"/>
        <v>-72070.3125</v>
      </c>
      <c r="P19" s="40">
        <f t="shared" ca="1" si="17"/>
        <v>-80.23225911458303</v>
      </c>
      <c r="Q19" s="38">
        <f t="shared" ca="1" si="1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V19" s="59">
        <v>45838.625</v>
      </c>
      <c r="W19" s="44">
        <v>80.650000000000006</v>
      </c>
      <c r="X19" s="59">
        <v>45918.625</v>
      </c>
      <c r="Y19" s="44">
        <v>99.7890625</v>
      </c>
      <c r="Z19" s="59">
        <v>45838.625</v>
      </c>
      <c r="AA19" s="44">
        <v>109.61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1"/>
        <v/>
      </c>
      <c r="AI19" s="150" t="str">
        <f t="shared" si="0"/>
        <v/>
      </c>
      <c r="AJ19" s="150">
        <v>45937.625</v>
      </c>
    </row>
    <row r="20" spans="1:36">
      <c r="A20" s="151">
        <f t="shared" ca="1" si="2"/>
        <v>45923.625</v>
      </c>
      <c r="B20" s="38">
        <f t="shared" ca="1" si="3"/>
        <v>81.260000000000005</v>
      </c>
      <c r="C20" s="39">
        <f t="shared" ca="1" si="4"/>
        <v>40965.933592067573</v>
      </c>
      <c r="D20" s="39">
        <f t="shared" ca="1" si="5"/>
        <v>-32900</v>
      </c>
      <c r="E20" s="38">
        <f t="shared" ca="1" si="6"/>
        <v>99.796875</v>
      </c>
      <c r="F20" s="39">
        <f t="shared" ca="1" si="7"/>
        <v>-62460.937499999993</v>
      </c>
      <c r="G20" s="40">
        <f t="shared" ca="1" si="8"/>
        <v>-2643.1471354166661</v>
      </c>
      <c r="H20" s="38">
        <f t="shared" ca="1" si="9"/>
        <v>111.71</v>
      </c>
      <c r="I20" s="39">
        <f t="shared" ca="1" si="10"/>
        <v>-225770.58221767831</v>
      </c>
      <c r="J20" s="40">
        <f t="shared" ca="1" si="11"/>
        <v>-33840</v>
      </c>
      <c r="K20" s="38">
        <f t="shared" ca="1" si="12"/>
        <v>99.796875</v>
      </c>
      <c r="L20" s="39">
        <f t="shared" ca="1" si="13"/>
        <v>-54453.125</v>
      </c>
      <c r="M20" s="40">
        <f t="shared" ca="1" si="14"/>
        <v>-2304.2821180555547</v>
      </c>
      <c r="N20" s="38">
        <f t="shared" ca="1" si="15"/>
        <v>101.140625</v>
      </c>
      <c r="O20" s="39">
        <f t="shared" ca="1" si="16"/>
        <v>-47460.9375</v>
      </c>
      <c r="P20" s="40">
        <f t="shared" ca="1" si="17"/>
        <v>-91.69401041666606</v>
      </c>
      <c r="Q20" s="38">
        <f t="shared" ca="1" si="1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V20" s="59">
        <v>45839.625</v>
      </c>
      <c r="W20" s="44">
        <v>80.17</v>
      </c>
      <c r="X20" s="59">
        <v>45919.625</v>
      </c>
      <c r="Y20" s="44">
        <v>99.7734375</v>
      </c>
      <c r="Z20" s="59">
        <v>45839.625</v>
      </c>
      <c r="AA20" s="44">
        <v>109.34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1"/>
        <v/>
      </c>
      <c r="AI20" s="150" t="str">
        <f t="shared" si="0"/>
        <v/>
      </c>
      <c r="AJ20" s="150">
        <v>45938.625</v>
      </c>
    </row>
    <row r="21" spans="1:36">
      <c r="A21" s="151">
        <f t="shared" ca="1" si="2"/>
        <v>45924.625</v>
      </c>
      <c r="B21" s="38">
        <f t="shared" ca="1" si="3"/>
        <v>81.150000000000006</v>
      </c>
      <c r="C21" s="39">
        <f t="shared" ca="1" si="4"/>
        <v>-6468.3053040121004</v>
      </c>
      <c r="D21" s="39">
        <f t="shared" ca="1" si="5"/>
        <v>-37012.5</v>
      </c>
      <c r="E21" s="38">
        <f t="shared" ca="1" si="6"/>
        <v>99.6015625</v>
      </c>
      <c r="F21" s="39">
        <f t="shared" ca="1" si="7"/>
        <v>-100546.875</v>
      </c>
      <c r="G21" s="40">
        <f t="shared" ca="1" si="8"/>
        <v>-2973.54052734375</v>
      </c>
      <c r="H21" s="38">
        <f t="shared" ca="1" si="9"/>
        <v>111.26</v>
      </c>
      <c r="I21" s="39">
        <f t="shared" ca="1" si="10"/>
        <v>-369879.46448427736</v>
      </c>
      <c r="J21" s="40">
        <f t="shared" ca="1" si="11"/>
        <v>-38070</v>
      </c>
      <c r="K21" s="38">
        <f t="shared" ca="1" si="12"/>
        <v>99.6015625</v>
      </c>
      <c r="L21" s="39">
        <f t="shared" ca="1" si="13"/>
        <v>-87656.25</v>
      </c>
      <c r="M21" s="40">
        <f t="shared" ca="1" si="14"/>
        <v>-2592.3173828125018</v>
      </c>
      <c r="N21" s="38">
        <f t="shared" ca="1" si="15"/>
        <v>100.859375</v>
      </c>
      <c r="O21" s="39">
        <f t="shared" ca="1" si="16"/>
        <v>-68554.6875</v>
      </c>
      <c r="P21" s="40">
        <f t="shared" ca="1" si="17"/>
        <v>-103.15576171875</v>
      </c>
      <c r="Q21" s="38">
        <f t="shared" ca="1" si="1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V21" s="59">
        <v>45840.625</v>
      </c>
      <c r="W21" s="44">
        <v>80.319999999999993</v>
      </c>
      <c r="X21" s="59">
        <v>45922.625</v>
      </c>
      <c r="Y21" s="44">
        <v>99.65625</v>
      </c>
      <c r="Z21" s="59">
        <v>45840.625</v>
      </c>
      <c r="AA21" s="44">
        <v>109.32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1"/>
        <v/>
      </c>
      <c r="AI21" s="150" t="str">
        <f t="shared" si="0"/>
        <v/>
      </c>
      <c r="AJ21" s="150">
        <v>45939.625</v>
      </c>
    </row>
    <row r="22" spans="1:36">
      <c r="A22" s="151">
        <f t="shared" ca="1" si="2"/>
        <v>45925.625</v>
      </c>
      <c r="B22" s="38">
        <f t="shared" ca="1" si="3"/>
        <v>80.92</v>
      </c>
      <c r="C22" s="39">
        <f t="shared" ca="1" si="4"/>
        <v>-105648.98663216915</v>
      </c>
      <c r="D22" s="39">
        <f t="shared" ca="1" si="5"/>
        <v>-41124.999999999993</v>
      </c>
      <c r="E22" s="38">
        <f t="shared" ca="1" si="6"/>
        <v>99.390625</v>
      </c>
      <c r="F22" s="39">
        <f t="shared" ca="1" si="7"/>
        <v>-141679.6875</v>
      </c>
      <c r="G22" s="40">
        <f t="shared" ca="1" si="8"/>
        <v>-3303.9339192708285</v>
      </c>
      <c r="H22" s="38">
        <f t="shared" ca="1" si="9"/>
        <v>111.06</v>
      </c>
      <c r="I22" s="39">
        <f t="shared" ca="1" si="10"/>
        <v>-433927.85660276935</v>
      </c>
      <c r="J22" s="40">
        <f t="shared" ca="1" si="11"/>
        <v>-42299.999999999993</v>
      </c>
      <c r="K22" s="38">
        <f t="shared" ca="1" si="12"/>
        <v>99.390625</v>
      </c>
      <c r="L22" s="39">
        <f t="shared" ca="1" si="13"/>
        <v>-123515.625</v>
      </c>
      <c r="M22" s="40">
        <f t="shared" ca="1" si="14"/>
        <v>-2880.3526475694416</v>
      </c>
      <c r="N22" s="38">
        <f t="shared" ca="1" si="15"/>
        <v>100.640625</v>
      </c>
      <c r="O22" s="39">
        <f t="shared" ca="1" si="16"/>
        <v>-84960.9375</v>
      </c>
      <c r="P22" s="40">
        <f t="shared" ca="1" si="17"/>
        <v>-114.61751302083212</v>
      </c>
      <c r="Q22" s="38">
        <f t="shared" ca="1" si="1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V22" s="59">
        <v>45841.625</v>
      </c>
      <c r="W22" s="44">
        <v>80.37</v>
      </c>
      <c r="X22" s="59">
        <v>45923.625</v>
      </c>
      <c r="Y22" s="44">
        <v>99.796875</v>
      </c>
      <c r="Z22" s="59">
        <v>45841.625</v>
      </c>
      <c r="AA22" s="44">
        <v>109.06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1"/>
        <v/>
      </c>
      <c r="AI22" s="150" t="str">
        <f t="shared" si="0"/>
        <v/>
      </c>
      <c r="AJ22" s="150">
        <v>45940.625</v>
      </c>
    </row>
    <row r="23" spans="1:36">
      <c r="A23" s="151">
        <f t="shared" ca="1" si="2"/>
        <v>45926.625</v>
      </c>
      <c r="B23" s="38">
        <f t="shared" ca="1" si="3"/>
        <v>81.08</v>
      </c>
      <c r="C23" s="39">
        <f t="shared" ca="1" si="4"/>
        <v>-36653.730056062093</v>
      </c>
      <c r="D23" s="39">
        <f t="shared" ca="1" si="5"/>
        <v>-45237.499999999993</v>
      </c>
      <c r="E23" s="38">
        <f t="shared" ca="1" si="6"/>
        <v>99.3828125</v>
      </c>
      <c r="F23" s="39">
        <f t="shared" ca="1" si="7"/>
        <v>-143203.125</v>
      </c>
      <c r="G23" s="40">
        <f t="shared" ca="1" si="8"/>
        <v>-3634.3273111979179</v>
      </c>
      <c r="H23" s="38">
        <f t="shared" ca="1" si="9"/>
        <v>111.21</v>
      </c>
      <c r="I23" s="39">
        <f t="shared" ca="1" si="10"/>
        <v>-385891.56251390436</v>
      </c>
      <c r="J23" s="40">
        <f t="shared" ca="1" si="11"/>
        <v>-46529.999999999993</v>
      </c>
      <c r="K23" s="38">
        <f t="shared" ca="1" si="12"/>
        <v>99.3828125</v>
      </c>
      <c r="L23" s="39">
        <f t="shared" ca="1" si="13"/>
        <v>-124843.75</v>
      </c>
      <c r="M23" s="40">
        <f t="shared" ca="1" si="14"/>
        <v>-3168.3879123263869</v>
      </c>
      <c r="N23" s="38">
        <f t="shared" ca="1" si="15"/>
        <v>100.5625</v>
      </c>
      <c r="O23" s="39">
        <f t="shared" ca="1" si="16"/>
        <v>-90820.3125</v>
      </c>
      <c r="P23" s="40">
        <f t="shared" ca="1" si="17"/>
        <v>-126.07926432291606</v>
      </c>
      <c r="Q23" s="38">
        <f t="shared" ca="1" si="1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V23" s="59">
        <v>45845.625</v>
      </c>
      <c r="W23" s="44">
        <v>80.099999999999994</v>
      </c>
      <c r="X23" s="59">
        <v>45924.625</v>
      </c>
      <c r="Y23" s="44">
        <v>99.6015625</v>
      </c>
      <c r="Z23" s="59">
        <v>45845.625</v>
      </c>
      <c r="AA23" s="44">
        <v>108.41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1"/>
        <v/>
      </c>
      <c r="AI23" s="150" t="str">
        <f t="shared" si="0"/>
        <v/>
      </c>
      <c r="AJ23" s="150">
        <v>45943.625</v>
      </c>
    </row>
    <row r="24" spans="1:36">
      <c r="A24" s="151">
        <f t="shared" ca="1" si="2"/>
        <v>45929.625</v>
      </c>
      <c r="B24" s="38">
        <f t="shared" ca="1" si="3"/>
        <v>81.22</v>
      </c>
      <c r="C24" s="39">
        <f t="shared" ca="1" si="4"/>
        <v>23717.119448037894</v>
      </c>
      <c r="D24" s="39">
        <f t="shared" ca="1" si="5"/>
        <v>-57575</v>
      </c>
      <c r="E24" s="38">
        <f t="shared" ca="1" si="6"/>
        <v>99.4921875</v>
      </c>
      <c r="F24" s="39">
        <f t="shared" ca="1" si="7"/>
        <v>-121875</v>
      </c>
      <c r="G24" s="40">
        <f t="shared" ca="1" si="8"/>
        <v>-4625.5074869791679</v>
      </c>
      <c r="H24" s="38">
        <f t="shared" ca="1" si="9"/>
        <v>111.58</v>
      </c>
      <c r="I24" s="39">
        <f t="shared" ca="1" si="10"/>
        <v>-267402.03709469811</v>
      </c>
      <c r="J24" s="40">
        <f t="shared" ca="1" si="11"/>
        <v>-59220</v>
      </c>
      <c r="K24" s="38">
        <f t="shared" ca="1" si="12"/>
        <v>99.4921875</v>
      </c>
      <c r="L24" s="39">
        <f t="shared" ca="1" si="13"/>
        <v>-106250</v>
      </c>
      <c r="M24" s="40">
        <f t="shared" ca="1" si="14"/>
        <v>-4032.4937065972226</v>
      </c>
      <c r="N24" s="38">
        <f t="shared" ca="1" si="15"/>
        <v>100.875</v>
      </c>
      <c r="O24" s="39">
        <f t="shared" ca="1" si="16"/>
        <v>-67382.8125</v>
      </c>
      <c r="P24" s="40">
        <f t="shared" ca="1" si="17"/>
        <v>-160.46451822916606</v>
      </c>
      <c r="Q24" s="38">
        <f t="shared" ca="1" si="1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V24" s="59">
        <v>45846.625</v>
      </c>
      <c r="W24" s="44">
        <v>79.989999999999995</v>
      </c>
      <c r="X24" s="59">
        <v>45925.625</v>
      </c>
      <c r="Y24" s="44">
        <v>99.390625</v>
      </c>
      <c r="Z24" s="59">
        <v>45846.625</v>
      </c>
      <c r="AA24" s="44">
        <v>108.1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1"/>
        <v/>
      </c>
      <c r="AI24" s="150" t="str">
        <f t="shared" si="0"/>
        <v/>
      </c>
      <c r="AJ24" s="150">
        <v>45944.625</v>
      </c>
    </row>
    <row r="25" spans="1:36">
      <c r="A25" s="151">
        <f t="shared" ca="1" si="2"/>
        <v>45930.625</v>
      </c>
      <c r="B25" s="38">
        <f t="shared" ca="1" si="3"/>
        <v>81.19</v>
      </c>
      <c r="C25" s="39">
        <f t="shared" ca="1" si="4"/>
        <v>10780.508840013692</v>
      </c>
      <c r="D25" s="39">
        <f t="shared" ca="1" si="5"/>
        <v>-61687.499999999993</v>
      </c>
      <c r="E25" s="38">
        <f t="shared" ca="1" si="6"/>
        <v>99.5078125</v>
      </c>
      <c r="F25" s="39">
        <f t="shared" ca="1" si="7"/>
        <v>-118828.125</v>
      </c>
      <c r="G25" s="40">
        <f t="shared" ca="1" si="8"/>
        <v>-4955.9008789062464</v>
      </c>
      <c r="H25" s="38">
        <f t="shared" ca="1" si="9"/>
        <v>111.47</v>
      </c>
      <c r="I25" s="39">
        <f t="shared" ca="1" si="10"/>
        <v>-302628.65275986475</v>
      </c>
      <c r="J25" s="40">
        <f t="shared" ca="1" si="11"/>
        <v>-63449.999999999993</v>
      </c>
      <c r="K25" s="38">
        <f t="shared" ca="1" si="12"/>
        <v>99.5078125</v>
      </c>
      <c r="L25" s="39">
        <f t="shared" ca="1" si="13"/>
        <v>-103593.75</v>
      </c>
      <c r="M25" s="40">
        <f t="shared" ca="1" si="14"/>
        <v>-4320.5289713541679</v>
      </c>
      <c r="N25" s="38">
        <f t="shared" ca="1" si="15"/>
        <v>100.828125</v>
      </c>
      <c r="O25" s="39">
        <f t="shared" ca="1" si="16"/>
        <v>-70898.4375</v>
      </c>
      <c r="P25" s="40">
        <f t="shared" ca="1" si="17"/>
        <v>-171.92626953124636</v>
      </c>
      <c r="Q25" s="38">
        <f t="shared" ca="1" si="1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V25" s="59">
        <v>45847.625</v>
      </c>
      <c r="W25" s="44">
        <v>80.209999999999994</v>
      </c>
      <c r="X25" s="59">
        <v>45926.625</v>
      </c>
      <c r="Y25" s="44">
        <v>99.3828125</v>
      </c>
      <c r="Z25" s="59">
        <v>45847.625</v>
      </c>
      <c r="AA25" s="44">
        <v>108.71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1"/>
        <v/>
      </c>
      <c r="AI25" s="150" t="str">
        <f t="shared" si="0"/>
        <v/>
      </c>
      <c r="AJ25" s="150">
        <v>45945.625</v>
      </c>
    </row>
    <row r="26" spans="1:36">
      <c r="A26" s="151">
        <f t="shared" ca="1" si="2"/>
        <v>45931.625</v>
      </c>
      <c r="B26" s="38">
        <f t="shared" ca="1" si="3"/>
        <v>80.959999999999994</v>
      </c>
      <c r="C26" s="39">
        <f t="shared" ca="1" si="4"/>
        <v>-88400.172488147247</v>
      </c>
      <c r="D26" s="39">
        <f t="shared" ca="1" si="5"/>
        <v>-65800</v>
      </c>
      <c r="E26" s="38">
        <f t="shared" ca="1" si="6"/>
        <v>99.765625</v>
      </c>
      <c r="F26" s="39">
        <f t="shared" ca="1" si="7"/>
        <v>-68554.6875</v>
      </c>
      <c r="G26" s="40">
        <f t="shared" ca="1" si="8"/>
        <v>-5286.2942708333321</v>
      </c>
      <c r="H26" s="38">
        <f t="shared" ca="1" si="9"/>
        <v>111.51</v>
      </c>
      <c r="I26" s="39">
        <f t="shared" ca="1" si="10"/>
        <v>-289818.97433616634</v>
      </c>
      <c r="J26" s="40">
        <f t="shared" ca="1" si="11"/>
        <v>-67680</v>
      </c>
      <c r="K26" s="38">
        <f t="shared" ca="1" si="12"/>
        <v>99.765625</v>
      </c>
      <c r="L26" s="39">
        <f t="shared" ca="1" si="13"/>
        <v>-59765.625</v>
      </c>
      <c r="M26" s="40">
        <f t="shared" ca="1" si="14"/>
        <v>-4608.5642361111095</v>
      </c>
      <c r="N26" s="38">
        <f t="shared" ca="1" si="15"/>
        <v>101.171875</v>
      </c>
      <c r="O26" s="39">
        <f t="shared" ca="1" si="16"/>
        <v>-45117.1875</v>
      </c>
      <c r="P26" s="40">
        <f t="shared" ca="1" si="17"/>
        <v>-183.38802083333212</v>
      </c>
      <c r="Q26" s="38">
        <f t="shared" ca="1" si="1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45848.625</v>
      </c>
      <c r="W26" s="44">
        <v>80.13</v>
      </c>
      <c r="X26" s="59">
        <v>45929.625</v>
      </c>
      <c r="Y26" s="44">
        <v>99.4921875</v>
      </c>
      <c r="Z26" s="59">
        <v>45848.625</v>
      </c>
      <c r="AA26" s="44">
        <v>108.74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1"/>
        <v/>
      </c>
      <c r="AI26" s="150" t="str">
        <f t="shared" si="0"/>
        <v/>
      </c>
      <c r="AJ26" s="150">
        <v>45946.625</v>
      </c>
    </row>
    <row r="27" spans="1:36">
      <c r="A27" s="151">
        <f t="shared" ca="1" si="2"/>
        <v>45932.625</v>
      </c>
      <c r="B27" s="38">
        <f t="shared" ca="1" si="3"/>
        <v>80.930000000000007</v>
      </c>
      <c r="C27" s="39">
        <f t="shared" ca="1" si="4"/>
        <v>-101336.78309616368</v>
      </c>
      <c r="D27" s="39">
        <f t="shared" ca="1" si="5"/>
        <v>-69912.499999999985</v>
      </c>
      <c r="E27" s="38">
        <f t="shared" ca="1" si="6"/>
        <v>99.78125</v>
      </c>
      <c r="F27" s="39">
        <f t="shared" ca="1" si="7"/>
        <v>-65507.8125</v>
      </c>
      <c r="G27" s="40">
        <f t="shared" ca="1" si="8"/>
        <v>-5616.6876627604142</v>
      </c>
      <c r="H27" s="38">
        <f t="shared" ca="1" si="9"/>
        <v>111.69</v>
      </c>
      <c r="I27" s="39">
        <f t="shared" ca="1" si="10"/>
        <v>-232175.42142952752</v>
      </c>
      <c r="J27" s="40">
        <f t="shared" ca="1" si="11"/>
        <v>-71909.999999999985</v>
      </c>
      <c r="K27" s="38">
        <f t="shared" ca="1" si="12"/>
        <v>99.78125</v>
      </c>
      <c r="L27" s="39">
        <f t="shared" ca="1" si="13"/>
        <v>-57109.375</v>
      </c>
      <c r="M27" s="40">
        <f t="shared" ca="1" si="14"/>
        <v>-4896.5995008680511</v>
      </c>
      <c r="N27" s="38">
        <f t="shared" ca="1" si="15"/>
        <v>101.3125</v>
      </c>
      <c r="O27" s="39">
        <f t="shared" ca="1" si="16"/>
        <v>-34570.3125</v>
      </c>
      <c r="P27" s="40">
        <f t="shared" ca="1" si="17"/>
        <v>-194.84977213541424</v>
      </c>
      <c r="Q27" s="38">
        <f t="shared" ca="1" si="1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90" ca="1" si="22">IF(ISERROR(B27-2),"",C27+D27-F27-G27-I27-J27+L27+M27+O27+P27+R27+S27+$J$9)</f>
        <v>62487.87711762698</v>
      </c>
      <c r="V27" s="59">
        <v>45849.625</v>
      </c>
      <c r="W27" s="44">
        <v>80.03</v>
      </c>
      <c r="X27" s="59">
        <v>45930.625</v>
      </c>
      <c r="Y27" s="44">
        <v>99.5078125</v>
      </c>
      <c r="Z27" s="59">
        <v>45849.625</v>
      </c>
      <c r="AA27" s="44">
        <v>108.08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1"/>
        <v/>
      </c>
      <c r="AI27" s="150" t="str">
        <f t="shared" si="0"/>
        <v/>
      </c>
      <c r="AJ27" s="150">
        <v>45947.625</v>
      </c>
    </row>
    <row r="28" spans="1:36">
      <c r="A28" s="151">
        <f t="shared" ca="1" si="2"/>
        <v>45933.625</v>
      </c>
      <c r="B28" s="38">
        <f t="shared" ca="1" si="3"/>
        <v>80.84</v>
      </c>
      <c r="C28" s="39">
        <f t="shared" ca="1" si="4"/>
        <v>-140146.61492022462</v>
      </c>
      <c r="D28" s="39">
        <f t="shared" ca="1" si="5"/>
        <v>-74025</v>
      </c>
      <c r="E28" s="38">
        <f t="shared" ca="1" si="6"/>
        <v>99.6015625</v>
      </c>
      <c r="F28" s="39">
        <f t="shared" ca="1" si="7"/>
        <v>-100546.875</v>
      </c>
      <c r="G28" s="40">
        <f t="shared" ca="1" si="8"/>
        <v>-5947.0810546875</v>
      </c>
      <c r="H28" s="38">
        <f t="shared" ca="1" si="9"/>
        <v>111.55</v>
      </c>
      <c r="I28" s="39">
        <f t="shared" ca="1" si="10"/>
        <v>-277009.29591247195</v>
      </c>
      <c r="J28" s="40">
        <f t="shared" ca="1" si="11"/>
        <v>-76140</v>
      </c>
      <c r="K28" s="38">
        <f t="shared" ca="1" si="12"/>
        <v>99.6015625</v>
      </c>
      <c r="L28" s="39">
        <f t="shared" ca="1" si="13"/>
        <v>-87656.25</v>
      </c>
      <c r="M28" s="40">
        <f t="shared" ca="1" si="14"/>
        <v>-5184.6347656250036</v>
      </c>
      <c r="N28" s="38">
        <f t="shared" ca="1" si="15"/>
        <v>101.046875</v>
      </c>
      <c r="O28" s="39">
        <f t="shared" ca="1" si="16"/>
        <v>-54492.1875</v>
      </c>
      <c r="P28" s="40">
        <f t="shared" ca="1" si="17"/>
        <v>-206.3115234375</v>
      </c>
      <c r="Q28" s="38">
        <f t="shared" ca="1" si="1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V28" s="59">
        <v>45852.625</v>
      </c>
      <c r="W28" s="44">
        <v>80.09</v>
      </c>
      <c r="X28" s="59">
        <v>45931.625</v>
      </c>
      <c r="Y28" s="44">
        <v>99.765625</v>
      </c>
      <c r="Z28" s="59">
        <v>45852.625</v>
      </c>
      <c r="AA28" s="44">
        <v>108.05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1"/>
        <v/>
      </c>
      <c r="AI28" s="150" t="str">
        <f t="shared" si="0"/>
        <v/>
      </c>
      <c r="AJ28" s="150">
        <v>45950.625</v>
      </c>
    </row>
    <row r="29" spans="1:36">
      <c r="A29" s="151">
        <f t="shared" ca="1" si="2"/>
        <v>45936.625</v>
      </c>
      <c r="B29" s="38">
        <f t="shared" ca="1" si="3"/>
        <v>80.86</v>
      </c>
      <c r="C29" s="39">
        <f t="shared" ca="1" si="4"/>
        <v>-131522.20784821367</v>
      </c>
      <c r="D29" s="39">
        <f t="shared" ca="1" si="5"/>
        <v>-86362.5</v>
      </c>
      <c r="E29" s="38">
        <f t="shared" ca="1" si="6"/>
        <v>99.46875</v>
      </c>
      <c r="F29" s="39">
        <f t="shared" ca="1" si="7"/>
        <v>-126445.3125</v>
      </c>
      <c r="G29" s="40">
        <f t="shared" ca="1" si="8"/>
        <v>-6938.26123046875</v>
      </c>
      <c r="H29" s="38">
        <f t="shared" ca="1" si="9"/>
        <v>111.19</v>
      </c>
      <c r="I29" s="39">
        <f t="shared" ca="1" si="10"/>
        <v>-392296.40172574954</v>
      </c>
      <c r="J29" s="40">
        <f t="shared" ca="1" si="11"/>
        <v>-88830</v>
      </c>
      <c r="K29" s="38">
        <f t="shared" ca="1" si="12"/>
        <v>99.46875</v>
      </c>
      <c r="L29" s="39">
        <f t="shared" ca="1" si="13"/>
        <v>-110234.375</v>
      </c>
      <c r="M29" s="40">
        <f t="shared" ca="1" si="14"/>
        <v>-6048.7405598958358</v>
      </c>
      <c r="N29" s="38">
        <f t="shared" ca="1" si="15"/>
        <v>100.6875</v>
      </c>
      <c r="O29" s="39">
        <f t="shared" ca="1" si="16"/>
        <v>-81445.3125</v>
      </c>
      <c r="P29" s="40">
        <f t="shared" ca="1" si="17"/>
        <v>-240.69677734375</v>
      </c>
      <c r="Q29" s="38">
        <f t="shared" ca="1" si="1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V29" s="59">
        <v>45853.625</v>
      </c>
      <c r="W29" s="44">
        <v>79.849999999999994</v>
      </c>
      <c r="X29" s="59">
        <v>45932.625</v>
      </c>
      <c r="Y29" s="44">
        <v>99.78125</v>
      </c>
      <c r="Z29" s="59">
        <v>45853.625</v>
      </c>
      <c r="AA29" s="44">
        <v>107.66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1"/>
        <v/>
      </c>
      <c r="AI29" s="150" t="str">
        <f t="shared" si="0"/>
        <v/>
      </c>
      <c r="AJ29" s="150">
        <v>45951.625</v>
      </c>
    </row>
    <row r="30" spans="1:36">
      <c r="A30" s="151">
        <f t="shared" ca="1" si="2"/>
        <v>45937.625</v>
      </c>
      <c r="B30" s="38">
        <f t="shared" ca="1" si="3"/>
        <v>80.77</v>
      </c>
      <c r="C30" s="39">
        <f t="shared" ca="1" si="4"/>
        <v>-170332.03967227851</v>
      </c>
      <c r="D30" s="39">
        <f t="shared" ca="1" si="5"/>
        <v>-90474.999999999985</v>
      </c>
      <c r="E30" s="38">
        <f t="shared" ca="1" si="6"/>
        <v>99.625</v>
      </c>
      <c r="F30" s="39">
        <f t="shared" ca="1" si="7"/>
        <v>-95976.5625</v>
      </c>
      <c r="G30" s="40">
        <f t="shared" ca="1" si="8"/>
        <v>-7268.6546223958358</v>
      </c>
      <c r="H30" s="38">
        <f t="shared" ca="1" si="9"/>
        <v>111.4</v>
      </c>
      <c r="I30" s="39">
        <f t="shared" ca="1" si="10"/>
        <v>-325045.59000133292</v>
      </c>
      <c r="J30" s="40">
        <f t="shared" ca="1" si="11"/>
        <v>-93059.999999999985</v>
      </c>
      <c r="K30" s="38">
        <f t="shared" ca="1" si="12"/>
        <v>99.625</v>
      </c>
      <c r="L30" s="39">
        <f t="shared" ca="1" si="13"/>
        <v>-83671.875</v>
      </c>
      <c r="M30" s="40">
        <f t="shared" ca="1" si="14"/>
        <v>-6336.7758246527737</v>
      </c>
      <c r="N30" s="38">
        <f t="shared" ca="1" si="15"/>
        <v>100.96875</v>
      </c>
      <c r="O30" s="39">
        <f t="shared" ca="1" si="16"/>
        <v>-60351.5625</v>
      </c>
      <c r="P30" s="40">
        <f t="shared" ca="1" si="17"/>
        <v>-252.15852864583212</v>
      </c>
      <c r="Q30" s="38">
        <f t="shared" ca="1" si="1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V30" s="59">
        <v>45854.625</v>
      </c>
      <c r="W30" s="44">
        <v>80.06</v>
      </c>
      <c r="X30" s="59">
        <v>45933.625</v>
      </c>
      <c r="Y30" s="44">
        <v>99.6015625</v>
      </c>
      <c r="Z30" s="59">
        <v>45854.625</v>
      </c>
      <c r="AA30" s="44">
        <v>107.83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1"/>
        <v/>
      </c>
      <c r="AI30" s="150" t="str">
        <f t="shared" si="0"/>
        <v/>
      </c>
      <c r="AJ30" s="150">
        <v>45952.625</v>
      </c>
    </row>
    <row r="31" spans="1:36">
      <c r="A31" s="151">
        <f t="shared" ca="1" si="2"/>
        <v>45938.625</v>
      </c>
      <c r="B31" s="38">
        <f t="shared" ca="1" si="3"/>
        <v>80.650000000000006</v>
      </c>
      <c r="C31" s="39">
        <f t="shared" ca="1" si="4"/>
        <v>-222078.48210435588</v>
      </c>
      <c r="D31" s="39">
        <f t="shared" ca="1" si="5"/>
        <v>-94587.499999999985</v>
      </c>
      <c r="E31" s="38">
        <f t="shared" ca="1" si="6"/>
        <v>99.5625</v>
      </c>
      <c r="F31" s="39">
        <f t="shared" ca="1" si="7"/>
        <v>-108164.0625</v>
      </c>
      <c r="G31" s="40">
        <f t="shared" ca="1" si="8"/>
        <v>-7599.0480143229142</v>
      </c>
      <c r="H31" s="38">
        <f t="shared" ca="1" si="9"/>
        <v>111.26</v>
      </c>
      <c r="I31" s="39">
        <f t="shared" ca="1" si="10"/>
        <v>-369879.46448427736</v>
      </c>
      <c r="J31" s="40">
        <f t="shared" ca="1" si="11"/>
        <v>-97289.999999999985</v>
      </c>
      <c r="K31" s="38">
        <f t="shared" ca="1" si="12"/>
        <v>99.5625</v>
      </c>
      <c r="L31" s="39">
        <f t="shared" ca="1" si="13"/>
        <v>-94296.875</v>
      </c>
      <c r="M31" s="40">
        <f t="shared" ca="1" si="14"/>
        <v>-6624.811089409719</v>
      </c>
      <c r="N31" s="38">
        <f t="shared" ca="1" si="15"/>
        <v>100.953125</v>
      </c>
      <c r="O31" s="39">
        <f t="shared" ca="1" si="16"/>
        <v>-61523.4375</v>
      </c>
      <c r="P31" s="40">
        <f t="shared" ca="1" si="17"/>
        <v>-263.62027994791424</v>
      </c>
      <c r="Q31" s="38">
        <f t="shared" ca="1" si="1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V31" s="59">
        <v>45855.625</v>
      </c>
      <c r="W31" s="44">
        <v>80.14</v>
      </c>
      <c r="X31" s="59">
        <v>45936.625</v>
      </c>
      <c r="Y31" s="44">
        <v>99.46875</v>
      </c>
      <c r="Z31" s="59">
        <v>45855.625</v>
      </c>
      <c r="AA31" s="44">
        <v>108.09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1"/>
        <v/>
      </c>
      <c r="AI31" s="150" t="str">
        <f t="shared" si="0"/>
        <v/>
      </c>
      <c r="AJ31" s="150">
        <v>45953.625</v>
      </c>
    </row>
    <row r="32" spans="1:36">
      <c r="A32" s="151">
        <f t="shared" ca="1" si="2"/>
        <v>45939.625</v>
      </c>
      <c r="B32" s="38">
        <f t="shared" ca="1" si="3"/>
        <v>80.42</v>
      </c>
      <c r="C32" s="39">
        <f t="shared" ca="1" si="4"/>
        <v>-321259.1634325168</v>
      </c>
      <c r="D32" s="39">
        <f t="shared" ca="1" si="5"/>
        <v>-98699.999999999985</v>
      </c>
      <c r="E32" s="38">
        <f t="shared" ca="1" si="6"/>
        <v>99.5078125</v>
      </c>
      <c r="F32" s="39">
        <f t="shared" ca="1" si="7"/>
        <v>-118828.125</v>
      </c>
      <c r="G32" s="40">
        <f t="shared" ca="1" si="8"/>
        <v>-7929.44140625</v>
      </c>
      <c r="H32" s="38">
        <f t="shared" ca="1" si="9"/>
        <v>111.04</v>
      </c>
      <c r="I32" s="39">
        <f t="shared" ca="1" si="10"/>
        <v>-440332.69581461453</v>
      </c>
      <c r="J32" s="40">
        <f t="shared" ca="1" si="11"/>
        <v>-101519.99999999999</v>
      </c>
      <c r="K32" s="38">
        <f t="shared" ca="1" si="12"/>
        <v>99.5078125</v>
      </c>
      <c r="L32" s="39">
        <f t="shared" ca="1" si="13"/>
        <v>-103593.75</v>
      </c>
      <c r="M32" s="40">
        <f t="shared" ca="1" si="14"/>
        <v>-6912.8463541666642</v>
      </c>
      <c r="N32" s="38">
        <f t="shared" ca="1" si="15"/>
        <v>100.875</v>
      </c>
      <c r="O32" s="39">
        <f t="shared" ca="1" si="16"/>
        <v>-67382.8125</v>
      </c>
      <c r="P32" s="40">
        <f t="shared" ca="1" si="17"/>
        <v>-275.08203124999636</v>
      </c>
      <c r="Q32" s="38">
        <f t="shared" ca="1" si="1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V32" s="59">
        <v>45856.625</v>
      </c>
      <c r="W32" s="44">
        <v>80.25</v>
      </c>
      <c r="X32" s="59">
        <v>45937.625</v>
      </c>
      <c r="Y32" s="44">
        <v>99.625</v>
      </c>
      <c r="Z32" s="59">
        <v>45856.625</v>
      </c>
      <c r="AA32" s="44">
        <v>108.29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1"/>
        <v/>
      </c>
      <c r="AI32" s="150" t="str">
        <f t="shared" si="0"/>
        <v/>
      </c>
      <c r="AJ32" s="150">
        <v>45954.625</v>
      </c>
    </row>
    <row r="33" spans="1:36">
      <c r="A33" s="151">
        <f t="shared" ca="1" si="2"/>
        <v>45940.625</v>
      </c>
      <c r="B33" s="38">
        <f t="shared" ca="1" si="3"/>
        <v>79.984999999999999</v>
      </c>
      <c r="C33" s="39">
        <f t="shared" ca="1" si="4"/>
        <v>-508840.0172488172</v>
      </c>
      <c r="D33" s="39">
        <f t="shared" ca="1" si="5"/>
        <v>-102812.5</v>
      </c>
      <c r="E33" s="38">
        <f t="shared" ca="1" si="6"/>
        <v>99.890625</v>
      </c>
      <c r="F33" s="39">
        <f t="shared" ca="1" si="7"/>
        <v>-44179.6875</v>
      </c>
      <c r="G33" s="40">
        <f t="shared" ca="1" si="8"/>
        <v>-8259.8347981770858</v>
      </c>
      <c r="H33" s="38">
        <f t="shared" ca="1" si="9"/>
        <v>111.36</v>
      </c>
      <c r="I33" s="39">
        <f t="shared" ca="1" si="10"/>
        <v>-337855.26842503535</v>
      </c>
      <c r="J33" s="40">
        <f t="shared" ca="1" si="11"/>
        <v>-105750</v>
      </c>
      <c r="K33" s="38">
        <f t="shared" ca="1" si="12"/>
        <v>99.890625</v>
      </c>
      <c r="L33" s="39">
        <f t="shared" ca="1" si="13"/>
        <v>-38515.625</v>
      </c>
      <c r="M33" s="40">
        <f t="shared" ca="1" si="14"/>
        <v>-7200.8816189236168</v>
      </c>
      <c r="N33" s="38">
        <f t="shared" ca="1" si="15"/>
        <v>101.578125</v>
      </c>
      <c r="O33" s="39">
        <f t="shared" ca="1" si="16"/>
        <v>-14648.4375</v>
      </c>
      <c r="P33" s="40">
        <f t="shared" ca="1" si="17"/>
        <v>-286.54378255208212</v>
      </c>
      <c r="Q33" s="38">
        <f t="shared" ca="1" si="1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V33" s="59">
        <v>45859.625</v>
      </c>
      <c r="W33" s="44">
        <v>80.36</v>
      </c>
      <c r="X33" s="59">
        <v>45938.625</v>
      </c>
      <c r="Y33" s="44">
        <v>99.5625</v>
      </c>
      <c r="Z33" s="59">
        <v>45859.625</v>
      </c>
      <c r="AA33" s="44">
        <v>108.71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1"/>
        <v/>
      </c>
      <c r="AI33" s="150" t="str">
        <f t="shared" si="0"/>
        <v/>
      </c>
      <c r="AJ33" s="150">
        <v>45957.625</v>
      </c>
    </row>
    <row r="34" spans="1:36">
      <c r="A34" s="151">
        <f t="shared" ca="1" si="2"/>
        <v>45943.625</v>
      </c>
      <c r="B34" s="38">
        <f t="shared" ca="1" si="3"/>
        <v>80.45</v>
      </c>
      <c r="C34" s="39">
        <f t="shared" ca="1" si="4"/>
        <v>-308322.55282449652</v>
      </c>
      <c r="D34" s="39">
        <f t="shared" ca="1" si="5"/>
        <v>-115150</v>
      </c>
      <c r="E34" s="38">
        <f t="shared" ca="1" si="6"/>
        <v>99.9921875</v>
      </c>
      <c r="F34" s="39">
        <f t="shared" ca="1" si="7"/>
        <v>-24375</v>
      </c>
      <c r="G34" s="40">
        <f t="shared" ca="1" si="8"/>
        <v>-9251.0149739583358</v>
      </c>
      <c r="H34" s="38">
        <f t="shared" ca="1" si="9"/>
        <v>111.73</v>
      </c>
      <c r="I34" s="39">
        <f t="shared" ca="1" si="10"/>
        <v>-219365.74300582911</v>
      </c>
      <c r="J34" s="40">
        <f t="shared" ca="1" si="11"/>
        <v>-118440</v>
      </c>
      <c r="K34" s="38">
        <f t="shared" ca="1" si="12"/>
        <v>99.9921875</v>
      </c>
      <c r="L34" s="39">
        <f t="shared" ca="1" si="13"/>
        <v>-21250</v>
      </c>
      <c r="M34" s="40">
        <f t="shared" ca="1" si="14"/>
        <v>-8064.9874131944453</v>
      </c>
      <c r="N34" s="38">
        <f t="shared" ca="1" si="15"/>
        <v>101.75</v>
      </c>
      <c r="O34" s="39">
        <f t="shared" ca="1" si="16"/>
        <v>-1757.8125</v>
      </c>
      <c r="P34" s="40">
        <f t="shared" ca="1" si="17"/>
        <v>-320.92903645833212</v>
      </c>
      <c r="Q34" s="38">
        <f t="shared" ca="1" si="1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V34" s="59">
        <v>45860.625</v>
      </c>
      <c r="W34" s="44">
        <v>80.5</v>
      </c>
      <c r="X34" s="59">
        <v>45939.625</v>
      </c>
      <c r="Y34" s="44">
        <v>99.5078125</v>
      </c>
      <c r="Z34" s="59">
        <v>45860.625</v>
      </c>
      <c r="AA34" s="44">
        <v>108.97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1"/>
        <v/>
      </c>
      <c r="AI34" s="150" t="str">
        <f t="shared" si="0"/>
        <v/>
      </c>
      <c r="AJ34" s="150">
        <v>45958.625</v>
      </c>
    </row>
    <row r="35" spans="1:36">
      <c r="A35" s="151">
        <f t="shared" ca="1" si="2"/>
        <v>45944.625</v>
      </c>
      <c r="B35" s="38">
        <f t="shared" ca="1" si="3"/>
        <v>80.540000000000006</v>
      </c>
      <c r="C35" s="39">
        <f t="shared" ca="1" si="4"/>
        <v>-269512.72100043169</v>
      </c>
      <c r="D35" s="39">
        <f t="shared" ca="1" si="5"/>
        <v>-119262.5</v>
      </c>
      <c r="E35" s="38">
        <f t="shared" ca="1" si="6"/>
        <v>100.1328125</v>
      </c>
      <c r="F35" s="39">
        <f t="shared" ca="1" si="7"/>
        <v>3046.875</v>
      </c>
      <c r="G35" s="40">
        <f t="shared" ca="1" si="8"/>
        <v>-9581.4083658854215</v>
      </c>
      <c r="H35" s="38">
        <f t="shared" ca="1" si="9"/>
        <v>112.1</v>
      </c>
      <c r="I35" s="39">
        <f t="shared" ca="1" si="10"/>
        <v>-100876.21758662291</v>
      </c>
      <c r="J35" s="40">
        <f t="shared" ca="1" si="11"/>
        <v>-122670</v>
      </c>
      <c r="K35" s="38">
        <f t="shared" ca="1" si="12"/>
        <v>100.1328125</v>
      </c>
      <c r="L35" s="39">
        <f t="shared" ca="1" si="13"/>
        <v>2656.25</v>
      </c>
      <c r="M35" s="40">
        <f t="shared" ca="1" si="14"/>
        <v>-8353.0226779513905</v>
      </c>
      <c r="N35" s="38">
        <f t="shared" ca="1" si="15"/>
        <v>101.859375</v>
      </c>
      <c r="O35" s="39">
        <f t="shared" ca="1" si="16"/>
        <v>6445.3125</v>
      </c>
      <c r="P35" s="40">
        <f t="shared" ca="1" si="17"/>
        <v>-332.39078776041424</v>
      </c>
      <c r="Q35" s="38">
        <f t="shared" ca="1" si="1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V35" s="59">
        <v>45861.625</v>
      </c>
      <c r="W35" s="44">
        <v>80.540000000000006</v>
      </c>
      <c r="X35" s="59">
        <v>45940.625</v>
      </c>
      <c r="Y35" s="44">
        <v>99.890625</v>
      </c>
      <c r="Z35" s="59">
        <v>45861.625</v>
      </c>
      <c r="AA35" s="44">
        <v>108.8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1"/>
        <v/>
      </c>
      <c r="AI35" s="150" t="str">
        <f t="shared" si="0"/>
        <v/>
      </c>
      <c r="AJ35" s="150">
        <v>45959.625</v>
      </c>
    </row>
    <row r="36" spans="1:36">
      <c r="A36" s="151">
        <f t="shared" ca="1" si="2"/>
        <v>45945.625</v>
      </c>
      <c r="B36" s="38">
        <f t="shared" ca="1" si="3"/>
        <v>80.8</v>
      </c>
      <c r="C36" s="39">
        <f t="shared" ca="1" si="4"/>
        <v>-157395.42906425431</v>
      </c>
      <c r="D36" s="39">
        <f t="shared" ca="1" si="5"/>
        <v>-123374.99999999999</v>
      </c>
      <c r="E36" s="38">
        <f t="shared" ca="1" si="6"/>
        <v>100.0234375</v>
      </c>
      <c r="F36" s="39">
        <f t="shared" ca="1" si="7"/>
        <v>-18281.25</v>
      </c>
      <c r="G36" s="40">
        <f t="shared" ca="1" si="8"/>
        <v>-9911.8017578124927</v>
      </c>
      <c r="H36" s="38">
        <f t="shared" ca="1" si="9"/>
        <v>112.1</v>
      </c>
      <c r="I36" s="39">
        <f t="shared" ca="1" si="10"/>
        <v>-100876.21758662291</v>
      </c>
      <c r="J36" s="40">
        <f t="shared" ca="1" si="11"/>
        <v>-126899.99999999999</v>
      </c>
      <c r="K36" s="38">
        <f t="shared" ca="1" si="12"/>
        <v>100.0234375</v>
      </c>
      <c r="L36" s="39">
        <f t="shared" ca="1" si="13"/>
        <v>-15937.5</v>
      </c>
      <c r="M36" s="40">
        <f t="shared" ca="1" si="14"/>
        <v>-8641.0579427083358</v>
      </c>
      <c r="N36" s="38">
        <f t="shared" ca="1" si="15"/>
        <v>101.734375</v>
      </c>
      <c r="O36" s="39">
        <f t="shared" ca="1" si="16"/>
        <v>-2929.6875</v>
      </c>
      <c r="P36" s="40">
        <f t="shared" ca="1" si="17"/>
        <v>-343.85253906249272</v>
      </c>
      <c r="Q36" s="38">
        <f t="shared" ca="1" si="1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V36" s="59">
        <v>45862.625</v>
      </c>
      <c r="W36" s="44">
        <v>80.44</v>
      </c>
      <c r="X36" s="59">
        <v>45943.625</v>
      </c>
      <c r="Y36" s="44">
        <v>99.9921875</v>
      </c>
      <c r="Z36" s="59">
        <v>45862.625</v>
      </c>
      <c r="AA36" s="44">
        <v>108.64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1"/>
        <v/>
      </c>
      <c r="AI36" s="150" t="str">
        <f t="shared" si="0"/>
        <v/>
      </c>
      <c r="AJ36" s="150">
        <v>45960.625</v>
      </c>
    </row>
    <row r="37" spans="1:36">
      <c r="A37" s="151">
        <f t="shared" ca="1" si="2"/>
        <v>45946.625</v>
      </c>
      <c r="B37" s="38">
        <f t="shared" ca="1" si="3"/>
        <v>80.510000000000005</v>
      </c>
      <c r="C37" s="39">
        <f t="shared" ca="1" si="4"/>
        <v>-282449.33160845196</v>
      </c>
      <c r="D37" s="39">
        <f t="shared" ca="1" si="5"/>
        <v>-127487.5</v>
      </c>
      <c r="E37" s="38">
        <f t="shared" ca="1" si="6"/>
        <v>100.359375</v>
      </c>
      <c r="F37" s="39">
        <f t="shared" ca="1" si="7"/>
        <v>47226.5625</v>
      </c>
      <c r="G37" s="40">
        <f t="shared" ca="1" si="8"/>
        <v>-10242.195149739586</v>
      </c>
      <c r="H37" s="38">
        <f t="shared" ca="1" si="9"/>
        <v>112.42</v>
      </c>
      <c r="I37" s="39">
        <f t="shared" ca="1" si="10"/>
        <v>1601.2098029642984</v>
      </c>
      <c r="J37" s="40">
        <f t="shared" ca="1" si="11"/>
        <v>-131130</v>
      </c>
      <c r="K37" s="38">
        <f t="shared" ca="1" si="12"/>
        <v>100.359375</v>
      </c>
      <c r="L37" s="39">
        <f t="shared" ca="1" si="13"/>
        <v>41171.875</v>
      </c>
      <c r="M37" s="40">
        <f t="shared" ca="1" si="14"/>
        <v>-8929.093207465281</v>
      </c>
      <c r="N37" s="38">
        <f t="shared" ca="1" si="15"/>
        <v>102.234375</v>
      </c>
      <c r="O37" s="39">
        <f t="shared" ca="1" si="16"/>
        <v>34570.3125</v>
      </c>
      <c r="P37" s="40">
        <f t="shared" ca="1" si="17"/>
        <v>-355.31429036457848</v>
      </c>
      <c r="Q37" s="38">
        <f t="shared" ca="1" si="1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V37" s="59">
        <v>45863.625</v>
      </c>
      <c r="W37" s="44">
        <v>80.489999999999995</v>
      </c>
      <c r="X37" s="59">
        <v>45944.625</v>
      </c>
      <c r="Y37" s="44">
        <v>100.1328125</v>
      </c>
      <c r="Z37" s="59">
        <v>45863.625</v>
      </c>
      <c r="AA37" s="44">
        <v>108.99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1"/>
        <v/>
      </c>
      <c r="AI37" s="150" t="str">
        <f t="shared" si="0"/>
        <v/>
      </c>
      <c r="AJ37" s="150">
        <v>45961.625</v>
      </c>
    </row>
    <row r="38" spans="1:36">
      <c r="A38" s="151">
        <f t="shared" ca="1" si="2"/>
        <v>45947.625</v>
      </c>
      <c r="B38" s="38">
        <f t="shared" ca="1" si="3"/>
        <v>80.72</v>
      </c>
      <c r="C38" s="39">
        <f t="shared" ca="1" si="4"/>
        <v>-191893.05735230978</v>
      </c>
      <c r="D38" s="39">
        <f t="shared" ca="1" si="5"/>
        <v>-131600</v>
      </c>
      <c r="E38" s="38">
        <f t="shared" ca="1" si="6"/>
        <v>100.1796875</v>
      </c>
      <c r="F38" s="39">
        <f t="shared" ca="1" si="7"/>
        <v>12187.5</v>
      </c>
      <c r="G38" s="40">
        <f t="shared" ca="1" si="8"/>
        <v>-10572.588541666664</v>
      </c>
      <c r="H38" s="38">
        <f t="shared" ca="1" si="9"/>
        <v>112.2</v>
      </c>
      <c r="I38" s="39">
        <f t="shared" ca="1" si="10"/>
        <v>-68852.021527376899</v>
      </c>
      <c r="J38" s="40">
        <f t="shared" ca="1" si="11"/>
        <v>-135360</v>
      </c>
      <c r="K38" s="38">
        <f t="shared" ca="1" si="12"/>
        <v>100.1796875</v>
      </c>
      <c r="L38" s="39">
        <f t="shared" ca="1" si="13"/>
        <v>10625</v>
      </c>
      <c r="M38" s="40">
        <f t="shared" ca="1" si="14"/>
        <v>-9217.128472222219</v>
      </c>
      <c r="N38" s="38">
        <f t="shared" ca="1" si="15"/>
        <v>102.015625</v>
      </c>
      <c r="O38" s="39">
        <f t="shared" ca="1" si="16"/>
        <v>18164.0625</v>
      </c>
      <c r="P38" s="40">
        <f t="shared" ca="1" si="17"/>
        <v>-366.77604166666424</v>
      </c>
      <c r="Q38" s="38">
        <f t="shared" ca="1" si="1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V38" s="59">
        <v>45866.625</v>
      </c>
      <c r="W38" s="44">
        <v>80.45</v>
      </c>
      <c r="X38" s="59">
        <v>45945.625</v>
      </c>
      <c r="Y38" s="44">
        <v>100.0234375</v>
      </c>
      <c r="Z38" s="59">
        <v>45866.625</v>
      </c>
      <c r="AA38" s="44">
        <v>108.77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1"/>
        <v/>
      </c>
      <c r="AI38" s="150" t="str">
        <f t="shared" si="0"/>
        <v/>
      </c>
      <c r="AJ38" s="150">
        <v>45964.625</v>
      </c>
    </row>
    <row r="39" spans="1:36">
      <c r="A39" s="151">
        <f t="shared" ca="1" si="2"/>
        <v>45950.625</v>
      </c>
      <c r="B39" s="38">
        <f t="shared" ca="1" si="3"/>
        <v>80.88</v>
      </c>
      <c r="C39" s="39">
        <f t="shared" ca="1" si="4"/>
        <v>-122897.80077620271</v>
      </c>
      <c r="D39" s="39">
        <f t="shared" ca="1" si="5"/>
        <v>-143937.5</v>
      </c>
      <c r="E39" s="38">
        <f t="shared" ca="1" si="6"/>
        <v>100.2421875</v>
      </c>
      <c r="F39" s="39">
        <f t="shared" ca="1" si="7"/>
        <v>24375</v>
      </c>
      <c r="G39" s="40">
        <f t="shared" ca="1" si="8"/>
        <v>-11563.768717447922</v>
      </c>
      <c r="H39" s="38">
        <f t="shared" ca="1" si="9"/>
        <v>112.54</v>
      </c>
      <c r="I39" s="39">
        <f t="shared" ca="1" si="10"/>
        <v>40030.245074059501</v>
      </c>
      <c r="J39" s="40">
        <f t="shared" ca="1" si="11"/>
        <v>-148050</v>
      </c>
      <c r="K39" s="38">
        <f t="shared" ca="1" si="12"/>
        <v>100.2421875</v>
      </c>
      <c r="L39" s="39">
        <f t="shared" ca="1" si="13"/>
        <v>21250</v>
      </c>
      <c r="M39" s="40">
        <f t="shared" ca="1" si="14"/>
        <v>-10081.234266493062</v>
      </c>
      <c r="N39" s="38">
        <f t="shared" ca="1" si="15"/>
        <v>102.171875</v>
      </c>
      <c r="O39" s="39">
        <f t="shared" ca="1" si="16"/>
        <v>29882.8125</v>
      </c>
      <c r="P39" s="40">
        <f t="shared" ca="1" si="17"/>
        <v>-401.1612955729106</v>
      </c>
      <c r="Q39" s="38">
        <f t="shared" ca="1" si="1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V39" s="59">
        <v>45867.625</v>
      </c>
      <c r="W39" s="44">
        <v>80.5</v>
      </c>
      <c r="X39" s="59">
        <v>45946.625</v>
      </c>
      <c r="Y39" s="44">
        <v>100.359375</v>
      </c>
      <c r="Z39" s="59">
        <v>45867.625</v>
      </c>
      <c r="AA39" s="44">
        <v>109.49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1"/>
        <v/>
      </c>
      <c r="AI39" s="150" t="str">
        <f t="shared" si="0"/>
        <v/>
      </c>
      <c r="AJ39" s="150">
        <v>45965.625</v>
      </c>
    </row>
    <row r="40" spans="1:36">
      <c r="A40" s="151">
        <f t="shared" ca="1" si="2"/>
        <v>45951.625</v>
      </c>
      <c r="B40" s="38">
        <f t="shared" ca="1" si="3"/>
        <v>80.760000000000005</v>
      </c>
      <c r="C40" s="39">
        <f t="shared" ca="1" si="4"/>
        <v>-174644.2432082801</v>
      </c>
      <c r="D40" s="39">
        <f t="shared" ca="1" si="5"/>
        <v>-148050</v>
      </c>
      <c r="E40" s="38">
        <f t="shared" ca="1" si="6"/>
        <v>100.3125</v>
      </c>
      <c r="F40" s="39">
        <f t="shared" ca="1" si="7"/>
        <v>38085.9375</v>
      </c>
      <c r="G40" s="40">
        <f t="shared" ca="1" si="8"/>
        <v>-11894.162109375</v>
      </c>
      <c r="H40" s="38">
        <f t="shared" ca="1" si="9"/>
        <v>112.56</v>
      </c>
      <c r="I40" s="39">
        <f t="shared" ca="1" si="10"/>
        <v>46435.08428590071</v>
      </c>
      <c r="J40" s="40">
        <f t="shared" ca="1" si="11"/>
        <v>-152280</v>
      </c>
      <c r="K40" s="38">
        <f t="shared" ca="1" si="12"/>
        <v>100.3125</v>
      </c>
      <c r="L40" s="39">
        <f t="shared" ca="1" si="13"/>
        <v>33203.125</v>
      </c>
      <c r="M40" s="40">
        <f t="shared" ca="1" si="14"/>
        <v>-10369.269531250007</v>
      </c>
      <c r="N40" s="38">
        <f t="shared" ca="1" si="15"/>
        <v>102.359375</v>
      </c>
      <c r="O40" s="39">
        <f t="shared" ca="1" si="16"/>
        <v>43945.3125</v>
      </c>
      <c r="P40" s="40">
        <f t="shared" ca="1" si="17"/>
        <v>-412.623046875</v>
      </c>
      <c r="Q40" s="38">
        <f t="shared" ca="1" si="1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V40" s="59">
        <v>45868.625</v>
      </c>
      <c r="W40" s="44">
        <v>80.33</v>
      </c>
      <c r="X40" s="59">
        <v>45947.625</v>
      </c>
      <c r="Y40" s="44">
        <v>100.1796875</v>
      </c>
      <c r="Z40" s="59">
        <v>45868.625</v>
      </c>
      <c r="AA40" s="44">
        <v>109.08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1"/>
        <v/>
      </c>
      <c r="AI40" s="150" t="str">
        <f t="shared" si="0"/>
        <v/>
      </c>
      <c r="AJ40" s="150">
        <v>45966.625</v>
      </c>
    </row>
    <row r="41" spans="1:36">
      <c r="A41" s="151">
        <f t="shared" ca="1" si="2"/>
        <v>45952.625</v>
      </c>
      <c r="B41" s="38">
        <f t="shared" ca="1" si="3"/>
        <v>80.680000000000007</v>
      </c>
      <c r="C41" s="39">
        <f t="shared" ca="1" si="4"/>
        <v>-209141.87149633557</v>
      </c>
      <c r="D41" s="39">
        <f t="shared" ca="1" si="5"/>
        <v>-152162.5</v>
      </c>
      <c r="E41" s="38">
        <f t="shared" ca="1" si="6"/>
        <v>100.3125</v>
      </c>
      <c r="F41" s="39">
        <f t="shared" ca="1" si="7"/>
        <v>38085.9375</v>
      </c>
      <c r="G41" s="40">
        <f t="shared" ca="1" si="8"/>
        <v>-12224.555501302093</v>
      </c>
      <c r="H41" s="38">
        <f t="shared" ca="1" si="9"/>
        <v>112.67</v>
      </c>
      <c r="I41" s="39">
        <f t="shared" ca="1" si="10"/>
        <v>81661.699951075308</v>
      </c>
      <c r="J41" s="40">
        <f t="shared" ca="1" si="11"/>
        <v>-156510</v>
      </c>
      <c r="K41" s="38">
        <f t="shared" ca="1" si="12"/>
        <v>100.3125</v>
      </c>
      <c r="L41" s="39">
        <f t="shared" ca="1" si="13"/>
        <v>33203.125</v>
      </c>
      <c r="M41" s="40">
        <f t="shared" ca="1" si="14"/>
        <v>-10657.304796006945</v>
      </c>
      <c r="N41" s="38">
        <f t="shared" ca="1" si="15"/>
        <v>102.390625</v>
      </c>
      <c r="O41" s="39">
        <f t="shared" ca="1" si="16"/>
        <v>46289.0625</v>
      </c>
      <c r="P41" s="40">
        <f t="shared" ca="1" si="17"/>
        <v>-424.08479817708212</v>
      </c>
      <c r="Q41" s="38">
        <f t="shared" ca="1" si="1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V41" s="59">
        <v>45869.625</v>
      </c>
      <c r="W41" s="44">
        <v>80.38</v>
      </c>
      <c r="X41" s="59">
        <v>45950.625</v>
      </c>
      <c r="Y41" s="44">
        <v>100.2421875</v>
      </c>
      <c r="Z41" s="59">
        <v>45869.625</v>
      </c>
      <c r="AA41" s="44">
        <v>109.11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1"/>
        <v/>
      </c>
      <c r="AI41" s="150" t="str">
        <f t="shared" si="0"/>
        <v/>
      </c>
      <c r="AJ41" s="150">
        <v>45967.625</v>
      </c>
    </row>
    <row r="42" spans="1:36">
      <c r="A42" s="151">
        <f t="shared" ca="1" si="2"/>
        <v>45953.625</v>
      </c>
      <c r="B42" s="38">
        <f t="shared" ca="1" si="3"/>
        <v>80.849999999999994</v>
      </c>
      <c r="C42" s="39">
        <f t="shared" ca="1" si="4"/>
        <v>-135834.41138422303</v>
      </c>
      <c r="D42" s="39">
        <f t="shared" ca="1" si="5"/>
        <v>-156274.99999999997</v>
      </c>
      <c r="E42" s="38">
        <f t="shared" ca="1" si="6"/>
        <v>100.0859375</v>
      </c>
      <c r="F42" s="39">
        <f t="shared" ca="1" si="7"/>
        <v>-6093.75</v>
      </c>
      <c r="G42" s="40">
        <f t="shared" ca="1" si="8"/>
        <v>-12554.948893229157</v>
      </c>
      <c r="H42" s="38">
        <f t="shared" ca="1" si="9"/>
        <v>112.53</v>
      </c>
      <c r="I42" s="39">
        <f t="shared" ca="1" si="10"/>
        <v>36827.825468130904</v>
      </c>
      <c r="J42" s="40">
        <f t="shared" ca="1" si="11"/>
        <v>-160739.99999999997</v>
      </c>
      <c r="K42" s="38">
        <f t="shared" ca="1" si="12"/>
        <v>100.0859375</v>
      </c>
      <c r="L42" s="39">
        <f t="shared" ca="1" si="13"/>
        <v>-5312.5</v>
      </c>
      <c r="M42" s="40">
        <f t="shared" ca="1" si="14"/>
        <v>-10945.340060763876</v>
      </c>
      <c r="N42" s="38">
        <f t="shared" ca="1" si="15"/>
        <v>102.015625</v>
      </c>
      <c r="O42" s="39">
        <f t="shared" ca="1" si="16"/>
        <v>18164.0625</v>
      </c>
      <c r="P42" s="40">
        <f t="shared" ca="1" si="17"/>
        <v>-435.54654947915697</v>
      </c>
      <c r="Q42" s="38">
        <f t="shared" ca="1" si="1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V42" s="59">
        <v>45870.625</v>
      </c>
      <c r="W42" s="44">
        <v>79.98</v>
      </c>
      <c r="X42" s="59">
        <v>45951.625</v>
      </c>
      <c r="Y42" s="44">
        <v>100.3125</v>
      </c>
      <c r="Z42" s="59">
        <v>45870.625</v>
      </c>
      <c r="AA42" s="44">
        <v>109.63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1"/>
        <v/>
      </c>
      <c r="AI42" s="150" t="str">
        <f t="shared" si="0"/>
        <v/>
      </c>
      <c r="AJ42" s="150">
        <v>45968.625</v>
      </c>
    </row>
    <row r="43" spans="1:36">
      <c r="A43" s="151">
        <f t="shared" ca="1" si="2"/>
        <v>45954.625</v>
      </c>
      <c r="B43" s="38">
        <f t="shared" ca="1" si="3"/>
        <v>81.08</v>
      </c>
      <c r="C43" s="39">
        <f t="shared" ca="1" si="4"/>
        <v>-36653.730056062093</v>
      </c>
      <c r="D43" s="39">
        <f t="shared" ca="1" si="5"/>
        <v>-160387.5</v>
      </c>
      <c r="E43" s="38">
        <f t="shared" ca="1" si="6"/>
        <v>100.125</v>
      </c>
      <c r="F43" s="39">
        <f t="shared" ca="1" si="7"/>
        <v>1523.4375</v>
      </c>
      <c r="G43" s="40">
        <f t="shared" ca="1" si="8"/>
        <v>-12885.342285156265</v>
      </c>
      <c r="H43" s="38">
        <f t="shared" ca="1" si="9"/>
        <v>112.72</v>
      </c>
      <c r="I43" s="39">
        <f t="shared" ca="1" si="10"/>
        <v>97673.797980694304</v>
      </c>
      <c r="J43" s="40">
        <f t="shared" ca="1" si="11"/>
        <v>-164970</v>
      </c>
      <c r="K43" s="38">
        <f t="shared" ca="1" si="12"/>
        <v>100.125</v>
      </c>
      <c r="L43" s="39">
        <f t="shared" ca="1" si="13"/>
        <v>1328.125</v>
      </c>
      <c r="M43" s="40">
        <f t="shared" ca="1" si="14"/>
        <v>-11233.375325520843</v>
      </c>
      <c r="N43" s="38">
        <f t="shared" ca="1" si="15"/>
        <v>102.0625</v>
      </c>
      <c r="O43" s="39">
        <f t="shared" ca="1" si="16"/>
        <v>21679.6875</v>
      </c>
      <c r="P43" s="40">
        <f t="shared" ca="1" si="17"/>
        <v>-447.00830078125</v>
      </c>
      <c r="Q43" s="38">
        <f t="shared" ca="1" si="1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V43" s="59">
        <v>45873.625</v>
      </c>
      <c r="W43" s="44">
        <v>80.25</v>
      </c>
      <c r="X43" s="59">
        <v>45952.625</v>
      </c>
      <c r="Y43" s="44">
        <v>100.3125</v>
      </c>
      <c r="Z43" s="59">
        <v>45873.625</v>
      </c>
      <c r="AA43" s="44">
        <v>109.82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1"/>
        <v/>
      </c>
      <c r="AI43" s="150" t="str">
        <f t="shared" si="0"/>
        <v/>
      </c>
      <c r="AJ43" s="150">
        <v>45971.625</v>
      </c>
    </row>
    <row r="44" spans="1:36">
      <c r="A44" s="151">
        <f t="shared" ca="1" si="2"/>
        <v>45957.625</v>
      </c>
      <c r="B44" s="38">
        <f t="shared" ca="1" si="3"/>
        <v>81.28</v>
      </c>
      <c r="C44" s="39">
        <f t="shared" ca="1" si="4"/>
        <v>49590.340664078525</v>
      </c>
      <c r="D44" s="39">
        <f t="shared" ca="1" si="5"/>
        <v>-172725</v>
      </c>
      <c r="E44" s="38">
        <f t="shared" ca="1" si="6"/>
        <v>100.0625</v>
      </c>
      <c r="F44" s="39">
        <f t="shared" ca="1" si="7"/>
        <v>-10664.062500000002</v>
      </c>
      <c r="G44" s="40">
        <f t="shared" ca="1" si="8"/>
        <v>-13876.5224609375</v>
      </c>
      <c r="H44" s="38">
        <f t="shared" ca="1" si="9"/>
        <v>112.91</v>
      </c>
      <c r="I44" s="39">
        <f t="shared" ca="1" si="10"/>
        <v>158519.7704932577</v>
      </c>
      <c r="J44" s="40">
        <f t="shared" ca="1" si="11"/>
        <v>-177660</v>
      </c>
      <c r="K44" s="38">
        <f t="shared" ca="1" si="12"/>
        <v>100.0625</v>
      </c>
      <c r="L44" s="39">
        <f t="shared" ca="1" si="13"/>
        <v>-9296.875</v>
      </c>
      <c r="M44" s="40">
        <f t="shared" ca="1" si="14"/>
        <v>-12097.481119791672</v>
      </c>
      <c r="N44" s="38">
        <f t="shared" ca="1" si="15"/>
        <v>102.09375</v>
      </c>
      <c r="O44" s="39">
        <f t="shared" ca="1" si="16"/>
        <v>24023.4375</v>
      </c>
      <c r="P44" s="40">
        <f t="shared" ca="1" si="17"/>
        <v>-481.3935546875</v>
      </c>
      <c r="Q44" s="38">
        <f t="shared" ca="1" si="1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V44" s="59">
        <v>45874.625</v>
      </c>
      <c r="W44" s="44">
        <v>80.209999999999994</v>
      </c>
      <c r="X44" s="59">
        <v>45953.625</v>
      </c>
      <c r="Y44" s="44">
        <v>100.0859375</v>
      </c>
      <c r="Z44" s="59">
        <v>45874.625</v>
      </c>
      <c r="AA44" s="44">
        <v>109.9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1"/>
        <v/>
      </c>
      <c r="AI44" s="150" t="str">
        <f t="shared" si="0"/>
        <v/>
      </c>
      <c r="AJ44" s="150">
        <v>45972.625</v>
      </c>
    </row>
    <row r="45" spans="1:36">
      <c r="A45" s="151">
        <f t="shared" ca="1" si="2"/>
        <v>45958.625</v>
      </c>
      <c r="B45" s="38">
        <f t="shared" ca="1" si="3"/>
        <v>81.2</v>
      </c>
      <c r="C45" s="39">
        <f t="shared" ca="1" si="4"/>
        <v>15092.712376019168</v>
      </c>
      <c r="D45" s="39">
        <f t="shared" ca="1" si="5"/>
        <v>-176837.5</v>
      </c>
      <c r="E45" s="38">
        <f t="shared" ca="1" si="6"/>
        <v>100.109375</v>
      </c>
      <c r="F45" s="39">
        <f t="shared" ca="1" si="7"/>
        <v>-1523.4375</v>
      </c>
      <c r="G45" s="40">
        <f t="shared" ca="1" si="8"/>
        <v>-14206.915852864593</v>
      </c>
      <c r="H45" s="38">
        <f t="shared" ca="1" si="9"/>
        <v>112.92</v>
      </c>
      <c r="I45" s="39">
        <f t="shared" ca="1" si="10"/>
        <v>161722.19009918632</v>
      </c>
      <c r="J45" s="40">
        <f t="shared" ca="1" si="11"/>
        <v>-181890</v>
      </c>
      <c r="K45" s="38">
        <f t="shared" ca="1" si="12"/>
        <v>100.109375</v>
      </c>
      <c r="L45" s="39">
        <f t="shared" ca="1" si="13"/>
        <v>-1328.125</v>
      </c>
      <c r="M45" s="40">
        <f t="shared" ca="1" si="14"/>
        <v>-12385.516384548624</v>
      </c>
      <c r="N45" s="38">
        <f t="shared" ca="1" si="15"/>
        <v>102.1875</v>
      </c>
      <c r="O45" s="39">
        <f t="shared" ca="1" si="16"/>
        <v>31054.6875</v>
      </c>
      <c r="P45" s="40">
        <f t="shared" ca="1" si="17"/>
        <v>-492.85530598957848</v>
      </c>
      <c r="Q45" s="38">
        <f t="shared" ca="1" si="1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V45" s="59">
        <v>45875.625</v>
      </c>
      <c r="W45" s="44">
        <v>80.290000000000006</v>
      </c>
      <c r="X45" s="59">
        <v>45954.625</v>
      </c>
      <c r="Y45" s="44">
        <v>100.125</v>
      </c>
      <c r="Z45" s="59">
        <v>45875.625</v>
      </c>
      <c r="AA45" s="44">
        <v>109.87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1"/>
        <v/>
      </c>
      <c r="AI45" s="150" t="str">
        <f t="shared" si="0"/>
        <v/>
      </c>
      <c r="AJ45" s="150">
        <v>45973.625</v>
      </c>
    </row>
    <row r="46" spans="1:36">
      <c r="A46" s="151">
        <f t="shared" ca="1" si="2"/>
        <v>45959.625</v>
      </c>
      <c r="B46" s="38">
        <f t="shared" ca="1" si="3"/>
        <v>80.95</v>
      </c>
      <c r="C46" s="39">
        <f t="shared" ca="1" si="4"/>
        <v>-92712.376024148834</v>
      </c>
      <c r="D46" s="39">
        <f t="shared" ca="1" si="5"/>
        <v>-180949.99999999997</v>
      </c>
      <c r="E46" s="38">
        <f t="shared" ca="1" si="6"/>
        <v>99.65625</v>
      </c>
      <c r="F46" s="39">
        <f t="shared" ca="1" si="7"/>
        <v>-89882.8125</v>
      </c>
      <c r="G46" s="40">
        <f t="shared" ca="1" si="8"/>
        <v>-14537.309244791672</v>
      </c>
      <c r="H46" s="38">
        <f t="shared" ca="1" si="9"/>
        <v>112.28</v>
      </c>
      <c r="I46" s="39">
        <f t="shared" ca="1" si="10"/>
        <v>-43232.664679980102</v>
      </c>
      <c r="J46" s="40">
        <f t="shared" ca="1" si="11"/>
        <v>-186119.99999999997</v>
      </c>
      <c r="K46" s="38">
        <f t="shared" ca="1" si="12"/>
        <v>99.65625</v>
      </c>
      <c r="L46" s="39">
        <f t="shared" ca="1" si="13"/>
        <v>-78359.375</v>
      </c>
      <c r="M46" s="40">
        <f t="shared" ca="1" si="14"/>
        <v>-12673.551649305547</v>
      </c>
      <c r="N46" s="38">
        <f t="shared" ca="1" si="15"/>
        <v>101.453125</v>
      </c>
      <c r="O46" s="39">
        <f t="shared" ca="1" si="16"/>
        <v>-24023.4375</v>
      </c>
      <c r="P46" s="40">
        <f t="shared" ca="1" si="17"/>
        <v>-504.31705729166424</v>
      </c>
      <c r="Q46" s="38">
        <f t="shared" ca="1" si="1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V46" s="59">
        <v>45876.625</v>
      </c>
      <c r="W46" s="44">
        <v>80.209999999999994</v>
      </c>
      <c r="X46" s="59">
        <v>45957.625</v>
      </c>
      <c r="Y46" s="44">
        <v>100.0625</v>
      </c>
      <c r="Z46" s="59">
        <v>45876.625</v>
      </c>
      <c r="AA46" s="44">
        <v>109.76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1"/>
        <v/>
      </c>
      <c r="AI46" s="150" t="str">
        <f t="shared" si="0"/>
        <v/>
      </c>
      <c r="AJ46" s="150">
        <v>45974.625</v>
      </c>
    </row>
    <row r="47" spans="1:36">
      <c r="A47" s="151">
        <f t="shared" ca="1" si="2"/>
        <v>45960.625</v>
      </c>
      <c r="B47" s="38">
        <f t="shared" ca="1" si="3"/>
        <v>80.8</v>
      </c>
      <c r="C47" s="39">
        <f t="shared" ca="1" si="4"/>
        <v>-157395.42906425431</v>
      </c>
      <c r="D47" s="39">
        <f t="shared" ca="1" si="5"/>
        <v>-185062.5</v>
      </c>
      <c r="E47" s="38">
        <f t="shared" ca="1" si="6"/>
        <v>99.6171875</v>
      </c>
      <c r="F47" s="39">
        <f t="shared" ca="1" si="7"/>
        <v>-97500</v>
      </c>
      <c r="G47" s="40">
        <f t="shared" ca="1" si="8"/>
        <v>-14867.70263671875</v>
      </c>
      <c r="H47" s="38">
        <f t="shared" ca="1" si="9"/>
        <v>111.68</v>
      </c>
      <c r="I47" s="39">
        <f t="shared" ca="1" si="10"/>
        <v>-235377.84103544813</v>
      </c>
      <c r="J47" s="40">
        <f t="shared" ca="1" si="11"/>
        <v>-190350</v>
      </c>
      <c r="K47" s="38">
        <f t="shared" ca="1" si="12"/>
        <v>99.6171875</v>
      </c>
      <c r="L47" s="39">
        <f t="shared" ca="1" si="13"/>
        <v>-85000</v>
      </c>
      <c r="M47" s="40">
        <f t="shared" ca="1" si="14"/>
        <v>-12961.5869140625</v>
      </c>
      <c r="N47" s="38">
        <f t="shared" ca="1" si="15"/>
        <v>101.28125</v>
      </c>
      <c r="O47" s="39">
        <f t="shared" ca="1" si="16"/>
        <v>-36914.0625</v>
      </c>
      <c r="P47" s="40">
        <f t="shared" ca="1" si="17"/>
        <v>-515.77880859375</v>
      </c>
      <c r="Q47" s="38">
        <f t="shared" ca="1" si="18"/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V47" s="59">
        <v>45877.625</v>
      </c>
      <c r="W47" s="44">
        <v>80.22</v>
      </c>
      <c r="X47" s="59">
        <v>45958.625</v>
      </c>
      <c r="Y47" s="44">
        <v>100.109375</v>
      </c>
      <c r="Z47" s="59">
        <v>45877.625</v>
      </c>
      <c r="AA47" s="44">
        <v>109.41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1"/>
        <v/>
      </c>
      <c r="AI47" s="150" t="str">
        <f t="shared" si="0"/>
        <v/>
      </c>
      <c r="AJ47" s="150">
        <v>45975.625</v>
      </c>
    </row>
    <row r="48" spans="1:36">
      <c r="A48" s="151">
        <f t="shared" ca="1" si="2"/>
        <v>45961.625</v>
      </c>
      <c r="B48" s="38">
        <f t="shared" ca="1" si="3"/>
        <v>80.8</v>
      </c>
      <c r="C48" s="39">
        <f t="shared" ca="1" si="4"/>
        <v>-157395.42906425431</v>
      </c>
      <c r="D48" s="39">
        <f t="shared" ca="1" si="5"/>
        <v>-189174.99999999997</v>
      </c>
      <c r="E48" s="38">
        <f t="shared" ca="1" si="6"/>
        <v>99.671875</v>
      </c>
      <c r="F48" s="39">
        <f t="shared" ca="1" si="7"/>
        <v>-86835.937499999985</v>
      </c>
      <c r="G48" s="40">
        <f t="shared" ca="1" si="8"/>
        <v>-15198.096028645828</v>
      </c>
      <c r="H48" s="38">
        <f t="shared" ca="1" si="9"/>
        <v>111.23</v>
      </c>
      <c r="I48" s="39">
        <f t="shared" ca="1" si="10"/>
        <v>-379486.72330205113</v>
      </c>
      <c r="J48" s="40">
        <f t="shared" ca="1" si="11"/>
        <v>-194579.99999999997</v>
      </c>
      <c r="K48" s="38">
        <f t="shared" ca="1" si="12"/>
        <v>99.671875</v>
      </c>
      <c r="L48" s="39">
        <f t="shared" ca="1" si="13"/>
        <v>-75703.125</v>
      </c>
      <c r="M48" s="40">
        <f t="shared" ca="1" si="14"/>
        <v>-13249.622178819438</v>
      </c>
      <c r="N48" s="38">
        <f t="shared" ca="1" si="15"/>
        <v>101.25</v>
      </c>
      <c r="O48" s="39">
        <f t="shared" ca="1" si="16"/>
        <v>-39257.8125</v>
      </c>
      <c r="P48" s="40">
        <f t="shared" ca="1" si="17"/>
        <v>-527.24055989582848</v>
      </c>
      <c r="Q48" s="38">
        <f t="shared" ca="1" si="18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V48" s="59">
        <v>45880.625</v>
      </c>
      <c r="W48" s="44">
        <v>80.22</v>
      </c>
      <c r="X48" s="59">
        <v>45959.625</v>
      </c>
      <c r="Y48" s="44">
        <v>99.65625</v>
      </c>
      <c r="Z48" s="59">
        <v>45880.625</v>
      </c>
      <c r="AA48" s="44">
        <v>109.58499999999999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1"/>
        <v/>
      </c>
      <c r="AI48" s="150" t="str">
        <f t="shared" si="0"/>
        <v/>
      </c>
      <c r="AJ48" s="150">
        <v>45978.625</v>
      </c>
    </row>
    <row r="49" spans="1:36">
      <c r="A49" s="151">
        <f t="shared" ref="A49:A112" ca="1" si="23">IF(AND(ISBLANK(AJ38), A48 = $AJ$1),NOW(),IF(ISBLANK(AJ38),"",AJ38))</f>
        <v>45964.625</v>
      </c>
      <c r="B49" s="38">
        <f t="shared" ref="B49:B112" ca="1" si="24">IF(COUNTIF(V:V,A49)=1,VLOOKUP(A49,V:W,2), IF(COUNTIF(V:V,A49)=0,$B$10,""))</f>
        <v>80.14</v>
      </c>
      <c r="C49" s="39">
        <f t="shared" ca="1" si="4"/>
        <v>-442000.86244070902</v>
      </c>
      <c r="D49" s="39">
        <f t="shared" ca="1" si="5"/>
        <v>-201512.49999999994</v>
      </c>
      <c r="E49" s="38">
        <f t="shared" ref="E49:E112" ca="1" si="25">IF(COUNTIF(V:V,A49)=1,VLOOKUP(A49,X:Y,2), IF(COUNTIF(V:V,A49)=0,$C$10,""))</f>
        <v>99.640625</v>
      </c>
      <c r="F49" s="39">
        <f t="shared" ref="F49:F112" ca="1" si="26">IF(ISERROR(B49-2),"",(E49-$E$14)/100*$C$5)</f>
        <v>-92929.6875</v>
      </c>
      <c r="G49" s="40">
        <f t="shared" ca="1" si="8"/>
        <v>-16189.276204427064</v>
      </c>
      <c r="H49" s="38">
        <f t="shared" ref="H49:H112" ca="1" si="27">IF(COUNTIF(V:V,A49)=1,VLOOKUP(A49,Z:AA,2), IF(COUNTIF(V:V,A49)=0,$D$10,""))</f>
        <v>110.53</v>
      </c>
      <c r="I49" s="39">
        <f t="shared" ref="I49:I112" ca="1" si="28">IF(ISERROR(B49-2),"",(H49/$H$14-1)*$D$5)</f>
        <v>-603656.09571676515</v>
      </c>
      <c r="J49" s="40">
        <f t="shared" ca="1" si="11"/>
        <v>-207269.99999999994</v>
      </c>
      <c r="K49" s="38">
        <f t="shared" ref="K49:K112" ca="1" si="29">IF(COUNTIF(V:V,A49)=1,VLOOKUP(A49,AB:AC,2), IF(COUNTIF(V:V,A49)=0,$E$10,""))</f>
        <v>99.640625</v>
      </c>
      <c r="L49" s="39">
        <f t="shared" ref="L49:L112" ca="1" si="30">IF(ISERROR(B49-2),"",(K49-$K$14)/100*$E$5)</f>
        <v>-81015.625</v>
      </c>
      <c r="M49" s="40">
        <f t="shared" ca="1" si="14"/>
        <v>-14113.727973090281</v>
      </c>
      <c r="N49" s="38">
        <f t="shared" ref="N49:N112" ca="1" si="31">IF(COUNTIF(V:V,A49)=1,VLOOKUP(A49,AD:AE,2), IF(COUNTIF(V:V,A49)=0,$F$10,""))</f>
        <v>101.1875</v>
      </c>
      <c r="O49" s="39">
        <f t="shared" ref="O49:O112" ca="1" si="32">IF(ISERROR(B49-2),"",(N49-$N$14)/100*$F$5)</f>
        <v>-43945.3125</v>
      </c>
      <c r="P49" s="40">
        <f t="shared" ca="1" si="17"/>
        <v>-561.62581380207848</v>
      </c>
      <c r="Q49" s="38">
        <f t="shared" ref="Q49:Q112" ca="1" si="33">IF(COUNTIF(V:V,A49)=1,VLOOKUP(A49,AF:AG,2), IF(COUNTIF(V:V,A49)=0,$G$10,""))</f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45881.625</v>
      </c>
      <c r="W49" s="44">
        <v>80.400000000000006</v>
      </c>
      <c r="X49" s="59">
        <v>45960.625</v>
      </c>
      <c r="Y49" s="44">
        <v>99.6171875</v>
      </c>
      <c r="Z49" s="59">
        <v>45881.625</v>
      </c>
      <c r="AA49" s="44">
        <v>109.68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1"/>
        <v/>
      </c>
      <c r="AI49" s="150" t="str">
        <f t="shared" si="0"/>
        <v/>
      </c>
      <c r="AJ49" s="150">
        <v>45979.625</v>
      </c>
    </row>
    <row r="50" spans="1:36">
      <c r="A50" s="151">
        <f t="shared" ca="1" si="23"/>
        <v>45965.625</v>
      </c>
      <c r="B50" s="38">
        <f t="shared" ca="1" si="24"/>
        <v>80.150000000000006</v>
      </c>
      <c r="C50" s="39">
        <f t="shared" ca="1" si="4"/>
        <v>-437688.65890469967</v>
      </c>
      <c r="D50" s="39">
        <f t="shared" ca="1" si="5"/>
        <v>-205625</v>
      </c>
      <c r="E50" s="38">
        <f t="shared" ca="1" si="25"/>
        <v>99.7109375</v>
      </c>
      <c r="F50" s="39">
        <f t="shared" ca="1" si="26"/>
        <v>-79218.75</v>
      </c>
      <c r="G50" s="40">
        <f t="shared" ca="1" si="8"/>
        <v>-16519.669596354172</v>
      </c>
      <c r="H50" s="38">
        <f t="shared" ca="1" si="27"/>
        <v>110.68</v>
      </c>
      <c r="I50" s="39">
        <f t="shared" ca="1" si="28"/>
        <v>-555619.80162789614</v>
      </c>
      <c r="J50" s="40">
        <f t="shared" ca="1" si="11"/>
        <v>-211500</v>
      </c>
      <c r="K50" s="38">
        <f t="shared" ca="1" si="29"/>
        <v>99.7109375</v>
      </c>
      <c r="L50" s="39">
        <f t="shared" ca="1" si="30"/>
        <v>-69062.5</v>
      </c>
      <c r="M50" s="40">
        <f t="shared" ca="1" si="14"/>
        <v>-14401.763237847234</v>
      </c>
      <c r="N50" s="38">
        <f t="shared" ca="1" si="31"/>
        <v>101.328125</v>
      </c>
      <c r="O50" s="39">
        <f t="shared" ca="1" si="32"/>
        <v>-33398.4375</v>
      </c>
      <c r="P50" s="40">
        <f t="shared" ca="1" si="17"/>
        <v>-573.08756510416424</v>
      </c>
      <c r="Q50" s="38">
        <f t="shared" ca="1" si="33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ca="1" si="22"/>
        <v>107678.5086884492</v>
      </c>
      <c r="V50" s="59">
        <v>45882.625</v>
      </c>
      <c r="W50" s="44">
        <v>80.61</v>
      </c>
      <c r="X50" s="59">
        <v>45961.625</v>
      </c>
      <c r="Y50" s="44">
        <v>99.671875</v>
      </c>
      <c r="Z50" s="59">
        <v>45882.625</v>
      </c>
      <c r="AA50" s="44">
        <v>110.26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1"/>
        <v/>
      </c>
      <c r="AI50" s="150" t="str">
        <f t="shared" si="0"/>
        <v/>
      </c>
      <c r="AJ50" s="150">
        <v>45980.625</v>
      </c>
    </row>
    <row r="51" spans="1:36">
      <c r="A51" s="151">
        <f t="shared" ca="1" si="23"/>
        <v>45966.625</v>
      </c>
      <c r="B51" s="38">
        <f t="shared" ca="1" si="24"/>
        <v>80.23</v>
      </c>
      <c r="C51" s="39">
        <f t="shared" ca="1" si="4"/>
        <v>-403191.03061664419</v>
      </c>
      <c r="D51" s="39">
        <f t="shared" ca="1" si="5"/>
        <v>-209737.49999999997</v>
      </c>
      <c r="E51" s="38">
        <f t="shared" ca="1" si="25"/>
        <v>99.4140625</v>
      </c>
      <c r="F51" s="39">
        <f t="shared" ca="1" si="26"/>
        <v>-137109.375</v>
      </c>
      <c r="G51" s="40">
        <f t="shared" ca="1" si="8"/>
        <v>-16850.062988281235</v>
      </c>
      <c r="H51" s="38">
        <f t="shared" ca="1" si="27"/>
        <v>110.35</v>
      </c>
      <c r="I51" s="39">
        <f t="shared" ca="1" si="28"/>
        <v>-661299.64862340793</v>
      </c>
      <c r="J51" s="40">
        <f t="shared" ca="1" si="11"/>
        <v>-215729.99999999997</v>
      </c>
      <c r="K51" s="38">
        <f t="shared" ca="1" si="29"/>
        <v>99.4140625</v>
      </c>
      <c r="L51" s="39">
        <f t="shared" ca="1" si="30"/>
        <v>-119531.25</v>
      </c>
      <c r="M51" s="40">
        <f t="shared" ca="1" si="14"/>
        <v>-14689.798502604157</v>
      </c>
      <c r="N51" s="38">
        <f t="shared" ca="1" si="31"/>
        <v>100.734375</v>
      </c>
      <c r="O51" s="39">
        <f t="shared" ca="1" si="32"/>
        <v>-77929.6875</v>
      </c>
      <c r="P51" s="40">
        <f t="shared" ca="1" si="17"/>
        <v>-584.54931640625</v>
      </c>
      <c r="Q51" s="38">
        <f t="shared" ca="1" si="33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22"/>
        <v>94541.959416894999</v>
      </c>
      <c r="V51" s="59">
        <v>45883.625</v>
      </c>
      <c r="W51" s="44">
        <v>80.400000000000006</v>
      </c>
      <c r="X51" s="59">
        <v>45964.625</v>
      </c>
      <c r="Y51" s="44">
        <v>99.640625</v>
      </c>
      <c r="Z51" s="59">
        <v>45883.625</v>
      </c>
      <c r="AA51" s="44">
        <v>109.88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1"/>
        <v/>
      </c>
      <c r="AI51" s="150" t="str">
        <f t="shared" si="0"/>
        <v/>
      </c>
      <c r="AJ51" s="150">
        <v>45981.625</v>
      </c>
    </row>
    <row r="52" spans="1:36">
      <c r="A52" s="151">
        <f t="shared" ca="1" si="23"/>
        <v>45967.625</v>
      </c>
      <c r="B52" s="38">
        <f t="shared" ca="1" si="24"/>
        <v>80.260000000000005</v>
      </c>
      <c r="C52" s="39">
        <f t="shared" ca="1" si="4"/>
        <v>-390254.42000862386</v>
      </c>
      <c r="D52" s="39">
        <f t="shared" ca="1" si="5"/>
        <v>-213849.99999999997</v>
      </c>
      <c r="E52" s="38">
        <f t="shared" ca="1" si="25"/>
        <v>99.7578125</v>
      </c>
      <c r="F52" s="39">
        <f t="shared" ca="1" si="26"/>
        <v>-70078.125</v>
      </c>
      <c r="G52" s="40">
        <f t="shared" ca="1" si="8"/>
        <v>-17180.456380208328</v>
      </c>
      <c r="H52" s="38">
        <f t="shared" ca="1" si="27"/>
        <v>110.93</v>
      </c>
      <c r="I52" s="39">
        <f t="shared" ca="1" si="28"/>
        <v>-475559.31147978513</v>
      </c>
      <c r="J52" s="40">
        <f t="shared" ca="1" si="11"/>
        <v>-219959.99999999997</v>
      </c>
      <c r="K52" s="38">
        <f t="shared" ca="1" si="29"/>
        <v>99.7578125</v>
      </c>
      <c r="L52" s="39">
        <f t="shared" ca="1" si="30"/>
        <v>-61093.75</v>
      </c>
      <c r="M52" s="40">
        <f t="shared" ca="1" si="14"/>
        <v>-14977.833767361109</v>
      </c>
      <c r="N52" s="38">
        <f t="shared" ca="1" si="31"/>
        <v>101.296875</v>
      </c>
      <c r="O52" s="39">
        <f t="shared" ca="1" si="32"/>
        <v>-35742.1875</v>
      </c>
      <c r="P52" s="40">
        <f t="shared" ca="1" si="17"/>
        <v>-596.01106770832848</v>
      </c>
      <c r="Q52" s="38">
        <f t="shared" ca="1" si="33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22"/>
        <v>50767.958326170912</v>
      </c>
      <c r="V52" s="59">
        <v>45884.625</v>
      </c>
      <c r="W52" s="44">
        <v>80.459999999999994</v>
      </c>
      <c r="X52" s="59">
        <v>45965.625</v>
      </c>
      <c r="Y52" s="44">
        <v>99.7109375</v>
      </c>
      <c r="Z52" s="59">
        <v>45884.625</v>
      </c>
      <c r="AA52" s="44">
        <v>109.74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1"/>
        <v/>
      </c>
      <c r="AI52" s="150" t="str">
        <f t="shared" si="0"/>
        <v/>
      </c>
      <c r="AJ52" s="150">
        <v>45982.625</v>
      </c>
    </row>
    <row r="53" spans="1:36">
      <c r="A53" s="151">
        <f t="shared" ca="1" si="23"/>
        <v>45968.625</v>
      </c>
      <c r="B53" s="38">
        <f t="shared" ca="1" si="24"/>
        <v>80.33</v>
      </c>
      <c r="C53" s="39">
        <f t="shared" ca="1" si="4"/>
        <v>-360068.99525657773</v>
      </c>
      <c r="D53" s="39">
        <f t="shared" ca="1" si="5"/>
        <v>-217962.49999999997</v>
      </c>
      <c r="E53" s="38">
        <f t="shared" ca="1" si="25"/>
        <v>99.7890625</v>
      </c>
      <c r="F53" s="39">
        <f t="shared" ca="1" si="26"/>
        <v>-63984.375</v>
      </c>
      <c r="G53" s="40">
        <f t="shared" ca="1" si="8"/>
        <v>-17510.849772135407</v>
      </c>
      <c r="H53" s="38">
        <f t="shared" ca="1" si="27"/>
        <v>110.71</v>
      </c>
      <c r="I53" s="39">
        <f t="shared" ca="1" si="28"/>
        <v>-546012.54281012632</v>
      </c>
      <c r="J53" s="40">
        <f t="shared" ca="1" si="11"/>
        <v>-224189.99999999997</v>
      </c>
      <c r="K53" s="38">
        <f t="shared" ca="1" si="29"/>
        <v>99.7890625</v>
      </c>
      <c r="L53" s="39">
        <f t="shared" ca="1" si="30"/>
        <v>-55781.25</v>
      </c>
      <c r="M53" s="40">
        <f t="shared" ca="1" si="14"/>
        <v>-15265.869032118047</v>
      </c>
      <c r="N53" s="38">
        <f t="shared" ca="1" si="31"/>
        <v>101.265625</v>
      </c>
      <c r="O53" s="39">
        <f t="shared" ca="1" si="32"/>
        <v>-38085.9375</v>
      </c>
      <c r="P53" s="40">
        <f t="shared" ca="1" si="17"/>
        <v>-607.47281901041424</v>
      </c>
      <c r="Q53" s="38">
        <f t="shared" ca="1" si="33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22"/>
        <v>122311.33985343672</v>
      </c>
      <c r="V53" s="59">
        <v>45887.625</v>
      </c>
      <c r="W53" s="44">
        <v>80.400000000000006</v>
      </c>
      <c r="X53" s="59">
        <v>45966.625</v>
      </c>
      <c r="Y53" s="44">
        <v>99.4140625</v>
      </c>
      <c r="Z53" s="59">
        <v>45887.625</v>
      </c>
      <c r="AA53" s="44">
        <v>109.54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1"/>
        <v/>
      </c>
      <c r="AI53" s="150" t="str">
        <f t="shared" si="0"/>
        <v/>
      </c>
      <c r="AJ53" s="150">
        <v>45985.625</v>
      </c>
    </row>
    <row r="54" spans="1:36">
      <c r="A54" s="151">
        <f t="shared" ca="1" si="23"/>
        <v>45971.625</v>
      </c>
      <c r="B54" s="38">
        <f t="shared" ca="1" si="24"/>
        <v>80.599999999999994</v>
      </c>
      <c r="C54" s="39">
        <f t="shared" ca="1" si="4"/>
        <v>-243639.49978439492</v>
      </c>
      <c r="D54" s="39">
        <f t="shared" ca="1" si="5"/>
        <v>-230300</v>
      </c>
      <c r="E54" s="38">
        <f t="shared" ca="1" si="25"/>
        <v>99.6484375</v>
      </c>
      <c r="F54" s="39">
        <f t="shared" ca="1" si="26"/>
        <v>-91406.25</v>
      </c>
      <c r="G54" s="40">
        <f t="shared" ca="1" si="8"/>
        <v>-18502.029947916672</v>
      </c>
      <c r="H54" s="38">
        <f t="shared" ca="1" si="27"/>
        <v>110.77</v>
      </c>
      <c r="I54" s="39">
        <f t="shared" ca="1" si="28"/>
        <v>-526798.02517457877</v>
      </c>
      <c r="J54" s="40">
        <f t="shared" ca="1" si="11"/>
        <v>-236880</v>
      </c>
      <c r="K54" s="38">
        <f t="shared" ca="1" si="29"/>
        <v>99.6484375</v>
      </c>
      <c r="L54" s="39">
        <f t="shared" ca="1" si="30"/>
        <v>-79687.5</v>
      </c>
      <c r="M54" s="40">
        <f t="shared" ca="1" si="14"/>
        <v>-16129.974826388891</v>
      </c>
      <c r="N54" s="38">
        <f t="shared" ca="1" si="31"/>
        <v>101.109375</v>
      </c>
      <c r="O54" s="39">
        <f t="shared" ca="1" si="32"/>
        <v>-49804.6875</v>
      </c>
      <c r="P54" s="40">
        <f t="shared" ca="1" si="17"/>
        <v>-641.85807291666424</v>
      </c>
      <c r="Q54" s="38">
        <f t="shared" ca="1" si="33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22"/>
        <v>205599.86902470747</v>
      </c>
      <c r="V54" s="59">
        <v>45888.625</v>
      </c>
      <c r="W54" s="44">
        <v>80.38</v>
      </c>
      <c r="X54" s="59">
        <v>45967.625</v>
      </c>
      <c r="Y54" s="44">
        <v>99.7578125</v>
      </c>
      <c r="Z54" s="59">
        <v>45888.625</v>
      </c>
      <c r="AA54" s="44">
        <v>109.71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1"/>
        <v/>
      </c>
      <c r="AI54" s="150" t="str">
        <f t="shared" si="0"/>
        <v/>
      </c>
      <c r="AJ54" s="150">
        <v>45986.625</v>
      </c>
    </row>
    <row r="55" spans="1:36">
      <c r="A55" s="151">
        <f t="shared" ca="1" si="23"/>
        <v>45972.625</v>
      </c>
      <c r="B55" s="38">
        <f t="shared" ca="1" si="24"/>
        <v>80.69</v>
      </c>
      <c r="C55" s="39">
        <f t="shared" ca="1" si="4"/>
        <v>-204829.66796033009</v>
      </c>
      <c r="D55" s="39">
        <f t="shared" ca="1" si="5"/>
        <v>-234412.49999999997</v>
      </c>
      <c r="E55" s="38">
        <f t="shared" ca="1" si="25"/>
        <v>99.625</v>
      </c>
      <c r="F55" s="39">
        <f t="shared" ca="1" si="26"/>
        <v>-95976.5625</v>
      </c>
      <c r="G55" s="40">
        <f t="shared" ca="1" si="8"/>
        <v>-18832.42333984375</v>
      </c>
      <c r="H55" s="38">
        <f t="shared" ca="1" si="27"/>
        <v>111.21</v>
      </c>
      <c r="I55" s="39">
        <f t="shared" ca="1" si="28"/>
        <v>-385891.56251390436</v>
      </c>
      <c r="J55" s="40">
        <f t="shared" ca="1" si="11"/>
        <v>-241109.99999999997</v>
      </c>
      <c r="K55" s="38">
        <f t="shared" ca="1" si="29"/>
        <v>99.625</v>
      </c>
      <c r="L55" s="39">
        <f t="shared" ca="1" si="30"/>
        <v>-83671.875</v>
      </c>
      <c r="M55" s="40">
        <f t="shared" ca="1" si="14"/>
        <v>-16418.010091145828</v>
      </c>
      <c r="N55" s="38">
        <f t="shared" ca="1" si="31"/>
        <v>101.0625</v>
      </c>
      <c r="O55" s="39">
        <f t="shared" ca="1" si="32"/>
        <v>-53320.3125</v>
      </c>
      <c r="P55" s="40">
        <f t="shared" ca="1" si="17"/>
        <v>-653.31982421874272</v>
      </c>
      <c r="Q55" s="38">
        <f t="shared" ca="1" si="33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22"/>
        <v>91009.526132976316</v>
      </c>
      <c r="V55" s="59">
        <v>45889.625</v>
      </c>
      <c r="W55" s="44">
        <v>80.349999999999994</v>
      </c>
      <c r="X55" s="59">
        <v>45968.625</v>
      </c>
      <c r="Y55" s="44">
        <v>99.7890625</v>
      </c>
      <c r="Z55" s="59">
        <v>45889.625</v>
      </c>
      <c r="AA55" s="44">
        <v>109.76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1"/>
        <v/>
      </c>
      <c r="AI55" s="150" t="str">
        <f t="shared" si="0"/>
        <v/>
      </c>
      <c r="AJ55" s="150">
        <v>45987.625</v>
      </c>
    </row>
    <row r="56" spans="1:36">
      <c r="A56" s="151">
        <f t="shared" ca="1" si="23"/>
        <v>45973.625</v>
      </c>
      <c r="B56" s="38">
        <f t="shared" ca="1" si="24"/>
        <v>80.53</v>
      </c>
      <c r="C56" s="39">
        <f t="shared" ca="1" si="4"/>
        <v>-273824.92453644105</v>
      </c>
      <c r="D56" s="39">
        <f t="shared" ca="1" si="5"/>
        <v>-238525</v>
      </c>
      <c r="E56" s="38">
        <f t="shared" ca="1" si="25"/>
        <v>99.8515625</v>
      </c>
      <c r="F56" s="39">
        <f t="shared" ca="1" si="26"/>
        <v>-51796.875000000007</v>
      </c>
      <c r="G56" s="40">
        <f t="shared" ca="1" si="8"/>
        <v>-19162.816731770843</v>
      </c>
      <c r="H56" s="38">
        <f t="shared" ca="1" si="27"/>
        <v>111.1</v>
      </c>
      <c r="I56" s="39">
        <f t="shared" ca="1" si="28"/>
        <v>-421118.17817907094</v>
      </c>
      <c r="J56" s="40">
        <f t="shared" ca="1" si="11"/>
        <v>-245340</v>
      </c>
      <c r="K56" s="38">
        <f t="shared" ca="1" si="29"/>
        <v>99.8515625</v>
      </c>
      <c r="L56" s="39">
        <f t="shared" ca="1" si="30"/>
        <v>-45156.25</v>
      </c>
      <c r="M56" s="40">
        <f t="shared" ca="1" si="14"/>
        <v>-16706.045355902781</v>
      </c>
      <c r="N56" s="38">
        <f t="shared" ca="1" si="31"/>
        <v>101.46875</v>
      </c>
      <c r="O56" s="39">
        <f t="shared" ca="1" si="32"/>
        <v>-22851.5625</v>
      </c>
      <c r="P56" s="40">
        <f t="shared" ca="1" si="17"/>
        <v>-664.78157552082848</v>
      </c>
      <c r="Q56" s="38">
        <f t="shared" ca="1" si="33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22"/>
        <v>156153.42316691036</v>
      </c>
      <c r="V56" s="59">
        <v>45890.625</v>
      </c>
      <c r="W56" s="44">
        <v>80.2</v>
      </c>
      <c r="X56" s="59">
        <v>45971.625</v>
      </c>
      <c r="Y56" s="44">
        <v>99.6484375</v>
      </c>
      <c r="Z56" s="59">
        <v>45890.625</v>
      </c>
      <c r="AA56" s="44">
        <v>109.34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1"/>
        <v/>
      </c>
      <c r="AI56" s="150" t="str">
        <f t="shared" si="0"/>
        <v/>
      </c>
      <c r="AJ56" s="150">
        <v>45992.625</v>
      </c>
    </row>
    <row r="57" spans="1:36">
      <c r="A57" s="151">
        <f t="shared" ca="1" si="23"/>
        <v>45974.625</v>
      </c>
      <c r="B57" s="38">
        <f t="shared" ca="1" si="24"/>
        <v>80.2</v>
      </c>
      <c r="C57" s="39">
        <f t="shared" ca="1" si="4"/>
        <v>-416127.64122466836</v>
      </c>
      <c r="D57" s="39">
        <f t="shared" ca="1" si="5"/>
        <v>-242637.49999999997</v>
      </c>
      <c r="E57" s="38">
        <f t="shared" ca="1" si="25"/>
        <v>99.6640625</v>
      </c>
      <c r="F57" s="39">
        <f t="shared" ca="1" si="26"/>
        <v>-88359.375</v>
      </c>
      <c r="G57" s="40">
        <f t="shared" ca="1" si="8"/>
        <v>-19493.210123697922</v>
      </c>
      <c r="H57" s="38">
        <f t="shared" ca="1" si="27"/>
        <v>110.55</v>
      </c>
      <c r="I57" s="39">
        <f t="shared" ca="1" si="28"/>
        <v>-597251.256504916</v>
      </c>
      <c r="J57" s="40">
        <f t="shared" ca="1" si="11"/>
        <v>-249569.99999999997</v>
      </c>
      <c r="K57" s="38">
        <f t="shared" ca="1" si="29"/>
        <v>99.6640625</v>
      </c>
      <c r="L57" s="39">
        <f t="shared" ca="1" si="30"/>
        <v>-77031.25</v>
      </c>
      <c r="M57" s="40">
        <f t="shared" ca="1" si="14"/>
        <v>-16994.080620659719</v>
      </c>
      <c r="N57" s="38">
        <f t="shared" ca="1" si="31"/>
        <v>101.171875</v>
      </c>
      <c r="O57" s="39">
        <f t="shared" ca="1" si="32"/>
        <v>-45117.1875</v>
      </c>
      <c r="P57" s="40">
        <f t="shared" ca="1" si="17"/>
        <v>-676.24332682290697</v>
      </c>
      <c r="Q57" s="38">
        <f t="shared" ca="1" si="33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22"/>
        <v>87372.88524940658</v>
      </c>
      <c r="V57" s="59">
        <v>45891.625</v>
      </c>
      <c r="W57" s="44">
        <v>80.849999999999994</v>
      </c>
      <c r="X57" s="59">
        <v>45972.625</v>
      </c>
      <c r="Y57" s="44">
        <v>99.625</v>
      </c>
      <c r="Z57" s="59">
        <v>45891.625</v>
      </c>
      <c r="AA57" s="44">
        <v>110.2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1"/>
        <v/>
      </c>
      <c r="AI57" s="150" t="str">
        <f t="shared" si="0"/>
        <v/>
      </c>
      <c r="AJ57" s="150">
        <v>45993.625</v>
      </c>
    </row>
    <row r="58" spans="1:36">
      <c r="A58" s="151">
        <f t="shared" ca="1" si="23"/>
        <v>45975.625</v>
      </c>
      <c r="B58" s="38">
        <f t="shared" ca="1" si="24"/>
        <v>80.22</v>
      </c>
      <c r="C58" s="39">
        <f t="shared" ca="1" si="4"/>
        <v>-407503.23415265355</v>
      </c>
      <c r="D58" s="39">
        <f t="shared" ca="1" si="5"/>
        <v>-246749.99999999997</v>
      </c>
      <c r="E58" s="38">
        <f t="shared" ca="1" si="25"/>
        <v>99.5625</v>
      </c>
      <c r="F58" s="39">
        <f t="shared" ca="1" si="26"/>
        <v>-108164.0625</v>
      </c>
      <c r="G58" s="40">
        <f t="shared" ca="1" si="8"/>
        <v>-19823.603515624985</v>
      </c>
      <c r="H58" s="38">
        <f t="shared" ca="1" si="27"/>
        <v>110.25</v>
      </c>
      <c r="I58" s="39">
        <f t="shared" ca="1" si="28"/>
        <v>-693323.84468264994</v>
      </c>
      <c r="J58" s="40">
        <f t="shared" ca="1" si="11"/>
        <v>-253799.99999999997</v>
      </c>
      <c r="K58" s="38">
        <f t="shared" ca="1" si="29"/>
        <v>99.5625</v>
      </c>
      <c r="L58" s="39">
        <f t="shared" ca="1" si="30"/>
        <v>-94296.875</v>
      </c>
      <c r="M58" s="40">
        <f t="shared" ca="1" si="14"/>
        <v>-17282.115885416672</v>
      </c>
      <c r="N58" s="38">
        <f t="shared" ca="1" si="31"/>
        <v>100.9375</v>
      </c>
      <c r="O58" s="39">
        <f t="shared" ca="1" si="32"/>
        <v>-62695.312500000007</v>
      </c>
      <c r="P58" s="40">
        <f t="shared" ca="1" si="17"/>
        <v>-687.70507812498545</v>
      </c>
      <c r="Q58" s="38">
        <f t="shared" ca="1" si="33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22"/>
        <v>116607.41844403389</v>
      </c>
      <c r="V58" s="59">
        <v>45894.625</v>
      </c>
      <c r="W58" s="44">
        <v>80.69</v>
      </c>
      <c r="X58" s="59">
        <v>45973.625</v>
      </c>
      <c r="Y58" s="44">
        <v>99.8515625</v>
      </c>
      <c r="Z58" s="59">
        <v>45894.625</v>
      </c>
      <c r="AA58" s="44">
        <v>109.91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1"/>
        <v/>
      </c>
      <c r="AI58" s="150" t="str">
        <f t="shared" si="0"/>
        <v/>
      </c>
      <c r="AJ58" s="150">
        <v>45994.625</v>
      </c>
    </row>
    <row r="59" spans="1:36">
      <c r="A59" s="151">
        <f t="shared" ca="1" si="23"/>
        <v>45978.625</v>
      </c>
      <c r="B59" s="38">
        <f t="shared" ca="1" si="24"/>
        <v>80.09</v>
      </c>
      <c r="C59" s="39">
        <f t="shared" ca="1" si="4"/>
        <v>-463561.88012074417</v>
      </c>
      <c r="D59" s="39">
        <f t="shared" ca="1" si="5"/>
        <v>-259087.49999999997</v>
      </c>
      <c r="E59" s="38">
        <f t="shared" ca="1" si="25"/>
        <v>99.59375</v>
      </c>
      <c r="F59" s="39">
        <f t="shared" ca="1" si="26"/>
        <v>-102070.3125</v>
      </c>
      <c r="G59" s="40">
        <f t="shared" ca="1" si="8"/>
        <v>-20814.783691406265</v>
      </c>
      <c r="H59" s="38">
        <f t="shared" ca="1" si="27"/>
        <v>110.32</v>
      </c>
      <c r="I59" s="39">
        <f t="shared" ca="1" si="28"/>
        <v>-670906.90744118171</v>
      </c>
      <c r="J59" s="40">
        <f t="shared" ca="1" si="11"/>
        <v>-266490</v>
      </c>
      <c r="K59" s="38">
        <f t="shared" ca="1" si="29"/>
        <v>99.59375</v>
      </c>
      <c r="L59" s="39">
        <f t="shared" ca="1" si="30"/>
        <v>-88984.375</v>
      </c>
      <c r="M59" s="40">
        <f t="shared" ca="1" si="14"/>
        <v>-18146.2216796875</v>
      </c>
      <c r="N59" s="38">
        <f t="shared" ca="1" si="31"/>
        <v>101.046875</v>
      </c>
      <c r="O59" s="39">
        <f t="shared" ca="1" si="32"/>
        <v>-54492.1875</v>
      </c>
      <c r="P59" s="40">
        <f t="shared" ca="1" si="17"/>
        <v>-722.09033203124272</v>
      </c>
      <c r="Q59" s="38">
        <f t="shared" ca="1" si="33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22"/>
        <v>69361.636569110458</v>
      </c>
      <c r="V59" s="59">
        <v>45895.625</v>
      </c>
      <c r="W59" s="44">
        <v>80.87</v>
      </c>
      <c r="X59" s="59">
        <v>45974.625</v>
      </c>
      <c r="Y59" s="44">
        <v>99.6640625</v>
      </c>
      <c r="Z59" s="59">
        <v>45895.625</v>
      </c>
      <c r="AA59" s="44">
        <v>109.99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1"/>
        <v/>
      </c>
      <c r="AI59" s="150" t="str">
        <f t="shared" si="0"/>
        <v/>
      </c>
      <c r="AJ59" s="150">
        <v>45995.625</v>
      </c>
    </row>
    <row r="60" spans="1:36">
      <c r="A60" s="151">
        <f t="shared" ca="1" si="23"/>
        <v>45979.625</v>
      </c>
      <c r="B60" s="38">
        <f t="shared" ca="1" si="24"/>
        <v>80.11</v>
      </c>
      <c r="C60" s="39">
        <f t="shared" ca="1" si="4"/>
        <v>-454937.47304872936</v>
      </c>
      <c r="D60" s="39">
        <f t="shared" ca="1" si="5"/>
        <v>-263200</v>
      </c>
      <c r="E60" s="38">
        <f t="shared" ca="1" si="25"/>
        <v>99.734375</v>
      </c>
      <c r="F60" s="39">
        <f t="shared" ca="1" si="26"/>
        <v>-74648.4375</v>
      </c>
      <c r="G60" s="40">
        <f t="shared" ca="1" si="8"/>
        <v>-21145.177083333328</v>
      </c>
      <c r="H60" s="38">
        <f t="shared" ca="1" si="27"/>
        <v>110.37</v>
      </c>
      <c r="I60" s="39">
        <f t="shared" ca="1" si="28"/>
        <v>-654894.80941155471</v>
      </c>
      <c r="J60" s="40">
        <f t="shared" ca="1" si="11"/>
        <v>-270720</v>
      </c>
      <c r="K60" s="38">
        <f t="shared" ca="1" si="29"/>
        <v>99.734375</v>
      </c>
      <c r="L60" s="39">
        <f t="shared" ca="1" si="30"/>
        <v>-65078.125</v>
      </c>
      <c r="M60" s="40">
        <f t="shared" ca="1" si="14"/>
        <v>-18434.256944444438</v>
      </c>
      <c r="N60" s="38">
        <f t="shared" ca="1" si="31"/>
        <v>101.15625</v>
      </c>
      <c r="O60" s="39">
        <f t="shared" ca="1" si="32"/>
        <v>-46289.0625</v>
      </c>
      <c r="P60" s="40">
        <f t="shared" ca="1" si="17"/>
        <v>-733.55208333332848</v>
      </c>
      <c r="Q60" s="38">
        <f t="shared" ca="1" si="33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22"/>
        <v>58738.04605637677</v>
      </c>
      <c r="V60" s="59">
        <v>45896.625</v>
      </c>
      <c r="W60" s="44">
        <v>80.97</v>
      </c>
      <c r="X60" s="59">
        <v>45975.625</v>
      </c>
      <c r="Y60" s="44">
        <v>99.5625</v>
      </c>
      <c r="Z60" s="59">
        <v>45896.625</v>
      </c>
      <c r="AA60" s="44">
        <v>110.03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>
        <f t="shared" si="1"/>
        <v>45896.625</v>
      </c>
      <c r="AI60" s="150" t="str">
        <f t="shared" si="0"/>
        <v/>
      </c>
      <c r="AJ60" s="150">
        <v>45996.625</v>
      </c>
    </row>
    <row r="61" spans="1:36">
      <c r="A61" s="151">
        <f t="shared" ca="1" si="23"/>
        <v>45980.625</v>
      </c>
      <c r="B61" s="38">
        <f t="shared" ca="1" si="24"/>
        <v>80.150000000000006</v>
      </c>
      <c r="C61" s="39">
        <f t="shared" ca="1" si="4"/>
        <v>-437688.65890469967</v>
      </c>
      <c r="D61" s="39">
        <f t="shared" ca="1" si="5"/>
        <v>-267312.5</v>
      </c>
      <c r="E61" s="38">
        <f t="shared" ca="1" si="25"/>
        <v>99.6875</v>
      </c>
      <c r="F61" s="39">
        <f t="shared" ca="1" si="26"/>
        <v>-83789.0625</v>
      </c>
      <c r="G61" s="40">
        <f t="shared" ca="1" si="8"/>
        <v>-21475.570475260422</v>
      </c>
      <c r="H61" s="38">
        <f t="shared" ca="1" si="27"/>
        <v>110.38</v>
      </c>
      <c r="I61" s="39">
        <f t="shared" ca="1" si="28"/>
        <v>-651692.38980563416</v>
      </c>
      <c r="J61" s="40">
        <f t="shared" ca="1" si="11"/>
        <v>-274950</v>
      </c>
      <c r="K61" s="38">
        <f t="shared" ca="1" si="29"/>
        <v>99.6875</v>
      </c>
      <c r="L61" s="39">
        <f t="shared" ca="1" si="30"/>
        <v>-73046.875</v>
      </c>
      <c r="M61" s="40">
        <f t="shared" ca="1" si="14"/>
        <v>-18722.292209201376</v>
      </c>
      <c r="N61" s="38">
        <f t="shared" ca="1" si="31"/>
        <v>101.09375</v>
      </c>
      <c r="O61" s="39">
        <f t="shared" ca="1" si="32"/>
        <v>-50976.5625</v>
      </c>
      <c r="P61" s="40">
        <f t="shared" ca="1" si="17"/>
        <v>-745.01383463539969</v>
      </c>
      <c r="Q61" s="38">
        <f t="shared" ca="1" si="33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22"/>
        <v>53142.29103936434</v>
      </c>
      <c r="V61" s="59">
        <v>45897.625</v>
      </c>
      <c r="W61" s="44">
        <v>81.010000000000005</v>
      </c>
      <c r="X61" s="59">
        <v>45978.625</v>
      </c>
      <c r="Y61" s="44">
        <v>99.59375</v>
      </c>
      <c r="Z61" s="59">
        <v>45897.625</v>
      </c>
      <c r="AA61" s="44">
        <v>110.2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>
        <f t="shared" si="1"/>
        <v>45897.625</v>
      </c>
      <c r="AI61" s="150" t="str">
        <f t="shared" si="0"/>
        <v/>
      </c>
      <c r="AJ61" s="150">
        <v>45999.625</v>
      </c>
    </row>
    <row r="62" spans="1:36">
      <c r="A62" s="151">
        <f t="shared" ca="1" si="23"/>
        <v>45981.625</v>
      </c>
      <c r="B62" s="38">
        <f t="shared" ca="1" si="24"/>
        <v>80.099999999999994</v>
      </c>
      <c r="C62" s="39">
        <f t="shared" ca="1" si="4"/>
        <v>-459249.67658473871</v>
      </c>
      <c r="D62" s="39">
        <f t="shared" ca="1" si="5"/>
        <v>-271424.99999999994</v>
      </c>
      <c r="E62" s="38">
        <f t="shared" ca="1" si="25"/>
        <v>99.8671875</v>
      </c>
      <c r="F62" s="39">
        <f t="shared" ca="1" si="26"/>
        <v>-48750</v>
      </c>
      <c r="G62" s="40">
        <f t="shared" ca="1" si="8"/>
        <v>-21805.963867187485</v>
      </c>
      <c r="H62" s="38">
        <f t="shared" ca="1" si="27"/>
        <v>110.53</v>
      </c>
      <c r="I62" s="39">
        <f t="shared" ca="1" si="28"/>
        <v>-603656.09571676515</v>
      </c>
      <c r="J62" s="40">
        <f t="shared" ca="1" si="11"/>
        <v>-279179.99999999994</v>
      </c>
      <c r="K62" s="38">
        <f t="shared" ca="1" si="29"/>
        <v>99.8671875</v>
      </c>
      <c r="L62" s="39">
        <f t="shared" ca="1" si="30"/>
        <v>-42500</v>
      </c>
      <c r="M62" s="40">
        <f t="shared" ca="1" si="14"/>
        <v>-19010.327473958314</v>
      </c>
      <c r="N62" s="38">
        <f t="shared" ca="1" si="31"/>
        <v>101.359375</v>
      </c>
      <c r="O62" s="39">
        <f t="shared" ca="1" si="32"/>
        <v>-31054.6875</v>
      </c>
      <c r="P62" s="40">
        <f t="shared" ca="1" si="17"/>
        <v>-756.47558593749272</v>
      </c>
      <c r="Q62" s="38">
        <f t="shared" ca="1" si="33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22"/>
        <v>35348.142215334752</v>
      </c>
      <c r="V62" s="59">
        <v>45898.625</v>
      </c>
      <c r="W62" s="44">
        <v>80.86</v>
      </c>
      <c r="X62" s="59">
        <v>45979.625</v>
      </c>
      <c r="Y62" s="44">
        <v>99.734375</v>
      </c>
      <c r="Z62" s="59">
        <v>45898.625</v>
      </c>
      <c r="AA62" s="44">
        <v>109.83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>
        <f t="shared" si="1"/>
        <v>45898.625</v>
      </c>
      <c r="AI62" s="150" t="str">
        <f t="shared" si="0"/>
        <v/>
      </c>
      <c r="AJ62" s="150">
        <v>46000.625</v>
      </c>
    </row>
    <row r="63" spans="1:36">
      <c r="A63" s="151">
        <f t="shared" ca="1" si="23"/>
        <v>45982.625</v>
      </c>
      <c r="B63" s="38">
        <f t="shared" ca="1" si="24"/>
        <v>80.37</v>
      </c>
      <c r="C63" s="39">
        <f t="shared" ca="1" si="4"/>
        <v>-342820.1811125481</v>
      </c>
      <c r="D63" s="39">
        <f t="shared" ca="1" si="5"/>
        <v>-275537.5</v>
      </c>
      <c r="E63" s="38">
        <f t="shared" ca="1" si="25"/>
        <v>100.0625</v>
      </c>
      <c r="F63" s="39">
        <f t="shared" ca="1" si="26"/>
        <v>-10664.062500000002</v>
      </c>
      <c r="G63" s="40">
        <f t="shared" ca="1" si="8"/>
        <v>-22136.357259114593</v>
      </c>
      <c r="H63" s="38">
        <f t="shared" ca="1" si="27"/>
        <v>110.92</v>
      </c>
      <c r="I63" s="39">
        <f t="shared" ca="1" si="28"/>
        <v>-478761.73108570976</v>
      </c>
      <c r="J63" s="40">
        <f t="shared" ca="1" si="11"/>
        <v>-283410</v>
      </c>
      <c r="K63" s="38">
        <f t="shared" ca="1" si="29"/>
        <v>100.0625</v>
      </c>
      <c r="L63" s="39">
        <f t="shared" ca="1" si="30"/>
        <v>-9296.875</v>
      </c>
      <c r="M63" s="40">
        <f t="shared" ca="1" si="14"/>
        <v>-19298.362738715281</v>
      </c>
      <c r="N63" s="38">
        <f t="shared" ca="1" si="31"/>
        <v>101.640625</v>
      </c>
      <c r="O63" s="39">
        <f t="shared" ca="1" si="32"/>
        <v>-9960.9375</v>
      </c>
      <c r="P63" s="40">
        <f t="shared" ca="1" si="17"/>
        <v>-767.93733723957121</v>
      </c>
      <c r="Q63" s="38">
        <f t="shared" ca="1" si="33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22"/>
        <v>67983.311001348484</v>
      </c>
      <c r="V63" s="59">
        <v>45902.625</v>
      </c>
      <c r="W63" s="44">
        <v>80.39</v>
      </c>
      <c r="X63" s="59">
        <v>45980.625</v>
      </c>
      <c r="Y63" s="44">
        <v>99.6875</v>
      </c>
      <c r="Z63" s="59">
        <v>45902.625</v>
      </c>
      <c r="AA63" s="44">
        <v>109.05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>
        <f t="shared" si="1"/>
        <v>45902.625</v>
      </c>
      <c r="AI63" s="150" t="str">
        <f t="shared" si="0"/>
        <v/>
      </c>
      <c r="AJ63" s="150">
        <v>46001.625</v>
      </c>
    </row>
    <row r="64" spans="1:36">
      <c r="A64" s="151">
        <f t="shared" ca="1" si="23"/>
        <v>45985.625</v>
      </c>
      <c r="B64" s="38">
        <f t="shared" ca="1" si="24"/>
        <v>80.59</v>
      </c>
      <c r="C64" s="39">
        <f t="shared" ca="1" si="4"/>
        <v>-247951.70332039651</v>
      </c>
      <c r="D64" s="39">
        <f t="shared" ca="1" si="5"/>
        <v>-287875</v>
      </c>
      <c r="E64" s="38">
        <f t="shared" ca="1" si="25"/>
        <v>100.1015625</v>
      </c>
      <c r="F64" s="39">
        <f t="shared" ca="1" si="26"/>
        <v>-3046.875</v>
      </c>
      <c r="G64" s="40">
        <f t="shared" ca="1" si="8"/>
        <v>-23127.537434895843</v>
      </c>
      <c r="H64" s="38">
        <f t="shared" ca="1" si="27"/>
        <v>111.36</v>
      </c>
      <c r="I64" s="39">
        <f t="shared" ca="1" si="28"/>
        <v>-337855.26842503535</v>
      </c>
      <c r="J64" s="40">
        <f t="shared" ca="1" si="11"/>
        <v>-296100</v>
      </c>
      <c r="K64" s="38">
        <f t="shared" ca="1" si="29"/>
        <v>100.1015625</v>
      </c>
      <c r="L64" s="39">
        <f t="shared" ca="1" si="30"/>
        <v>-2656.25</v>
      </c>
      <c r="M64" s="40">
        <f t="shared" ca="1" si="14"/>
        <v>-20162.468532986124</v>
      </c>
      <c r="N64" s="38">
        <f t="shared" ca="1" si="31"/>
        <v>101.84375</v>
      </c>
      <c r="O64" s="39">
        <f t="shared" ca="1" si="32"/>
        <v>5273.4375</v>
      </c>
      <c r="P64" s="40">
        <f t="shared" ca="1" si="17"/>
        <v>-802.32259114582121</v>
      </c>
      <c r="Q64" s="38">
        <f t="shared" ca="1" si="33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22"/>
        <v>94464.18996746109</v>
      </c>
      <c r="V64" s="59">
        <v>45903.625</v>
      </c>
      <c r="W64" s="44">
        <v>80.61</v>
      </c>
      <c r="X64" s="59">
        <v>45981.625</v>
      </c>
      <c r="Y64" s="44">
        <v>99.8671875</v>
      </c>
      <c r="Z64" s="59">
        <v>45903.625</v>
      </c>
      <c r="AA64" s="44">
        <v>109.7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>
        <f t="shared" si="1"/>
        <v>45903.625</v>
      </c>
      <c r="AI64" s="150" t="str">
        <f t="shared" si="0"/>
        <v/>
      </c>
      <c r="AJ64" s="150">
        <v>46002.625</v>
      </c>
    </row>
    <row r="65" spans="1:36">
      <c r="A65" s="151">
        <f t="shared" ca="1" si="23"/>
        <v>45986.625</v>
      </c>
      <c r="B65" s="38">
        <f t="shared" ca="1" si="24"/>
        <v>80.87</v>
      </c>
      <c r="C65" s="39">
        <f t="shared" ca="1" si="4"/>
        <v>-127210.0043122043</v>
      </c>
      <c r="D65" s="39">
        <f t="shared" ca="1" si="5"/>
        <v>-291987.5</v>
      </c>
      <c r="E65" s="38">
        <f t="shared" ca="1" si="25"/>
        <v>100.28125</v>
      </c>
      <c r="F65" s="39">
        <f t="shared" ca="1" si="26"/>
        <v>31992.1875</v>
      </c>
      <c r="G65" s="40">
        <f t="shared" ca="1" si="8"/>
        <v>-23457.930826822907</v>
      </c>
      <c r="H65" s="38">
        <f t="shared" ca="1" si="27"/>
        <v>111.67</v>
      </c>
      <c r="I65" s="39">
        <f t="shared" ca="1" si="28"/>
        <v>-238580.26064137672</v>
      </c>
      <c r="J65" s="40">
        <f t="shared" ca="1" si="11"/>
        <v>-300330</v>
      </c>
      <c r="K65" s="38">
        <f t="shared" ca="1" si="29"/>
        <v>100.28125</v>
      </c>
      <c r="L65" s="39">
        <f t="shared" ca="1" si="30"/>
        <v>27890.625</v>
      </c>
      <c r="M65" s="40">
        <f t="shared" ca="1" si="14"/>
        <v>-20450.503797743077</v>
      </c>
      <c r="N65" s="38">
        <f t="shared" ca="1" si="31"/>
        <v>102.109375</v>
      </c>
      <c r="O65" s="39">
        <f t="shared" ca="1" si="32"/>
        <v>25195.3125</v>
      </c>
      <c r="P65" s="40">
        <f t="shared" ca="1" si="17"/>
        <v>-813.78434244789969</v>
      </c>
      <c r="Q65" s="38">
        <f t="shared" ca="1" si="33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22"/>
        <v>159530.91913687304</v>
      </c>
      <c r="V65" s="59">
        <v>45904.625</v>
      </c>
      <c r="W65" s="44">
        <v>80.819999999999993</v>
      </c>
      <c r="X65" s="59">
        <v>45982.625</v>
      </c>
      <c r="Y65" s="44">
        <v>100.0625</v>
      </c>
      <c r="Z65" s="59">
        <v>45904.625</v>
      </c>
      <c r="AA65" s="44">
        <v>110.45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>
        <f t="shared" si="1"/>
        <v>45904.625</v>
      </c>
      <c r="AI65" s="150" t="str">
        <f t="shared" si="0"/>
        <v/>
      </c>
      <c r="AJ65" s="150">
        <v>46003.625</v>
      </c>
    </row>
    <row r="66" spans="1:36">
      <c r="A66" s="151">
        <f t="shared" ca="1" si="23"/>
        <v>45987.625</v>
      </c>
      <c r="B66" s="38">
        <f t="shared" ca="1" si="24"/>
        <v>80.95</v>
      </c>
      <c r="C66" s="39">
        <f t="shared" ca="1" si="4"/>
        <v>-92712.376024148834</v>
      </c>
      <c r="D66" s="39">
        <f t="shared" ca="1" si="5"/>
        <v>-296100</v>
      </c>
      <c r="E66" s="38">
        <f t="shared" ca="1" si="25"/>
        <v>100.265625</v>
      </c>
      <c r="F66" s="39">
        <f t="shared" ca="1" si="26"/>
        <v>28945.3125</v>
      </c>
      <c r="G66" s="40">
        <f t="shared" ca="1" si="8"/>
        <v>-23788.32421875</v>
      </c>
      <c r="H66" s="38">
        <f t="shared" ca="1" si="27"/>
        <v>112.05</v>
      </c>
      <c r="I66" s="39">
        <f t="shared" ca="1" si="28"/>
        <v>-116888.31561624591</v>
      </c>
      <c r="J66" s="40">
        <f t="shared" ca="1" si="11"/>
        <v>-304560</v>
      </c>
      <c r="K66" s="38">
        <f t="shared" ca="1" si="29"/>
        <v>100.265625</v>
      </c>
      <c r="L66" s="39">
        <f t="shared" ca="1" si="30"/>
        <v>25234.375</v>
      </c>
      <c r="M66" s="40">
        <f t="shared" ca="1" si="14"/>
        <v>-20738.539062500015</v>
      </c>
      <c r="N66" s="38">
        <f t="shared" ca="1" si="31"/>
        <v>102.21875</v>
      </c>
      <c r="O66" s="39">
        <f t="shared" ca="1" si="32"/>
        <v>33398.4375</v>
      </c>
      <c r="P66" s="40">
        <f t="shared" ca="1" si="17"/>
        <v>-825.24609375</v>
      </c>
      <c r="Q66" s="38">
        <f t="shared" ca="1" si="33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22"/>
        <v>123866.32784467618</v>
      </c>
      <c r="V66" s="59">
        <v>45905.625</v>
      </c>
      <c r="W66" s="44">
        <v>80.87</v>
      </c>
      <c r="X66" s="59">
        <v>45985.625</v>
      </c>
      <c r="Y66" s="44">
        <v>100.1015625</v>
      </c>
      <c r="Z66" s="59">
        <v>45905.625</v>
      </c>
      <c r="AA66" s="44">
        <v>111.17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>
        <f t="shared" si="1"/>
        <v>45905.625</v>
      </c>
      <c r="AI66" s="150" t="str">
        <f t="shared" si="0"/>
        <v/>
      </c>
      <c r="AJ66" s="150">
        <v>46006.625</v>
      </c>
    </row>
    <row r="67" spans="1:36">
      <c r="A67" s="151">
        <f t="shared" ca="1" si="23"/>
        <v>45992.625</v>
      </c>
      <c r="B67" s="38">
        <f t="shared" ca="1" si="24"/>
        <v>80.47</v>
      </c>
      <c r="C67" s="39">
        <f t="shared" ca="1" si="4"/>
        <v>-299698.14575248165</v>
      </c>
      <c r="D67" s="39">
        <f t="shared" ca="1" si="5"/>
        <v>-316662.49999999994</v>
      </c>
      <c r="E67" s="38">
        <f t="shared" ca="1" si="25"/>
        <v>99.8359375</v>
      </c>
      <c r="F67" s="39">
        <f t="shared" ca="1" si="26"/>
        <v>-54843.75</v>
      </c>
      <c r="G67" s="40">
        <f t="shared" ca="1" si="8"/>
        <v>-25440.291178385407</v>
      </c>
      <c r="H67" s="38">
        <f t="shared" ca="1" si="27"/>
        <v>110.86</v>
      </c>
      <c r="I67" s="39">
        <f t="shared" ca="1" si="28"/>
        <v>-497976.24872125732</v>
      </c>
      <c r="J67" s="40">
        <f t="shared" ca="1" si="11"/>
        <v>-325709.99999999994</v>
      </c>
      <c r="K67" s="38">
        <f t="shared" ca="1" si="29"/>
        <v>99.8359375</v>
      </c>
      <c r="L67" s="39">
        <f t="shared" ca="1" si="30"/>
        <v>-47812.5</v>
      </c>
      <c r="M67" s="40">
        <f t="shared" ca="1" si="14"/>
        <v>-22178.715386284719</v>
      </c>
      <c r="N67" s="38">
        <f t="shared" ca="1" si="31"/>
        <v>101.375</v>
      </c>
      <c r="O67" s="39">
        <f t="shared" ca="1" si="32"/>
        <v>-29882.8125</v>
      </c>
      <c r="P67" s="40">
        <f t="shared" ca="1" si="17"/>
        <v>-882.55485026039241</v>
      </c>
      <c r="Q67" s="38">
        <f t="shared" ca="1" si="33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t="shared" ca="1" si="22"/>
        <v>66359.305945747095</v>
      </c>
      <c r="V67" s="59">
        <v>45908.625</v>
      </c>
      <c r="W67" s="44">
        <v>80.87</v>
      </c>
      <c r="X67" s="59">
        <v>45986.625</v>
      </c>
      <c r="Y67" s="44">
        <v>100.28125</v>
      </c>
      <c r="Z67" s="59">
        <v>45908.625</v>
      </c>
      <c r="AA67" s="44">
        <v>111.56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1"/>
        <v>45908.625</v>
      </c>
      <c r="AI67" s="150" t="str">
        <f t="shared" si="0"/>
        <v/>
      </c>
      <c r="AJ67" s="150">
        <v>46007.625</v>
      </c>
    </row>
    <row r="68" spans="1:36">
      <c r="A68" s="151">
        <f t="shared" ca="1" si="23"/>
        <v>45993.625</v>
      </c>
      <c r="B68" s="38">
        <f t="shared" ca="1" si="24"/>
        <v>80.62</v>
      </c>
      <c r="C68" s="39">
        <f t="shared" ca="1" si="4"/>
        <v>-235015.09271237621</v>
      </c>
      <c r="D68" s="39">
        <f t="shared" ca="1" si="5"/>
        <v>-320775</v>
      </c>
      <c r="E68" s="38">
        <f t="shared" ca="1" si="25"/>
        <v>99.90625</v>
      </c>
      <c r="F68" s="39">
        <f t="shared" ca="1" si="26"/>
        <v>-41132.8125</v>
      </c>
      <c r="G68" s="40">
        <f t="shared" ca="1" si="8"/>
        <v>-25770.684570312529</v>
      </c>
      <c r="H68" s="38">
        <f t="shared" ca="1" si="27"/>
        <v>110.92</v>
      </c>
      <c r="I68" s="39">
        <f t="shared" ca="1" si="28"/>
        <v>-478761.73108570976</v>
      </c>
      <c r="J68" s="40">
        <f t="shared" ca="1" si="11"/>
        <v>-329940</v>
      </c>
      <c r="K68" s="38">
        <f t="shared" ca="1" si="29"/>
        <v>99.90625</v>
      </c>
      <c r="L68" s="39">
        <f t="shared" ca="1" si="30"/>
        <v>-35859.375</v>
      </c>
      <c r="M68" s="40">
        <f t="shared" ca="1" si="14"/>
        <v>-22466.750651041686</v>
      </c>
      <c r="N68" s="38">
        <f t="shared" ca="1" si="31"/>
        <v>101.453125</v>
      </c>
      <c r="O68" s="39">
        <f t="shared" ca="1" si="32"/>
        <v>-24023.4375</v>
      </c>
      <c r="P68" s="40">
        <f t="shared" ca="1" si="17"/>
        <v>-894.0166015625</v>
      </c>
      <c r="Q68" s="38">
        <f t="shared" ca="1" si="33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ca="1" si="22"/>
        <v>119490.37929518345</v>
      </c>
      <c r="V68" s="59">
        <v>45909.625</v>
      </c>
      <c r="W68" s="44">
        <v>80.78</v>
      </c>
      <c r="X68" s="59">
        <v>45987.625</v>
      </c>
      <c r="Y68" s="44">
        <v>100.265625</v>
      </c>
      <c r="Z68" s="59">
        <v>45909.625</v>
      </c>
      <c r="AA68" s="44">
        <v>111.36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1"/>
        <v>45909.625</v>
      </c>
      <c r="AI68" s="150" t="str">
        <f t="shared" ref="AI68:AI131" si="35">IF(AH68&gt;$A$14,AH68,"")</f>
        <v/>
      </c>
      <c r="AJ68" s="150">
        <v>46008.625</v>
      </c>
    </row>
    <row r="69" spans="1:36">
      <c r="A69" s="151">
        <f t="shared" ca="1" si="23"/>
        <v>45994.625</v>
      </c>
      <c r="B69" s="38">
        <f t="shared" ca="1" si="24"/>
        <v>80.69</v>
      </c>
      <c r="C69" s="39">
        <f t="shared" ca="1" si="4"/>
        <v>-204829.66796033009</v>
      </c>
      <c r="D69" s="39">
        <f t="shared" ca="1" si="5"/>
        <v>-324887.49999999994</v>
      </c>
      <c r="E69" s="38">
        <f t="shared" ca="1" si="25"/>
        <v>100.03125</v>
      </c>
      <c r="F69" s="39">
        <f t="shared" ca="1" si="26"/>
        <v>-16757.8125</v>
      </c>
      <c r="G69" s="40">
        <f t="shared" ca="1" si="8"/>
        <v>-26101.077962239564</v>
      </c>
      <c r="H69" s="38">
        <f t="shared" ca="1" si="27"/>
        <v>111.17</v>
      </c>
      <c r="I69" s="39">
        <f t="shared" ca="1" si="28"/>
        <v>-398701.24093759875</v>
      </c>
      <c r="J69" s="40">
        <f t="shared" ca="1" si="11"/>
        <v>-334169.99999999994</v>
      </c>
      <c r="K69" s="38">
        <f t="shared" ca="1" si="29"/>
        <v>100.03125</v>
      </c>
      <c r="L69" s="39">
        <f t="shared" ca="1" si="30"/>
        <v>-14609.375</v>
      </c>
      <c r="M69" s="40">
        <f t="shared" ca="1" si="14"/>
        <v>-22754.785915798595</v>
      </c>
      <c r="N69" s="38">
        <f t="shared" ca="1" si="31"/>
        <v>101.65625</v>
      </c>
      <c r="O69" s="39">
        <f t="shared" ca="1" si="32"/>
        <v>-8789.0625</v>
      </c>
      <c r="P69" s="40">
        <f t="shared" ca="1" si="17"/>
        <v>-905.47835286457848</v>
      </c>
      <c r="Q69" s="38">
        <f t="shared" ca="1" si="33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22"/>
        <v>106613.78934399709</v>
      </c>
      <c r="V69" s="59">
        <v>45910.625</v>
      </c>
      <c r="W69" s="44">
        <v>80.84</v>
      </c>
      <c r="X69" s="59">
        <v>45988.625</v>
      </c>
      <c r="Y69" s="44">
        <v>100.265625</v>
      </c>
      <c r="Z69" s="59">
        <v>45910.625</v>
      </c>
      <c r="AA69" s="44">
        <v>111.69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6">IF(COUNTIF(X:X,V69)*COUNTIF(Z:Z,V69)*COUNTIF(AB:AB,V69)*COUNTIF(AD:AD,V69)*COUNTIF(AF:AF,V69),V69,"")</f>
        <v>45910.625</v>
      </c>
      <c r="AI69" s="150" t="str">
        <f t="shared" si="35"/>
        <v/>
      </c>
    </row>
    <row r="70" spans="1:36">
      <c r="A70" s="151">
        <f t="shared" ca="1" si="23"/>
        <v>45995.625</v>
      </c>
      <c r="B70" s="38">
        <f t="shared" ca="1" si="24"/>
        <v>80.75</v>
      </c>
      <c r="C70" s="39">
        <f t="shared" ca="1" si="4"/>
        <v>-178956.44674428945</v>
      </c>
      <c r="D70" s="39">
        <f t="shared" ca="1" si="5"/>
        <v>-328999.99999999994</v>
      </c>
      <c r="E70" s="38">
        <f t="shared" ca="1" si="25"/>
        <v>99.8203125</v>
      </c>
      <c r="F70" s="39">
        <f t="shared" ca="1" si="26"/>
        <v>-57890.625</v>
      </c>
      <c r="G70" s="40">
        <f t="shared" ca="1" si="8"/>
        <v>-26431.471354166628</v>
      </c>
      <c r="H70" s="38">
        <f t="shared" ca="1" si="27"/>
        <v>110.97</v>
      </c>
      <c r="I70" s="39">
        <f t="shared" ca="1" si="28"/>
        <v>-462749.63305609074</v>
      </c>
      <c r="J70" s="40">
        <f t="shared" ca="1" si="11"/>
        <v>-338399.99999999994</v>
      </c>
      <c r="K70" s="38">
        <f t="shared" ca="1" si="29"/>
        <v>99.8203125</v>
      </c>
      <c r="L70" s="39">
        <f t="shared" ca="1" si="30"/>
        <v>-50468.75</v>
      </c>
      <c r="M70" s="40">
        <f t="shared" ca="1" si="14"/>
        <v>-23042.821180555533</v>
      </c>
      <c r="N70" s="38">
        <f t="shared" ca="1" si="31"/>
        <v>101.328125</v>
      </c>
      <c r="O70" s="39">
        <f t="shared" ca="1" si="32"/>
        <v>-33398.4375</v>
      </c>
      <c r="P70" s="40">
        <f t="shared" ca="1" si="17"/>
        <v>-916.94010416665697</v>
      </c>
      <c r="Q70" s="38">
        <f t="shared" ca="1" si="33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22"/>
        <v>124979.19062340829</v>
      </c>
      <c r="V70" s="59">
        <v>45911.625</v>
      </c>
      <c r="W70" s="44">
        <v>81.040000000000006</v>
      </c>
      <c r="X70" s="59">
        <v>45992.625</v>
      </c>
      <c r="Y70" s="44">
        <v>99.8359375</v>
      </c>
      <c r="Z70" s="59">
        <v>45911.625</v>
      </c>
      <c r="AA70" s="44">
        <v>112.21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6"/>
        <v>45911.625</v>
      </c>
      <c r="AI70" s="150" t="str">
        <f t="shared" si="35"/>
        <v/>
      </c>
    </row>
    <row r="71" spans="1:36">
      <c r="A71" s="151">
        <f t="shared" ca="1" si="23"/>
        <v>45996.625</v>
      </c>
      <c r="B71" s="38">
        <f t="shared" ca="1" si="24"/>
        <v>80.75</v>
      </c>
      <c r="C71" s="39">
        <f t="shared" ca="1" si="4"/>
        <v>-178956.44674428945</v>
      </c>
      <c r="D71" s="39">
        <f t="shared" ca="1" si="5"/>
        <v>-333112.5</v>
      </c>
      <c r="E71" s="38">
        <f t="shared" ca="1" si="25"/>
        <v>99.65625</v>
      </c>
      <c r="F71" s="39">
        <f t="shared" ca="1" si="26"/>
        <v>-89882.8125</v>
      </c>
      <c r="G71" s="40">
        <f t="shared" ca="1" si="8"/>
        <v>-26761.86474609375</v>
      </c>
      <c r="H71" s="38">
        <f t="shared" ca="1" si="27"/>
        <v>110.86</v>
      </c>
      <c r="I71" s="39">
        <f t="shared" ca="1" si="28"/>
        <v>-497976.24872125732</v>
      </c>
      <c r="J71" s="40">
        <f t="shared" ca="1" si="11"/>
        <v>-342630</v>
      </c>
      <c r="K71" s="38">
        <f t="shared" ca="1" si="29"/>
        <v>99.65625</v>
      </c>
      <c r="L71" s="39">
        <f t="shared" ca="1" si="30"/>
        <v>-78359.375</v>
      </c>
      <c r="M71" s="40">
        <f t="shared" ca="1" si="14"/>
        <v>-23330.8564453125</v>
      </c>
      <c r="N71" s="38">
        <f t="shared" ca="1" si="31"/>
        <v>101.03125</v>
      </c>
      <c r="O71" s="39">
        <f t="shared" ca="1" si="32"/>
        <v>-55664.0625</v>
      </c>
      <c r="P71" s="40">
        <f t="shared" ca="1" si="17"/>
        <v>-928.40185546873545</v>
      </c>
      <c r="Q71" s="38">
        <f t="shared" ca="1" si="33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22"/>
        <v>89821.469233453186</v>
      </c>
      <c r="V71" s="59">
        <v>45912.625</v>
      </c>
      <c r="W71" s="44">
        <v>80.959999999999994</v>
      </c>
      <c r="X71" s="59">
        <v>45993.625</v>
      </c>
      <c r="Y71" s="44">
        <v>99.90625</v>
      </c>
      <c r="Z71" s="59">
        <v>45912.625</v>
      </c>
      <c r="AA71" s="44">
        <v>112.01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6"/>
        <v>45912.625</v>
      </c>
      <c r="AI71" s="150" t="str">
        <f t="shared" si="35"/>
        <v/>
      </c>
    </row>
    <row r="72" spans="1:36">
      <c r="A72" s="151">
        <f t="shared" ca="1" si="23"/>
        <v>45999.625</v>
      </c>
      <c r="B72" s="38">
        <f t="shared" ca="1" si="24"/>
        <v>80.55</v>
      </c>
      <c r="C72" s="39">
        <f t="shared" ca="1" si="4"/>
        <v>-265200.51746443007</v>
      </c>
      <c r="D72" s="39">
        <f t="shared" ca="1" si="5"/>
        <v>-345450</v>
      </c>
      <c r="E72" s="38">
        <f t="shared" ca="1" si="25"/>
        <v>99.5078125</v>
      </c>
      <c r="F72" s="39">
        <f t="shared" ca="1" si="26"/>
        <v>-118828.125</v>
      </c>
      <c r="G72" s="40">
        <f t="shared" ca="1" si="8"/>
        <v>-27753.044921875</v>
      </c>
      <c r="H72" s="38">
        <f t="shared" ca="1" si="27"/>
        <v>110.63</v>
      </c>
      <c r="I72" s="39">
        <f t="shared" ca="1" si="28"/>
        <v>-571631.89965752314</v>
      </c>
      <c r="J72" s="40">
        <f t="shared" ca="1" si="11"/>
        <v>-355320</v>
      </c>
      <c r="K72" s="38">
        <f t="shared" ca="1" si="29"/>
        <v>99.5078125</v>
      </c>
      <c r="L72" s="39">
        <f t="shared" ca="1" si="30"/>
        <v>-103593.75</v>
      </c>
      <c r="M72" s="40">
        <f t="shared" ca="1" si="14"/>
        <v>-24194.962239583343</v>
      </c>
      <c r="N72" s="38">
        <f t="shared" ca="1" si="31"/>
        <v>100.796875</v>
      </c>
      <c r="O72" s="39">
        <f t="shared" ca="1" si="32"/>
        <v>-73242.1875</v>
      </c>
      <c r="P72" s="40">
        <f t="shared" ca="1" si="17"/>
        <v>-962.787109375</v>
      </c>
      <c r="Q72" s="38">
        <f t="shared" ca="1" si="33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22"/>
        <v>33033.163284213821</v>
      </c>
      <c r="V72" s="59">
        <v>45915.625</v>
      </c>
      <c r="W72" s="44">
        <v>81.19</v>
      </c>
      <c r="X72" s="59">
        <v>45994.625</v>
      </c>
      <c r="Y72" s="44">
        <v>100.03125</v>
      </c>
      <c r="Z72" s="59">
        <v>45915.625</v>
      </c>
      <c r="AA72" s="44">
        <v>112.36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6"/>
        <v>45915.625</v>
      </c>
      <c r="AI72" s="150" t="str">
        <f t="shared" si="35"/>
        <v/>
      </c>
    </row>
    <row r="73" spans="1:36">
      <c r="A73" s="151">
        <f t="shared" ca="1" si="23"/>
        <v>46000.625</v>
      </c>
      <c r="B73" s="38">
        <f t="shared" ca="1" si="24"/>
        <v>80.459999999999994</v>
      </c>
      <c r="C73" s="39">
        <f t="shared" ca="1" si="4"/>
        <v>-304010.34928849101</v>
      </c>
      <c r="D73" s="39">
        <f t="shared" ca="1" si="5"/>
        <v>-349562.5</v>
      </c>
      <c r="E73" s="38">
        <f t="shared" ca="1" si="25"/>
        <v>99.3828125</v>
      </c>
      <c r="F73" s="39">
        <f t="shared" ca="1" si="26"/>
        <v>-143203.125</v>
      </c>
      <c r="G73" s="40">
        <f t="shared" ca="1" si="8"/>
        <v>-28083.438313802122</v>
      </c>
      <c r="H73" s="38">
        <f t="shared" ca="1" si="27"/>
        <v>110.49</v>
      </c>
      <c r="I73" s="39">
        <f t="shared" ca="1" si="28"/>
        <v>-616465.77414046356</v>
      </c>
      <c r="J73" s="40">
        <f t="shared" ca="1" si="11"/>
        <v>-359550</v>
      </c>
      <c r="K73" s="38">
        <f t="shared" ca="1" si="29"/>
        <v>99.3828125</v>
      </c>
      <c r="L73" s="39">
        <f t="shared" ca="1" si="30"/>
        <v>-124843.75</v>
      </c>
      <c r="M73" s="40">
        <f t="shared" ca="1" si="14"/>
        <v>-24482.99750434031</v>
      </c>
      <c r="N73" s="38">
        <f t="shared" ca="1" si="31"/>
        <v>100.65625</v>
      </c>
      <c r="O73" s="39">
        <f t="shared" ca="1" si="32"/>
        <v>-83789.0625</v>
      </c>
      <c r="P73" s="40">
        <f t="shared" ca="1" si="17"/>
        <v>-974.24886067707848</v>
      </c>
      <c r="Q73" s="38">
        <f t="shared" ca="1" si="33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22"/>
        <v>38477.556387971767</v>
      </c>
      <c r="V73" s="59">
        <v>45916.625</v>
      </c>
      <c r="W73" s="44">
        <v>81.13</v>
      </c>
      <c r="X73" s="59">
        <v>45995.625</v>
      </c>
      <c r="Y73" s="44">
        <v>99.8203125</v>
      </c>
      <c r="Z73" s="59">
        <v>45916.625</v>
      </c>
      <c r="AA73" s="44">
        <v>112.26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6"/>
        <v>45916.625</v>
      </c>
      <c r="AI73" s="150">
        <f t="shared" si="35"/>
        <v>45916.625</v>
      </c>
    </row>
    <row r="74" spans="1:36">
      <c r="A74" s="151">
        <f t="shared" ca="1" si="23"/>
        <v>46001.625</v>
      </c>
      <c r="B74" s="38">
        <f t="shared" ca="1" si="24"/>
        <v>80.73</v>
      </c>
      <c r="C74" s="39">
        <f t="shared" ca="1" si="4"/>
        <v>-187580.8538163004</v>
      </c>
      <c r="D74" s="39">
        <f t="shared" ca="1" si="5"/>
        <v>-353675</v>
      </c>
      <c r="E74" s="38">
        <f t="shared" ca="1" si="25"/>
        <v>99.640625</v>
      </c>
      <c r="F74" s="39">
        <f t="shared" ca="1" si="26"/>
        <v>-92929.6875</v>
      </c>
      <c r="G74" s="40">
        <f t="shared" ca="1" si="8"/>
        <v>-28413.831705729186</v>
      </c>
      <c r="H74" s="38">
        <f t="shared" ca="1" si="27"/>
        <v>111</v>
      </c>
      <c r="I74" s="39">
        <f t="shared" ca="1" si="28"/>
        <v>-453142.37423831696</v>
      </c>
      <c r="J74" s="40">
        <f t="shared" ca="1" si="11"/>
        <v>-363780</v>
      </c>
      <c r="K74" s="38">
        <f t="shared" ca="1" si="29"/>
        <v>99.640625</v>
      </c>
      <c r="L74" s="39">
        <f t="shared" ca="1" si="30"/>
        <v>-81015.625</v>
      </c>
      <c r="M74" s="40">
        <f t="shared" ca="1" si="14"/>
        <v>-24771.032769097248</v>
      </c>
      <c r="N74" s="38">
        <f t="shared" ca="1" si="31"/>
        <v>100.96875</v>
      </c>
      <c r="O74" s="39">
        <f t="shared" ca="1" si="32"/>
        <v>-60351.5625</v>
      </c>
      <c r="P74" s="40">
        <f t="shared" ca="1" si="17"/>
        <v>-985.71061197915697</v>
      </c>
      <c r="Q74" s="38">
        <f t="shared" ca="1" si="33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22"/>
        <v>43308.689902894286</v>
      </c>
      <c r="V74" s="59">
        <v>45917.625</v>
      </c>
      <c r="W74" s="44">
        <v>81.05</v>
      </c>
      <c r="X74" s="59">
        <v>45996.625</v>
      </c>
      <c r="Y74" s="44">
        <v>99.65625</v>
      </c>
      <c r="Z74" s="59">
        <v>45917.625</v>
      </c>
      <c r="AA74" s="44">
        <v>112.06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6"/>
        <v>45917.625</v>
      </c>
      <c r="AI74" s="150">
        <f t="shared" si="35"/>
        <v>45917.625</v>
      </c>
    </row>
    <row r="75" spans="1:36">
      <c r="A75" s="151">
        <f t="shared" ca="1" si="23"/>
        <v>46002.625</v>
      </c>
      <c r="B75" s="38">
        <f t="shared" ca="1" si="24"/>
        <v>80.72</v>
      </c>
      <c r="C75" s="39">
        <f t="shared" ca="1" si="4"/>
        <v>-191893.05735230978</v>
      </c>
      <c r="D75" s="39">
        <f t="shared" ca="1" si="5"/>
        <v>-357787.49999999994</v>
      </c>
      <c r="E75" s="38">
        <f t="shared" ca="1" si="25"/>
        <v>99.671875</v>
      </c>
      <c r="F75" s="39">
        <f t="shared" ca="1" si="26"/>
        <v>-86835.937499999985</v>
      </c>
      <c r="G75" s="40">
        <f t="shared" ca="1" si="8"/>
        <v>-28744.225097656221</v>
      </c>
      <c r="H75" s="38">
        <f t="shared" ca="1" si="27"/>
        <v>110.84</v>
      </c>
      <c r="I75" s="39">
        <f t="shared" ca="1" si="28"/>
        <v>-504381.08793310652</v>
      </c>
      <c r="J75" s="40">
        <f t="shared" ca="1" si="11"/>
        <v>-368009.99999999994</v>
      </c>
      <c r="K75" s="38">
        <f t="shared" ca="1" si="29"/>
        <v>99.671875</v>
      </c>
      <c r="L75" s="39">
        <f t="shared" ca="1" si="30"/>
        <v>-75703.125</v>
      </c>
      <c r="M75" s="40">
        <f t="shared" ca="1" si="14"/>
        <v>-25059.068033854157</v>
      </c>
      <c r="N75" s="38">
        <f t="shared" ca="1" si="31"/>
        <v>100.96875</v>
      </c>
      <c r="O75" s="39">
        <f t="shared" ca="1" si="32"/>
        <v>-60351.5625</v>
      </c>
      <c r="P75" s="40">
        <f t="shared" ca="1" si="17"/>
        <v>-997.1723632812209</v>
      </c>
      <c r="Q75" s="38">
        <f t="shared" ca="1" si="33"/>
        <v>99.34375</v>
      </c>
      <c r="R75" s="39">
        <f t="shared" ca="1" si="34"/>
        <v>-241992.18750000003</v>
      </c>
      <c r="S75" s="40">
        <f t="shared" ca="1" si="20"/>
        <v>11425.629003906273</v>
      </c>
      <c r="T75" s="66">
        <f t="shared" ca="1" si="22"/>
        <v>79889.925506553001</v>
      </c>
      <c r="V75" s="59">
        <v>45918.625</v>
      </c>
      <c r="W75" s="44">
        <v>81.23</v>
      </c>
      <c r="X75" s="59">
        <v>45999.625</v>
      </c>
      <c r="Y75" s="44">
        <v>99.5078125</v>
      </c>
      <c r="Z75" s="59">
        <v>45918.625</v>
      </c>
      <c r="AA75" s="44">
        <v>111.83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6"/>
        <v>45918.625</v>
      </c>
      <c r="AI75" s="150">
        <f t="shared" si="35"/>
        <v>45918.625</v>
      </c>
    </row>
    <row r="76" spans="1:36">
      <c r="A76" s="151">
        <f t="shared" ca="1" si="23"/>
        <v>46003.625</v>
      </c>
      <c r="B76" s="38">
        <f t="shared" ca="1" si="24"/>
        <v>80.569999999999993</v>
      </c>
      <c r="C76" s="39">
        <f t="shared" ca="1" si="4"/>
        <v>-256576.11039241523</v>
      </c>
      <c r="D76" s="39">
        <f t="shared" ca="1" si="5"/>
        <v>-361899.99999999994</v>
      </c>
      <c r="E76" s="38">
        <f t="shared" ca="1" si="25"/>
        <v>99.5390625</v>
      </c>
      <c r="F76" s="39">
        <f t="shared" ca="1" si="26"/>
        <v>-112734.375</v>
      </c>
      <c r="G76" s="40">
        <f t="shared" ca="1" si="8"/>
        <v>-29074.618489583343</v>
      </c>
      <c r="H76" s="38">
        <f t="shared" ca="1" si="27"/>
        <v>110.17</v>
      </c>
      <c r="I76" s="39">
        <f t="shared" ca="1" si="28"/>
        <v>-718943.20153004676</v>
      </c>
      <c r="J76" s="40">
        <f t="shared" ca="1" si="11"/>
        <v>-372239.99999999994</v>
      </c>
      <c r="K76" s="38">
        <f t="shared" ca="1" si="29"/>
        <v>99.5390625</v>
      </c>
      <c r="L76" s="39">
        <f t="shared" ca="1" si="30"/>
        <v>-98281.25</v>
      </c>
      <c r="M76" s="40">
        <f t="shared" ca="1" si="14"/>
        <v>-25347.103298611095</v>
      </c>
      <c r="N76" s="38">
        <f t="shared" ca="1" si="31"/>
        <v>100.625</v>
      </c>
      <c r="O76" s="39">
        <f t="shared" ca="1" si="32"/>
        <v>-86132.8125</v>
      </c>
      <c r="P76" s="40">
        <f t="shared" ca="1" si="17"/>
        <v>-1008.6341145833285</v>
      </c>
      <c r="Q76" s="38">
        <f t="shared" ca="1" si="33"/>
        <v>98.359375</v>
      </c>
      <c r="R76" s="39">
        <f t="shared" ca="1" si="34"/>
        <v>-345351.5625</v>
      </c>
      <c r="S76" s="40">
        <f t="shared" ca="1" si="20"/>
        <v>11556.958072916677</v>
      </c>
      <c r="T76" s="66">
        <f t="shared" ca="1" si="22"/>
        <v>104228.39900826618</v>
      </c>
      <c r="V76" s="59">
        <v>45919.625</v>
      </c>
      <c r="W76" s="44">
        <v>81.260000000000005</v>
      </c>
      <c r="X76" s="59">
        <v>46000.625</v>
      </c>
      <c r="Y76" s="44">
        <v>99.3828125</v>
      </c>
      <c r="Z76" s="59">
        <v>45919.625</v>
      </c>
      <c r="AA76" s="44">
        <v>111.74</v>
      </c>
      <c r="AB76" s="59">
        <v>46000.625</v>
      </c>
      <c r="AC76" s="44">
        <v>99.3828125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6"/>
        <v>45919.625</v>
      </c>
      <c r="AI76" s="150">
        <f t="shared" si="35"/>
        <v>45919.625</v>
      </c>
    </row>
    <row r="77" spans="1:36">
      <c r="A77" s="151">
        <f t="shared" ca="1" si="23"/>
        <v>46006.625</v>
      </c>
      <c r="B77" s="38">
        <f t="shared" ca="1" si="24"/>
        <v>80.61</v>
      </c>
      <c r="C77" s="39">
        <f t="shared" ca="1" si="4"/>
        <v>-239327.29624838557</v>
      </c>
      <c r="D77" s="39">
        <f t="shared" ca="1" si="5"/>
        <v>-374237.49999999994</v>
      </c>
      <c r="E77" s="38">
        <f t="shared" ca="1" si="25"/>
        <v>99.6015625</v>
      </c>
      <c r="F77" s="39">
        <f t="shared" ca="1" si="26"/>
        <v>-100546.875</v>
      </c>
      <c r="G77" s="40">
        <f t="shared" ca="1" si="8"/>
        <v>-30065.798665364564</v>
      </c>
      <c r="H77" s="38">
        <f t="shared" ca="1" si="27"/>
        <v>110.3</v>
      </c>
      <c r="I77" s="39">
        <f t="shared" ca="1" si="28"/>
        <v>-677311.74665303098</v>
      </c>
      <c r="J77" s="40">
        <f t="shared" ca="1" si="11"/>
        <v>-384929.99999999994</v>
      </c>
      <c r="K77" s="38">
        <f t="shared" ca="1" si="29"/>
        <v>99.6015625</v>
      </c>
      <c r="L77" s="39">
        <f t="shared" ca="1" si="30"/>
        <v>-87656.25</v>
      </c>
      <c r="M77" s="40">
        <f t="shared" ca="1" si="14"/>
        <v>-26211.209092881909</v>
      </c>
      <c r="N77" s="38">
        <f t="shared" ca="1" si="31"/>
        <v>100.71875</v>
      </c>
      <c r="O77" s="39">
        <f t="shared" ca="1" si="32"/>
        <v>-79101.5625</v>
      </c>
      <c r="P77" s="40">
        <f t="shared" ca="1" si="17"/>
        <v>-1043.0193684895639</v>
      </c>
      <c r="Q77" s="38">
        <f t="shared" ca="1" si="33"/>
        <v>98.421875</v>
      </c>
      <c r="R77" s="39">
        <f t="shared" ca="1" si="34"/>
        <v>-338789.0625</v>
      </c>
      <c r="S77" s="40">
        <f t="shared" ca="1" si="20"/>
        <v>11950.945279947919</v>
      </c>
      <c r="T77" s="66">
        <f t="shared" ca="1" si="22"/>
        <v>92716.184609915625</v>
      </c>
      <c r="V77" s="59">
        <v>45922.625</v>
      </c>
      <c r="W77" s="44">
        <v>81.319999999999993</v>
      </c>
      <c r="X77" s="59">
        <v>46001.625</v>
      </c>
      <c r="Y77" s="44">
        <v>99.640625</v>
      </c>
      <c r="Z77" s="59">
        <v>45922.625</v>
      </c>
      <c r="AA77" s="44">
        <v>111.48</v>
      </c>
      <c r="AB77" s="59">
        <v>46001.625</v>
      </c>
      <c r="AC77" s="44">
        <v>99.640625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6"/>
        <v>45922.625</v>
      </c>
      <c r="AI77" s="150">
        <f t="shared" si="35"/>
        <v>45922.625</v>
      </c>
    </row>
    <row r="78" spans="1:36">
      <c r="A78" s="151">
        <f t="shared" ca="1" si="23"/>
        <v>46007.625</v>
      </c>
      <c r="B78" s="38">
        <f t="shared" ca="1" si="24"/>
        <v>80.66</v>
      </c>
      <c r="C78" s="39">
        <f t="shared" ca="1" si="4"/>
        <v>-217766.27856835429</v>
      </c>
      <c r="D78" s="39">
        <f t="shared" ca="1" si="5"/>
        <v>-378349.99999999994</v>
      </c>
      <c r="E78" s="38">
        <f t="shared" ca="1" si="25"/>
        <v>99.7734375</v>
      </c>
      <c r="F78" s="39">
        <f t="shared" ca="1" si="26"/>
        <v>-67031.25</v>
      </c>
      <c r="G78" s="40">
        <f t="shared" ca="1" si="8"/>
        <v>-30396.192057291657</v>
      </c>
      <c r="H78" s="38">
        <f t="shared" ca="1" si="27"/>
        <v>110.55</v>
      </c>
      <c r="I78" s="39">
        <f t="shared" ca="1" si="28"/>
        <v>-597251.256504916</v>
      </c>
      <c r="J78" s="40">
        <f t="shared" ca="1" si="11"/>
        <v>-389159.99999999994</v>
      </c>
      <c r="K78" s="38">
        <f t="shared" ca="1" si="29"/>
        <v>99.7734375</v>
      </c>
      <c r="L78" s="39">
        <f t="shared" ca="1" si="30"/>
        <v>-58437.5</v>
      </c>
      <c r="M78" s="40">
        <f t="shared" ca="1" si="14"/>
        <v>-26499.244357638876</v>
      </c>
      <c r="N78" s="38">
        <f t="shared" ca="1" si="31"/>
        <v>100.96875</v>
      </c>
      <c r="O78" s="39">
        <f t="shared" ca="1" si="32"/>
        <v>-60351.5625</v>
      </c>
      <c r="P78" s="40">
        <f t="shared" ca="1" si="17"/>
        <v>-1054.481119791657</v>
      </c>
      <c r="Q78" s="38">
        <f t="shared" ca="1" si="33"/>
        <v>98.96875</v>
      </c>
      <c r="R78" s="39">
        <f t="shared" ca="1" si="34"/>
        <v>-281367.1875</v>
      </c>
      <c r="S78" s="40">
        <f t="shared" ca="1" si="20"/>
        <v>12082.274348958352</v>
      </c>
      <c r="T78" s="66">
        <f t="shared" ca="1" si="22"/>
        <v>106371.43758671028</v>
      </c>
      <c r="V78" s="59">
        <v>45923.625</v>
      </c>
      <c r="W78" s="44">
        <v>81.260000000000005</v>
      </c>
      <c r="X78" s="59">
        <v>46002.625</v>
      </c>
      <c r="Y78" s="44">
        <v>99.671875</v>
      </c>
      <c r="Z78" s="59">
        <v>45923.625</v>
      </c>
      <c r="AA78" s="44">
        <v>111.71</v>
      </c>
      <c r="AB78" s="59">
        <v>46002.625</v>
      </c>
      <c r="AC78" s="44">
        <v>99.671875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6"/>
        <v>45923.625</v>
      </c>
      <c r="AI78" s="150">
        <f t="shared" si="35"/>
        <v>45923.625</v>
      </c>
    </row>
    <row r="79" spans="1:36">
      <c r="A79" s="151">
        <f t="shared" ca="1" si="23"/>
        <v>46008.625</v>
      </c>
      <c r="B79" s="38">
        <f t="shared" ca="1" si="24"/>
        <v>80.56</v>
      </c>
      <c r="C79" s="39">
        <f t="shared" ca="1" si="4"/>
        <v>-260888.31392842071</v>
      </c>
      <c r="D79" s="39">
        <f t="shared" ca="1" si="5"/>
        <v>-382462.5</v>
      </c>
      <c r="E79" s="38">
        <f t="shared" ca="1" si="25"/>
        <v>99.765625</v>
      </c>
      <c r="F79" s="39">
        <f t="shared" ca="1" si="26"/>
        <v>-68554.6875</v>
      </c>
      <c r="G79" s="40">
        <f t="shared" ca="1" si="8"/>
        <v>-30726.585449218721</v>
      </c>
      <c r="H79" s="38">
        <f t="shared" ca="1" si="27"/>
        <v>110.43</v>
      </c>
      <c r="I79" s="39">
        <f t="shared" ca="1" si="28"/>
        <v>-635680.29177600716</v>
      </c>
      <c r="J79" s="40">
        <f t="shared" ca="1" si="11"/>
        <v>-393390</v>
      </c>
      <c r="K79" s="38">
        <f t="shared" ca="1" si="29"/>
        <v>99.765625</v>
      </c>
      <c r="L79" s="39">
        <f t="shared" ca="1" si="30"/>
        <v>-59765.625</v>
      </c>
      <c r="M79" s="40">
        <f t="shared" ca="1" si="14"/>
        <v>-26787.279622395814</v>
      </c>
      <c r="N79" s="38">
        <f t="shared" ca="1" si="31"/>
        <v>100.96875</v>
      </c>
      <c r="O79" s="39">
        <f t="shared" ca="1" si="32"/>
        <v>-60351.5625</v>
      </c>
      <c r="P79" s="40">
        <f t="shared" ca="1" si="17"/>
        <v>-1065.9428710937354</v>
      </c>
      <c r="Q79" s="38">
        <f t="shared" ca="1" si="33"/>
        <v>98.859375</v>
      </c>
      <c r="R79" s="39">
        <f t="shared" ca="1" si="34"/>
        <v>-292851.5625</v>
      </c>
      <c r="S79" s="40">
        <f t="shared" ca="1" si="20"/>
        <v>12213.60341796877</v>
      </c>
      <c r="T79" s="66">
        <f t="shared" ca="1" si="22"/>
        <v>90669.100442613577</v>
      </c>
      <c r="V79" s="59">
        <v>45924.625</v>
      </c>
      <c r="W79" s="44">
        <v>81.150000000000006</v>
      </c>
      <c r="X79" s="59">
        <v>46003.625</v>
      </c>
      <c r="Y79" s="44">
        <v>99.5390625</v>
      </c>
      <c r="Z79" s="59">
        <v>45924.625</v>
      </c>
      <c r="AA79" s="44">
        <v>111.26</v>
      </c>
      <c r="AB79" s="59">
        <v>46003.625</v>
      </c>
      <c r="AC79" s="44">
        <v>99.5390625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6"/>
        <v>45924.625</v>
      </c>
      <c r="AI79" s="150">
        <f t="shared" si="35"/>
        <v>45924.625</v>
      </c>
    </row>
    <row r="80" spans="1:36">
      <c r="A80" s="151">
        <f t="shared" ca="1" si="23"/>
        <v>46009.432626620372</v>
      </c>
      <c r="B80" s="38">
        <f t="shared" ca="1" si="24"/>
        <v>80.724999999999994</v>
      </c>
      <c r="C80" s="39">
        <f t="shared" ref="C80:C143" ca="1" si="37">IF(ISERROR(B80-2),"",(B80/$B$14-1)*$B$5)</f>
        <v>-189736.95558430703</v>
      </c>
      <c r="D80" s="39">
        <f t="shared" ref="D80:D143" ca="1" si="38">IF(ISERROR(B80-2),"",-1*(INT(A80)-INT($A$14))/360*$B$7*$B$5)</f>
        <v>-386575</v>
      </c>
      <c r="E80" s="38">
        <f t="shared" ca="1" si="25"/>
        <v>99.9453125</v>
      </c>
      <c r="F80" s="39">
        <f t="shared" ca="1" si="26"/>
        <v>-33515.625</v>
      </c>
      <c r="G80" s="40">
        <f t="shared" ref="G80:G143" ca="1" si="39">IF(ISERROR(B80-2),"",(INT(A80)-INT($A$14))/360*$C$6*$C$5-(INT(A80)-INT($A$14))/360*$C$7*$C$5*$E$14/100)</f>
        <v>-31056.978841145843</v>
      </c>
      <c r="H80" s="38">
        <f t="shared" ca="1" si="27"/>
        <v>110.83499999999999</v>
      </c>
      <c r="I80" s="39">
        <f t="shared" ca="1" si="28"/>
        <v>-505982.29773607082</v>
      </c>
      <c r="J80" s="40">
        <f t="shared" ref="J80:J143" ca="1" si="40">IF(ISERROR(B80-2),"",-1*(INT(A80)-INT($A$14))/360*$D$7*$D$5)</f>
        <v>-397620</v>
      </c>
      <c r="K80" s="38">
        <f t="shared" ca="1" si="29"/>
        <v>99.9453125</v>
      </c>
      <c r="L80" s="39">
        <f t="shared" ca="1" si="30"/>
        <v>-29218.75</v>
      </c>
      <c r="M80" s="40">
        <f t="shared" ref="M80:M143" ca="1" si="41">IF(ISERROR(B80-2),"",(INT(A80)-INT($A$14))/360*$E$6*$E$5-(INT(A80)-INT($A$14))/360*$E$7*$E$5*$K$14/100)</f>
        <v>-27075.314887152781</v>
      </c>
      <c r="N80" s="38">
        <f t="shared" ca="1" si="31"/>
        <v>101.25</v>
      </c>
      <c r="O80" s="39">
        <f t="shared" ca="1" si="32"/>
        <v>-39257.8125</v>
      </c>
      <c r="P80" s="40">
        <f t="shared" ref="P80:P143" ca="1" si="42">IF(ISERROR(B80-2),"",(INT(A80)-INT($A$14))/360*$F$6*$F$5-(INT(A80)-INT($A$14))/360*$F$7*$F$5*$N$14/100)</f>
        <v>-1077.4046223958285</v>
      </c>
      <c r="Q80" s="38">
        <f t="shared" ca="1" si="33"/>
        <v>99.25</v>
      </c>
      <c r="R80" s="39">
        <f t="shared" ca="1" si="34"/>
        <v>-251835.9375</v>
      </c>
      <c r="S80" s="40">
        <f t="shared" ref="S80:S143" ca="1" si="43">IF(ISERROR(B80-2),"",(INT(A80)-INT($A$14))/360*$G$6*$G$5-(INT(A80)-INT($A$14))/360*$G$7*$G$5*$Q$14/100)</f>
        <v>12344.932486979189</v>
      </c>
      <c r="T80" s="66">
        <f t="shared" ca="1" si="22"/>
        <v>90019.377691669462</v>
      </c>
      <c r="V80" s="59">
        <v>45925.625</v>
      </c>
      <c r="W80" s="44">
        <v>80.92</v>
      </c>
      <c r="X80" s="59">
        <v>46006.625</v>
      </c>
      <c r="Y80" s="44">
        <v>99.6015625</v>
      </c>
      <c r="Z80" s="59">
        <v>45925.625</v>
      </c>
      <c r="AA80" s="44">
        <v>111.06</v>
      </c>
      <c r="AB80" s="59">
        <v>46006.625</v>
      </c>
      <c r="AC80" s="44">
        <v>99.6015625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6"/>
        <v>45925.625</v>
      </c>
      <c r="AI80" s="150">
        <f t="shared" si="35"/>
        <v>45925.625</v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7"/>
        <v/>
      </c>
      <c r="D81" s="39" t="str">
        <f t="shared" ca="1" si="38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39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0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1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2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3"/>
        <v/>
      </c>
      <c r="T81" s="66" t="str">
        <f t="shared" ca="1" si="22"/>
        <v/>
      </c>
      <c r="V81" s="59">
        <v>45926.625</v>
      </c>
      <c r="W81" s="44">
        <v>81.08</v>
      </c>
      <c r="X81" s="59">
        <v>46007.625</v>
      </c>
      <c r="Y81" s="44">
        <v>99.7734375</v>
      </c>
      <c r="Z81" s="59">
        <v>45926.625</v>
      </c>
      <c r="AA81" s="44">
        <v>111.21</v>
      </c>
      <c r="AB81" s="59">
        <v>46007.625</v>
      </c>
      <c r="AC81" s="44">
        <v>99.7734375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6"/>
        <v>45926.625</v>
      </c>
      <c r="AI81" s="150">
        <f t="shared" si="35"/>
        <v>45926.625</v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7"/>
        <v/>
      </c>
      <c r="D82" s="39" t="str">
        <f t="shared" ca="1" si="38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39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0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1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2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3"/>
        <v/>
      </c>
      <c r="T82" s="66" t="str">
        <f t="shared" ca="1" si="22"/>
        <v/>
      </c>
      <c r="V82" s="59">
        <v>45929.625</v>
      </c>
      <c r="W82" s="44">
        <v>81.22</v>
      </c>
      <c r="X82" s="59">
        <v>46008.625</v>
      </c>
      <c r="Y82" s="44">
        <v>99.765625</v>
      </c>
      <c r="Z82" s="59">
        <v>45929.625</v>
      </c>
      <c r="AA82" s="44">
        <v>111.58</v>
      </c>
      <c r="AB82" s="59">
        <v>46008.625</v>
      </c>
      <c r="AC82" s="44">
        <v>99.765625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6"/>
        <v>45929.625</v>
      </c>
      <c r="AI82" s="150">
        <f t="shared" si="35"/>
        <v>45929.625</v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7"/>
        <v/>
      </c>
      <c r="D83" s="39" t="str">
        <f t="shared" ca="1" si="38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39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0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1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2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3"/>
        <v/>
      </c>
      <c r="T83" s="66" t="str">
        <f t="shared" ca="1" si="22"/>
        <v/>
      </c>
      <c r="V83" s="59">
        <v>45930.625</v>
      </c>
      <c r="W83" s="44">
        <v>81.19</v>
      </c>
      <c r="Z83" s="59">
        <v>45930.625</v>
      </c>
      <c r="AA83" s="44">
        <v>111.47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6"/>
        <v>45930.625</v>
      </c>
      <c r="AI83" s="150">
        <f t="shared" si="35"/>
        <v>45930.625</v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7"/>
        <v/>
      </c>
      <c r="D84" s="39" t="str">
        <f t="shared" ca="1" si="38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39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0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1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2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3"/>
        <v/>
      </c>
      <c r="T84" s="66" t="str">
        <f t="shared" ca="1" si="22"/>
        <v/>
      </c>
      <c r="V84" s="59">
        <v>45931.625</v>
      </c>
      <c r="W84" s="44">
        <v>80.959999999999994</v>
      </c>
      <c r="Z84" s="59">
        <v>45931.625</v>
      </c>
      <c r="AA84" s="44">
        <v>111.51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6"/>
        <v>45931.625</v>
      </c>
      <c r="AI84" s="150">
        <f t="shared" si="35"/>
        <v>45931.625</v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7"/>
        <v/>
      </c>
      <c r="D85" s="39" t="str">
        <f t="shared" ca="1" si="38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39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0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1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2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3"/>
        <v/>
      </c>
      <c r="T85" s="66" t="str">
        <f t="shared" ca="1" si="22"/>
        <v/>
      </c>
      <c r="V85" s="59">
        <v>45932.625</v>
      </c>
      <c r="W85" s="44">
        <v>80.930000000000007</v>
      </c>
      <c r="Z85" s="59">
        <v>45932.625</v>
      </c>
      <c r="AA85" s="44">
        <v>111.69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6"/>
        <v>45932.625</v>
      </c>
      <c r="AI85" s="150">
        <f t="shared" si="35"/>
        <v>45932.625</v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7"/>
        <v/>
      </c>
      <c r="D86" s="39" t="str">
        <f t="shared" ca="1" si="38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39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0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1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2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3"/>
        <v/>
      </c>
      <c r="T86" s="66" t="str">
        <f t="shared" ca="1" si="22"/>
        <v/>
      </c>
      <c r="V86" s="59">
        <v>45933.625</v>
      </c>
      <c r="W86" s="44">
        <v>80.84</v>
      </c>
      <c r="Z86" s="59">
        <v>45933.625</v>
      </c>
      <c r="AA86" s="44">
        <v>111.55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6"/>
        <v>45933.625</v>
      </c>
      <c r="AI86" s="150">
        <f t="shared" si="35"/>
        <v>45933.625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7"/>
        <v/>
      </c>
      <c r="D87" s="39" t="str">
        <f t="shared" ca="1" si="38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39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0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1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2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3"/>
        <v/>
      </c>
      <c r="T87" s="66" t="str">
        <f t="shared" ca="1" si="22"/>
        <v/>
      </c>
      <c r="V87" s="59">
        <v>45936.625</v>
      </c>
      <c r="W87" s="44">
        <v>80.86</v>
      </c>
      <c r="Z87" s="59">
        <v>45936.625</v>
      </c>
      <c r="AA87" s="44">
        <v>111.19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6"/>
        <v>45936.625</v>
      </c>
      <c r="AI87" s="150">
        <f t="shared" si="35"/>
        <v>45936.625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7"/>
        <v/>
      </c>
      <c r="D88" s="39" t="str">
        <f t="shared" ca="1" si="38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39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0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1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2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3"/>
        <v/>
      </c>
      <c r="T88" s="66" t="str">
        <f t="shared" ca="1" si="22"/>
        <v/>
      </c>
      <c r="V88" s="59">
        <v>45937.625</v>
      </c>
      <c r="W88" s="44">
        <v>80.77</v>
      </c>
      <c r="Z88" s="59">
        <v>45937.625</v>
      </c>
      <c r="AA88" s="44">
        <v>111.4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6"/>
        <v>45937.625</v>
      </c>
      <c r="AI88" s="150">
        <f t="shared" si="35"/>
        <v>45937.625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7"/>
        <v/>
      </c>
      <c r="D89" s="39" t="str">
        <f t="shared" ca="1" si="38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39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0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1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2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3"/>
        <v/>
      </c>
      <c r="T89" s="66" t="str">
        <f t="shared" ca="1" si="22"/>
        <v/>
      </c>
      <c r="V89" s="59">
        <v>45938.625</v>
      </c>
      <c r="W89" s="44">
        <v>80.650000000000006</v>
      </c>
      <c r="Z89" s="59">
        <v>45938.625</v>
      </c>
      <c r="AA89" s="44">
        <v>111.26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6"/>
        <v>45938.625</v>
      </c>
      <c r="AI89" s="150">
        <f t="shared" si="35"/>
        <v>45938.625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7"/>
        <v/>
      </c>
      <c r="D90" s="39" t="str">
        <f t="shared" ca="1" si="38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39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0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1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2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3"/>
        <v/>
      </c>
      <c r="T90" s="66" t="str">
        <f t="shared" ca="1" si="22"/>
        <v/>
      </c>
      <c r="V90" s="59">
        <v>45939.625</v>
      </c>
      <c r="W90" s="44">
        <v>80.42</v>
      </c>
      <c r="Z90" s="59">
        <v>45939.625</v>
      </c>
      <c r="AA90" s="44">
        <v>111.04</v>
      </c>
      <c r="AD90" s="59">
        <v>45999.625</v>
      </c>
      <c r="AE90" s="44">
        <v>100.796875</v>
      </c>
      <c r="AF90" s="59">
        <v>46000.625</v>
      </c>
      <c r="AG90" s="44">
        <v>99.109375</v>
      </c>
      <c r="AH90" s="150">
        <f t="shared" si="36"/>
        <v>45939.625</v>
      </c>
      <c r="AI90" s="150">
        <f t="shared" si="35"/>
        <v>45939.625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7"/>
        <v/>
      </c>
      <c r="D91" s="39" t="str">
        <f t="shared" ca="1" si="38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39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0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1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2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3"/>
        <v/>
      </c>
      <c r="T91" s="66" t="str">
        <f t="shared" ref="T91:T150" ca="1" si="44">IF(ISERROR(B91-2),"",C91+D91-F91-G91-I91-J91+L91+M91+O91+P91+R91+S91+$J$9)</f>
        <v/>
      </c>
      <c r="V91" s="59">
        <v>45940.625</v>
      </c>
      <c r="W91" s="44">
        <v>79.984999999999999</v>
      </c>
      <c r="Z91" s="59">
        <v>45940.625</v>
      </c>
      <c r="AA91" s="44">
        <v>111.36</v>
      </c>
      <c r="AD91" s="59">
        <v>46000.625</v>
      </c>
      <c r="AE91" s="44">
        <v>100.65625</v>
      </c>
      <c r="AF91" s="59">
        <v>46001.625</v>
      </c>
      <c r="AG91" s="44">
        <v>99.4375</v>
      </c>
      <c r="AH91" s="150">
        <f t="shared" si="36"/>
        <v>45940.625</v>
      </c>
      <c r="AI91" s="150">
        <f t="shared" si="35"/>
        <v>45940.625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7"/>
        <v/>
      </c>
      <c r="D92" s="39" t="str">
        <f t="shared" ca="1" si="38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39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0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1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2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3"/>
        <v/>
      </c>
      <c r="T92" s="66" t="str">
        <f t="shared" ca="1" si="44"/>
        <v/>
      </c>
      <c r="V92" s="59">
        <v>45943.625</v>
      </c>
      <c r="W92" s="44">
        <v>80.45</v>
      </c>
      <c r="Z92" s="59">
        <v>45943.625</v>
      </c>
      <c r="AA92" s="44">
        <v>111.73</v>
      </c>
      <c r="AD92" s="59">
        <v>46001.625</v>
      </c>
      <c r="AE92" s="44">
        <v>100.96875</v>
      </c>
      <c r="AF92" s="59">
        <v>46002.625</v>
      </c>
      <c r="AG92" s="44">
        <v>99.34375</v>
      </c>
      <c r="AH92" s="150">
        <f t="shared" si="36"/>
        <v>45943.625</v>
      </c>
      <c r="AI92" s="150">
        <f t="shared" si="35"/>
        <v>45943.625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7"/>
        <v/>
      </c>
      <c r="D93" s="39" t="str">
        <f t="shared" ca="1" si="38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39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0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1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2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3"/>
        <v/>
      </c>
      <c r="T93" s="66" t="str">
        <f t="shared" ca="1" si="44"/>
        <v/>
      </c>
      <c r="V93" s="59">
        <v>45944.625</v>
      </c>
      <c r="W93" s="44">
        <v>80.540000000000006</v>
      </c>
      <c r="Z93" s="59">
        <v>45944.625</v>
      </c>
      <c r="AA93" s="44">
        <v>112.1</v>
      </c>
      <c r="AD93" s="59">
        <v>46002.625</v>
      </c>
      <c r="AE93" s="44">
        <v>100.96875</v>
      </c>
      <c r="AF93" s="59">
        <v>46003.625</v>
      </c>
      <c r="AG93" s="44">
        <v>98.359375</v>
      </c>
      <c r="AH93" s="150">
        <f t="shared" si="36"/>
        <v>45944.625</v>
      </c>
      <c r="AI93" s="150">
        <f t="shared" si="35"/>
        <v>45944.625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7"/>
        <v/>
      </c>
      <c r="D94" s="39" t="str">
        <f t="shared" ca="1" si="38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39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0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1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2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3"/>
        <v/>
      </c>
      <c r="T94" s="66" t="str">
        <f t="shared" ca="1" si="44"/>
        <v/>
      </c>
      <c r="V94" s="59">
        <v>45945.625</v>
      </c>
      <c r="W94" s="44">
        <v>80.8</v>
      </c>
      <c r="Z94" s="59">
        <v>45945.625</v>
      </c>
      <c r="AA94" s="44">
        <v>112.1</v>
      </c>
      <c r="AD94" s="59">
        <v>46003.625</v>
      </c>
      <c r="AE94" s="44">
        <v>100.625</v>
      </c>
      <c r="AF94" s="59">
        <v>46006.625</v>
      </c>
      <c r="AG94" s="44">
        <v>98.421875</v>
      </c>
      <c r="AH94" s="150">
        <f t="shared" si="36"/>
        <v>45945.625</v>
      </c>
      <c r="AI94" s="150">
        <f t="shared" si="35"/>
        <v>45945.625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7"/>
        <v/>
      </c>
      <c r="D95" s="39" t="str">
        <f t="shared" ca="1" si="38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39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0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1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2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3"/>
        <v/>
      </c>
      <c r="T95" s="66" t="str">
        <f t="shared" ca="1" si="44"/>
        <v/>
      </c>
      <c r="V95" s="59">
        <v>45946.625</v>
      </c>
      <c r="W95" s="44">
        <v>80.510000000000005</v>
      </c>
      <c r="Z95" s="59">
        <v>45946.625</v>
      </c>
      <c r="AA95" s="44">
        <v>112.42</v>
      </c>
      <c r="AD95" s="59">
        <v>46006.625</v>
      </c>
      <c r="AE95" s="44">
        <v>100.71875</v>
      </c>
      <c r="AF95" s="59">
        <v>46007.625</v>
      </c>
      <c r="AG95" s="44">
        <v>98.96875</v>
      </c>
      <c r="AH95" s="150">
        <f t="shared" si="36"/>
        <v>45946.625</v>
      </c>
      <c r="AI95" s="150">
        <f t="shared" si="35"/>
        <v>45946.625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7"/>
        <v/>
      </c>
      <c r="D96" s="39" t="str">
        <f t="shared" ca="1" si="38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39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0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1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2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3"/>
        <v/>
      </c>
      <c r="T96" s="66" t="str">
        <f t="shared" ca="1" si="44"/>
        <v/>
      </c>
      <c r="V96" s="59">
        <v>45947.625</v>
      </c>
      <c r="W96" s="44">
        <v>80.72</v>
      </c>
      <c r="Z96" s="59">
        <v>45947.625</v>
      </c>
      <c r="AA96" s="44">
        <v>112.2</v>
      </c>
      <c r="AD96" s="59">
        <v>46007.625</v>
      </c>
      <c r="AE96" s="44">
        <v>100.96875</v>
      </c>
      <c r="AF96" s="59">
        <v>46008.625</v>
      </c>
      <c r="AG96" s="44">
        <v>98.859375</v>
      </c>
      <c r="AH96" s="150">
        <f t="shared" si="36"/>
        <v>45947.625</v>
      </c>
      <c r="AI96" s="150">
        <f t="shared" si="35"/>
        <v>45947.625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7"/>
        <v/>
      </c>
      <c r="D97" s="39" t="str">
        <f t="shared" ca="1" si="38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39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0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1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2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3"/>
        <v/>
      </c>
      <c r="T97" s="66" t="str">
        <f t="shared" ca="1" si="44"/>
        <v/>
      </c>
      <c r="V97" s="59">
        <v>45950.625</v>
      </c>
      <c r="W97" s="44">
        <v>80.88</v>
      </c>
      <c r="Z97" s="59">
        <v>45950.625</v>
      </c>
      <c r="AA97" s="44">
        <v>112.54</v>
      </c>
      <c r="AD97" s="59">
        <v>46008.625</v>
      </c>
      <c r="AE97" s="44">
        <v>100.96875</v>
      </c>
      <c r="AH97" s="150">
        <f t="shared" si="36"/>
        <v>45950.625</v>
      </c>
      <c r="AI97" s="150">
        <f t="shared" si="35"/>
        <v>45950.625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7"/>
        <v/>
      </c>
      <c r="D98" s="39" t="str">
        <f t="shared" ca="1" si="38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39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0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1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2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3"/>
        <v/>
      </c>
      <c r="T98" s="66" t="str">
        <f t="shared" ca="1" si="44"/>
        <v/>
      </c>
      <c r="V98" s="59">
        <v>45951.625</v>
      </c>
      <c r="W98" s="44">
        <v>80.760000000000005</v>
      </c>
      <c r="Z98" s="59">
        <v>45951.625</v>
      </c>
      <c r="AA98" s="44">
        <v>112.56</v>
      </c>
      <c r="AH98" s="150">
        <f t="shared" si="36"/>
        <v>45951.625</v>
      </c>
      <c r="AI98" s="150">
        <f t="shared" si="35"/>
        <v>45951.625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7"/>
        <v/>
      </c>
      <c r="D99" s="39" t="str">
        <f t="shared" ca="1" si="38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39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0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1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2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3"/>
        <v/>
      </c>
      <c r="T99" s="66" t="str">
        <f t="shared" ca="1" si="44"/>
        <v/>
      </c>
      <c r="V99" s="59">
        <v>45952.625</v>
      </c>
      <c r="W99" s="44">
        <v>80.680000000000007</v>
      </c>
      <c r="Z99" s="59">
        <v>45952.625</v>
      </c>
      <c r="AA99" s="44">
        <v>112.67</v>
      </c>
      <c r="AH99" s="150">
        <f t="shared" si="36"/>
        <v>45952.625</v>
      </c>
      <c r="AI99" s="150">
        <f t="shared" si="35"/>
        <v>45952.625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7"/>
        <v/>
      </c>
      <c r="D100" s="39" t="str">
        <f t="shared" ca="1" si="38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39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0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1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2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3"/>
        <v/>
      </c>
      <c r="T100" s="66" t="str">
        <f t="shared" ca="1" si="44"/>
        <v/>
      </c>
      <c r="V100" s="59">
        <v>45953.625</v>
      </c>
      <c r="W100" s="44">
        <v>80.849999999999994</v>
      </c>
      <c r="Z100" s="59">
        <v>45953.625</v>
      </c>
      <c r="AA100" s="44">
        <v>112.53</v>
      </c>
      <c r="AH100" s="150">
        <f t="shared" si="36"/>
        <v>45953.625</v>
      </c>
      <c r="AI100" s="150">
        <f t="shared" si="35"/>
        <v>45953.625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7"/>
        <v/>
      </c>
      <c r="D101" s="39" t="str">
        <f t="shared" ca="1" si="38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39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0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1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2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3"/>
        <v/>
      </c>
      <c r="T101" s="66" t="str">
        <f t="shared" ca="1" si="44"/>
        <v/>
      </c>
      <c r="V101" s="59">
        <v>45954.625</v>
      </c>
      <c r="W101" s="44">
        <v>81.08</v>
      </c>
      <c r="Z101" s="59">
        <v>45954.625</v>
      </c>
      <c r="AA101" s="44">
        <v>112.72</v>
      </c>
      <c r="AH101" s="150">
        <f t="shared" si="36"/>
        <v>45954.625</v>
      </c>
      <c r="AI101" s="150">
        <f t="shared" si="35"/>
        <v>45954.625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7"/>
        <v/>
      </c>
      <c r="D102" s="39" t="str">
        <f t="shared" ca="1" si="38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39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0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1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2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3"/>
        <v/>
      </c>
      <c r="T102" s="66" t="str">
        <f t="shared" ca="1" si="44"/>
        <v/>
      </c>
      <c r="V102" s="59">
        <v>45957.625</v>
      </c>
      <c r="W102" s="44">
        <v>81.28</v>
      </c>
      <c r="Z102" s="59">
        <v>45957.625</v>
      </c>
      <c r="AA102" s="44">
        <v>112.91</v>
      </c>
      <c r="AH102" s="150">
        <f t="shared" si="36"/>
        <v>45957.625</v>
      </c>
      <c r="AI102" s="150">
        <f t="shared" si="35"/>
        <v>45957.625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7"/>
        <v/>
      </c>
      <c r="D103" s="39" t="str">
        <f t="shared" ca="1" si="38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39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0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1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2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3"/>
        <v/>
      </c>
      <c r="T103" s="66" t="str">
        <f t="shared" ca="1" si="44"/>
        <v/>
      </c>
      <c r="V103" s="59">
        <v>45958.625</v>
      </c>
      <c r="W103" s="44">
        <v>81.2</v>
      </c>
      <c r="Z103" s="59">
        <v>45958.625</v>
      </c>
      <c r="AA103" s="44">
        <v>112.92</v>
      </c>
      <c r="AH103" s="150">
        <f t="shared" si="36"/>
        <v>45958.625</v>
      </c>
      <c r="AI103" s="150">
        <f t="shared" si="35"/>
        <v>45958.625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7"/>
        <v/>
      </c>
      <c r="D104" s="39" t="str">
        <f t="shared" ca="1" si="38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39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0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1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2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3"/>
        <v/>
      </c>
      <c r="T104" s="66" t="str">
        <f t="shared" ca="1" si="44"/>
        <v/>
      </c>
      <c r="V104" s="59">
        <v>45959.625</v>
      </c>
      <c r="W104" s="44">
        <v>80.95</v>
      </c>
      <c r="Z104" s="59">
        <v>45959.625</v>
      </c>
      <c r="AA104" s="44">
        <v>112.28</v>
      </c>
      <c r="AH104" s="150">
        <f t="shared" si="36"/>
        <v>45959.625</v>
      </c>
      <c r="AI104" s="150">
        <f t="shared" si="35"/>
        <v>45959.625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7"/>
        <v/>
      </c>
      <c r="D105" s="39" t="str">
        <f t="shared" ca="1" si="38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39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0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1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2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3"/>
        <v/>
      </c>
      <c r="T105" s="66" t="str">
        <f t="shared" ca="1" si="44"/>
        <v/>
      </c>
      <c r="V105" s="59">
        <v>45960.625</v>
      </c>
      <c r="W105" s="44">
        <v>80.8</v>
      </c>
      <c r="Z105" s="59">
        <v>45960.625</v>
      </c>
      <c r="AA105" s="44">
        <v>111.68</v>
      </c>
      <c r="AH105" s="150">
        <f t="shared" si="36"/>
        <v>45960.625</v>
      </c>
      <c r="AI105" s="150">
        <f t="shared" si="35"/>
        <v>45960.625</v>
      </c>
    </row>
    <row r="106" spans="1:35">
      <c r="A106" s="151" t="str">
        <f t="shared" ca="1" si="23"/>
        <v/>
      </c>
      <c r="B106" s="38" t="str">
        <f t="shared" ca="1" si="24"/>
        <v/>
      </c>
      <c r="C106" s="39" t="str">
        <f t="shared" ca="1" si="37"/>
        <v/>
      </c>
      <c r="D106" s="39" t="str">
        <f t="shared" ca="1" si="38"/>
        <v/>
      </c>
      <c r="E106" s="38" t="str">
        <f t="shared" ca="1" si="25"/>
        <v/>
      </c>
      <c r="F106" s="39" t="str">
        <f t="shared" ca="1" si="26"/>
        <v/>
      </c>
      <c r="G106" s="40" t="str">
        <f t="shared" ca="1" si="39"/>
        <v/>
      </c>
      <c r="H106" s="38" t="str">
        <f t="shared" ca="1" si="27"/>
        <v/>
      </c>
      <c r="I106" s="39" t="str">
        <f t="shared" ca="1" si="28"/>
        <v/>
      </c>
      <c r="J106" s="40" t="str">
        <f t="shared" ca="1" si="40"/>
        <v/>
      </c>
      <c r="K106" s="38" t="str">
        <f t="shared" ca="1" si="29"/>
        <v/>
      </c>
      <c r="L106" s="39" t="str">
        <f t="shared" ca="1" si="30"/>
        <v/>
      </c>
      <c r="M106" s="40" t="str">
        <f t="shared" ca="1" si="41"/>
        <v/>
      </c>
      <c r="N106" s="38" t="str">
        <f t="shared" ca="1" si="31"/>
        <v/>
      </c>
      <c r="O106" s="39" t="str">
        <f t="shared" ca="1" si="32"/>
        <v/>
      </c>
      <c r="P106" s="40" t="str">
        <f t="shared" ca="1" si="42"/>
        <v/>
      </c>
      <c r="Q106" s="38" t="str">
        <f t="shared" ca="1" si="33"/>
        <v/>
      </c>
      <c r="R106" s="39" t="str">
        <f t="shared" ca="1" si="34"/>
        <v/>
      </c>
      <c r="S106" s="40" t="str">
        <f t="shared" ca="1" si="43"/>
        <v/>
      </c>
      <c r="T106" s="66" t="str">
        <f t="shared" ca="1" si="44"/>
        <v/>
      </c>
      <c r="V106" s="59">
        <v>45961.625</v>
      </c>
      <c r="W106" s="44">
        <v>80.8</v>
      </c>
      <c r="Z106" s="59">
        <v>45961.625</v>
      </c>
      <c r="AA106" s="44">
        <v>111.23</v>
      </c>
      <c r="AH106" s="150">
        <f t="shared" si="36"/>
        <v>45961.625</v>
      </c>
      <c r="AI106" s="150">
        <f t="shared" si="35"/>
        <v>45961.625</v>
      </c>
    </row>
    <row r="107" spans="1:35">
      <c r="A107" s="151" t="str">
        <f t="shared" ca="1" si="23"/>
        <v/>
      </c>
      <c r="B107" s="38" t="str">
        <f t="shared" ca="1" si="24"/>
        <v/>
      </c>
      <c r="C107" s="39" t="str">
        <f t="shared" ca="1" si="37"/>
        <v/>
      </c>
      <c r="D107" s="39" t="str">
        <f t="shared" ca="1" si="38"/>
        <v/>
      </c>
      <c r="E107" s="38" t="str">
        <f t="shared" ca="1" si="25"/>
        <v/>
      </c>
      <c r="F107" s="39" t="str">
        <f t="shared" ca="1" si="26"/>
        <v/>
      </c>
      <c r="G107" s="40" t="str">
        <f t="shared" ca="1" si="39"/>
        <v/>
      </c>
      <c r="H107" s="38" t="str">
        <f t="shared" ca="1" si="27"/>
        <v/>
      </c>
      <c r="I107" s="39" t="str">
        <f t="shared" ca="1" si="28"/>
        <v/>
      </c>
      <c r="J107" s="40" t="str">
        <f t="shared" ca="1" si="40"/>
        <v/>
      </c>
      <c r="K107" s="38" t="str">
        <f t="shared" ca="1" si="29"/>
        <v/>
      </c>
      <c r="L107" s="39" t="str">
        <f t="shared" ca="1" si="30"/>
        <v/>
      </c>
      <c r="M107" s="40" t="str">
        <f t="shared" ca="1" si="41"/>
        <v/>
      </c>
      <c r="N107" s="38" t="str">
        <f t="shared" ca="1" si="31"/>
        <v/>
      </c>
      <c r="O107" s="39" t="str">
        <f t="shared" ca="1" si="32"/>
        <v/>
      </c>
      <c r="P107" s="40" t="str">
        <f t="shared" ca="1" si="42"/>
        <v/>
      </c>
      <c r="Q107" s="38" t="str">
        <f t="shared" ca="1" si="33"/>
        <v/>
      </c>
      <c r="R107" s="39" t="str">
        <f t="shared" ca="1" si="34"/>
        <v/>
      </c>
      <c r="S107" s="40" t="str">
        <f t="shared" ca="1" si="43"/>
        <v/>
      </c>
      <c r="T107" s="66" t="str">
        <f t="shared" ca="1" si="44"/>
        <v/>
      </c>
      <c r="V107" s="59">
        <v>45964.625</v>
      </c>
      <c r="W107" s="44">
        <v>80.14</v>
      </c>
      <c r="Z107" s="59">
        <v>45964.625</v>
      </c>
      <c r="AA107" s="44">
        <v>110.53</v>
      </c>
      <c r="AH107" s="150">
        <f t="shared" si="36"/>
        <v>45964.625</v>
      </c>
      <c r="AI107" s="150">
        <f t="shared" si="35"/>
        <v>45964.625</v>
      </c>
    </row>
    <row r="108" spans="1:35">
      <c r="A108" s="151" t="str">
        <f t="shared" ca="1" si="23"/>
        <v/>
      </c>
      <c r="B108" s="38" t="str">
        <f t="shared" ca="1" si="24"/>
        <v/>
      </c>
      <c r="C108" s="39" t="str">
        <f t="shared" ca="1" si="37"/>
        <v/>
      </c>
      <c r="D108" s="39" t="str">
        <f t="shared" ca="1" si="38"/>
        <v/>
      </c>
      <c r="E108" s="38" t="str">
        <f t="shared" ca="1" si="25"/>
        <v/>
      </c>
      <c r="F108" s="39" t="str">
        <f t="shared" ca="1" si="26"/>
        <v/>
      </c>
      <c r="G108" s="40" t="str">
        <f t="shared" ca="1" si="39"/>
        <v/>
      </c>
      <c r="H108" s="38" t="str">
        <f t="shared" ca="1" si="27"/>
        <v/>
      </c>
      <c r="I108" s="39" t="str">
        <f t="shared" ca="1" si="28"/>
        <v/>
      </c>
      <c r="J108" s="40" t="str">
        <f t="shared" ca="1" si="40"/>
        <v/>
      </c>
      <c r="K108" s="38" t="str">
        <f t="shared" ca="1" si="29"/>
        <v/>
      </c>
      <c r="L108" s="39" t="str">
        <f t="shared" ca="1" si="30"/>
        <v/>
      </c>
      <c r="M108" s="40" t="str">
        <f t="shared" ca="1" si="41"/>
        <v/>
      </c>
      <c r="N108" s="38" t="str">
        <f t="shared" ca="1" si="31"/>
        <v/>
      </c>
      <c r="O108" s="39" t="str">
        <f t="shared" ca="1" si="32"/>
        <v/>
      </c>
      <c r="P108" s="40" t="str">
        <f t="shared" ca="1" si="42"/>
        <v/>
      </c>
      <c r="Q108" s="38" t="str">
        <f t="shared" ca="1" si="33"/>
        <v/>
      </c>
      <c r="R108" s="39" t="str">
        <f t="shared" ca="1" si="34"/>
        <v/>
      </c>
      <c r="S108" s="40" t="str">
        <f t="shared" ca="1" si="43"/>
        <v/>
      </c>
      <c r="T108" s="66" t="str">
        <f t="shared" ca="1" si="44"/>
        <v/>
      </c>
      <c r="V108" s="59">
        <v>45965.625</v>
      </c>
      <c r="W108" s="44">
        <v>80.150000000000006</v>
      </c>
      <c r="Z108" s="59">
        <v>45965.625</v>
      </c>
      <c r="AA108" s="44">
        <v>110.68</v>
      </c>
      <c r="AH108" s="150">
        <f t="shared" si="36"/>
        <v>45965.625</v>
      </c>
      <c r="AI108" s="150">
        <f t="shared" si="35"/>
        <v>45965.625</v>
      </c>
    </row>
    <row r="109" spans="1:35">
      <c r="A109" s="151" t="str">
        <f t="shared" ca="1" si="23"/>
        <v/>
      </c>
      <c r="B109" s="38" t="str">
        <f t="shared" ca="1" si="24"/>
        <v/>
      </c>
      <c r="C109" s="39" t="str">
        <f t="shared" ca="1" si="37"/>
        <v/>
      </c>
      <c r="D109" s="39" t="str">
        <f t="shared" ca="1" si="38"/>
        <v/>
      </c>
      <c r="E109" s="38" t="str">
        <f t="shared" ca="1" si="25"/>
        <v/>
      </c>
      <c r="F109" s="39" t="str">
        <f t="shared" ca="1" si="26"/>
        <v/>
      </c>
      <c r="G109" s="40" t="str">
        <f t="shared" ca="1" si="39"/>
        <v/>
      </c>
      <c r="H109" s="38" t="str">
        <f t="shared" ca="1" si="27"/>
        <v/>
      </c>
      <c r="I109" s="39" t="str">
        <f t="shared" ca="1" si="28"/>
        <v/>
      </c>
      <c r="J109" s="40" t="str">
        <f t="shared" ca="1" si="40"/>
        <v/>
      </c>
      <c r="K109" s="38" t="str">
        <f t="shared" ca="1" si="29"/>
        <v/>
      </c>
      <c r="L109" s="39" t="str">
        <f t="shared" ca="1" si="30"/>
        <v/>
      </c>
      <c r="M109" s="40" t="str">
        <f t="shared" ca="1" si="41"/>
        <v/>
      </c>
      <c r="N109" s="38" t="str">
        <f t="shared" ca="1" si="31"/>
        <v/>
      </c>
      <c r="O109" s="39" t="str">
        <f t="shared" ca="1" si="32"/>
        <v/>
      </c>
      <c r="P109" s="40" t="str">
        <f t="shared" ca="1" si="42"/>
        <v/>
      </c>
      <c r="Q109" s="38" t="str">
        <f t="shared" ca="1" si="33"/>
        <v/>
      </c>
      <c r="R109" s="39" t="str">
        <f t="shared" ca="1" si="34"/>
        <v/>
      </c>
      <c r="S109" s="40" t="str">
        <f t="shared" ca="1" si="43"/>
        <v/>
      </c>
      <c r="T109" s="66" t="str">
        <f t="shared" ca="1" si="44"/>
        <v/>
      </c>
      <c r="V109" s="59">
        <v>45966.625</v>
      </c>
      <c r="W109" s="44">
        <v>80.23</v>
      </c>
      <c r="Z109" s="59">
        <v>45966.625</v>
      </c>
      <c r="AA109" s="44">
        <v>110.35</v>
      </c>
      <c r="AH109" s="150">
        <f t="shared" si="36"/>
        <v>45966.625</v>
      </c>
      <c r="AI109" s="150">
        <f t="shared" si="35"/>
        <v>45966.625</v>
      </c>
    </row>
    <row r="110" spans="1:35">
      <c r="A110" s="151" t="str">
        <f t="shared" ca="1" si="23"/>
        <v/>
      </c>
      <c r="B110" s="38" t="str">
        <f t="shared" ca="1" si="24"/>
        <v/>
      </c>
      <c r="C110" s="39" t="str">
        <f t="shared" ca="1" si="37"/>
        <v/>
      </c>
      <c r="D110" s="39" t="str">
        <f t="shared" ca="1" si="38"/>
        <v/>
      </c>
      <c r="E110" s="38" t="str">
        <f t="shared" ca="1" si="25"/>
        <v/>
      </c>
      <c r="F110" s="39" t="str">
        <f t="shared" ca="1" si="26"/>
        <v/>
      </c>
      <c r="G110" s="40" t="str">
        <f t="shared" ca="1" si="39"/>
        <v/>
      </c>
      <c r="H110" s="38" t="str">
        <f t="shared" ca="1" si="27"/>
        <v/>
      </c>
      <c r="I110" s="39" t="str">
        <f t="shared" ca="1" si="28"/>
        <v/>
      </c>
      <c r="J110" s="40" t="str">
        <f t="shared" ca="1" si="40"/>
        <v/>
      </c>
      <c r="K110" s="38" t="str">
        <f t="shared" ca="1" si="29"/>
        <v/>
      </c>
      <c r="L110" s="39" t="str">
        <f t="shared" ca="1" si="30"/>
        <v/>
      </c>
      <c r="M110" s="40" t="str">
        <f t="shared" ca="1" si="41"/>
        <v/>
      </c>
      <c r="N110" s="38" t="str">
        <f t="shared" ca="1" si="31"/>
        <v/>
      </c>
      <c r="O110" s="39" t="str">
        <f t="shared" ca="1" si="32"/>
        <v/>
      </c>
      <c r="P110" s="40" t="str">
        <f t="shared" ca="1" si="42"/>
        <v/>
      </c>
      <c r="Q110" s="38" t="str">
        <f t="shared" ca="1" si="33"/>
        <v/>
      </c>
      <c r="R110" s="39" t="str">
        <f t="shared" ca="1" si="34"/>
        <v/>
      </c>
      <c r="S110" s="40" t="str">
        <f t="shared" ca="1" si="43"/>
        <v/>
      </c>
      <c r="T110" s="66" t="str">
        <f t="shared" ca="1" si="44"/>
        <v/>
      </c>
      <c r="V110" s="59">
        <v>45967.625</v>
      </c>
      <c r="W110" s="44">
        <v>80.260000000000005</v>
      </c>
      <c r="Z110" s="59">
        <v>45967.625</v>
      </c>
      <c r="AA110" s="44">
        <v>110.93</v>
      </c>
      <c r="AH110" s="150">
        <f t="shared" si="36"/>
        <v>45967.625</v>
      </c>
      <c r="AI110" s="150">
        <f t="shared" si="35"/>
        <v>45967.625</v>
      </c>
    </row>
    <row r="111" spans="1:35">
      <c r="A111" s="151" t="str">
        <f t="shared" ca="1" si="23"/>
        <v/>
      </c>
      <c r="B111" s="38" t="str">
        <f t="shared" ca="1" si="24"/>
        <v/>
      </c>
      <c r="C111" s="39" t="str">
        <f t="shared" ca="1" si="37"/>
        <v/>
      </c>
      <c r="D111" s="39" t="str">
        <f t="shared" ca="1" si="38"/>
        <v/>
      </c>
      <c r="E111" s="38" t="str">
        <f t="shared" ca="1" si="25"/>
        <v/>
      </c>
      <c r="F111" s="39" t="str">
        <f t="shared" ca="1" si="26"/>
        <v/>
      </c>
      <c r="G111" s="40" t="str">
        <f t="shared" ca="1" si="39"/>
        <v/>
      </c>
      <c r="H111" s="38" t="str">
        <f t="shared" ca="1" si="27"/>
        <v/>
      </c>
      <c r="I111" s="39" t="str">
        <f t="shared" ca="1" si="28"/>
        <v/>
      </c>
      <c r="J111" s="40" t="str">
        <f t="shared" ca="1" si="40"/>
        <v/>
      </c>
      <c r="K111" s="38" t="str">
        <f t="shared" ca="1" si="29"/>
        <v/>
      </c>
      <c r="L111" s="39" t="str">
        <f t="shared" ca="1" si="30"/>
        <v/>
      </c>
      <c r="M111" s="40" t="str">
        <f t="shared" ca="1" si="41"/>
        <v/>
      </c>
      <c r="N111" s="38" t="str">
        <f t="shared" ca="1" si="31"/>
        <v/>
      </c>
      <c r="O111" s="39" t="str">
        <f t="shared" ca="1" si="32"/>
        <v/>
      </c>
      <c r="P111" s="40" t="str">
        <f t="shared" ca="1" si="42"/>
        <v/>
      </c>
      <c r="Q111" s="38" t="str">
        <f t="shared" ca="1" si="33"/>
        <v/>
      </c>
      <c r="R111" s="39" t="str">
        <f t="shared" ca="1" si="34"/>
        <v/>
      </c>
      <c r="S111" s="40" t="str">
        <f t="shared" ca="1" si="43"/>
        <v/>
      </c>
      <c r="T111" s="66" t="str">
        <f t="shared" ca="1" si="44"/>
        <v/>
      </c>
      <c r="V111" s="59">
        <v>45968.625</v>
      </c>
      <c r="W111" s="44">
        <v>80.33</v>
      </c>
      <c r="Z111" s="59">
        <v>45968.625</v>
      </c>
      <c r="AA111" s="44">
        <v>110.71</v>
      </c>
      <c r="AH111" s="150">
        <f t="shared" si="36"/>
        <v>45968.625</v>
      </c>
      <c r="AI111" s="150">
        <f t="shared" si="35"/>
        <v>45968.625</v>
      </c>
    </row>
    <row r="112" spans="1:35">
      <c r="A112" s="151" t="str">
        <f t="shared" ca="1" si="23"/>
        <v/>
      </c>
      <c r="B112" s="38" t="str">
        <f t="shared" ca="1" si="24"/>
        <v/>
      </c>
      <c r="C112" s="39" t="str">
        <f t="shared" ca="1" si="37"/>
        <v/>
      </c>
      <c r="D112" s="39" t="str">
        <f t="shared" ca="1" si="38"/>
        <v/>
      </c>
      <c r="E112" s="38" t="str">
        <f t="shared" ca="1" si="25"/>
        <v/>
      </c>
      <c r="F112" s="39" t="str">
        <f t="shared" ca="1" si="26"/>
        <v/>
      </c>
      <c r="G112" s="40" t="str">
        <f t="shared" ca="1" si="39"/>
        <v/>
      </c>
      <c r="H112" s="38" t="str">
        <f t="shared" ca="1" si="27"/>
        <v/>
      </c>
      <c r="I112" s="39" t="str">
        <f t="shared" ca="1" si="28"/>
        <v/>
      </c>
      <c r="J112" s="40" t="str">
        <f t="shared" ca="1" si="40"/>
        <v/>
      </c>
      <c r="K112" s="38" t="str">
        <f t="shared" ca="1" si="29"/>
        <v/>
      </c>
      <c r="L112" s="39" t="str">
        <f t="shared" ca="1" si="30"/>
        <v/>
      </c>
      <c r="M112" s="40" t="str">
        <f t="shared" ca="1" si="41"/>
        <v/>
      </c>
      <c r="N112" s="38" t="str">
        <f t="shared" ca="1" si="31"/>
        <v/>
      </c>
      <c r="O112" s="39" t="str">
        <f t="shared" ca="1" si="32"/>
        <v/>
      </c>
      <c r="P112" s="40" t="str">
        <f t="shared" ca="1" si="42"/>
        <v/>
      </c>
      <c r="Q112" s="38" t="str">
        <f t="shared" ca="1" si="33"/>
        <v/>
      </c>
      <c r="R112" s="39" t="str">
        <f t="shared" ca="1" si="34"/>
        <v/>
      </c>
      <c r="S112" s="40" t="str">
        <f t="shared" ca="1" si="43"/>
        <v/>
      </c>
      <c r="T112" s="66" t="str">
        <f t="shared" ca="1" si="44"/>
        <v/>
      </c>
      <c r="V112" s="59">
        <v>45971.625</v>
      </c>
      <c r="W112" s="44">
        <v>80.599999999999994</v>
      </c>
      <c r="Z112" s="59">
        <v>45971.625</v>
      </c>
      <c r="AA112" s="44">
        <v>110.77</v>
      </c>
      <c r="AH112" s="150">
        <f t="shared" si="36"/>
        <v>45971.625</v>
      </c>
      <c r="AI112" s="150">
        <f t="shared" si="35"/>
        <v>45971.625</v>
      </c>
    </row>
    <row r="113" spans="1:35">
      <c r="A113" s="151" t="str">
        <f t="shared" ref="A113:A150" ca="1" si="45">IF(AND(ISBLANK(AJ102), A112 = $AJ$1),NOW(),IF(ISBLANK(AJ102),"",AJ102))</f>
        <v/>
      </c>
      <c r="B113" s="38" t="str">
        <f t="shared" ref="B113:B150" ca="1" si="46">IF(COUNTIF(V:V,A113)=1,VLOOKUP(A113,V:W,2), IF(COUNTIF(V:V,A113)=0,$B$10,""))</f>
        <v/>
      </c>
      <c r="C113" s="39" t="str">
        <f t="shared" ca="1" si="37"/>
        <v/>
      </c>
      <c r="D113" s="39" t="str">
        <f t="shared" ca="1" si="38"/>
        <v/>
      </c>
      <c r="E113" s="38" t="str">
        <f t="shared" ref="E113:E150" ca="1" si="47">IF(COUNTIF(V:V,A113)=1,VLOOKUP(A113,X:Y,2), IF(COUNTIF(V:V,A113)=0,$C$10,""))</f>
        <v/>
      </c>
      <c r="F113" s="39" t="str">
        <f t="shared" ref="F113:F150" ca="1" si="48">IF(ISERROR(B113-2),"",(E113-$E$14)/100*$C$5)</f>
        <v/>
      </c>
      <c r="G113" s="40" t="str">
        <f t="shared" ca="1" si="39"/>
        <v/>
      </c>
      <c r="H113" s="38" t="str">
        <f t="shared" ref="H113:H150" ca="1" si="49">IF(COUNTIF(V:V,A113)=1,VLOOKUP(A113,Z:AA,2), IF(COUNTIF(V:V,A113)=0,$D$10,""))</f>
        <v/>
      </c>
      <c r="I113" s="39" t="str">
        <f t="shared" ref="I113:I150" ca="1" si="50">IF(ISERROR(B113-2),"",(H113/$H$14-1)*$D$5)</f>
        <v/>
      </c>
      <c r="J113" s="40" t="str">
        <f t="shared" ca="1" si="40"/>
        <v/>
      </c>
      <c r="K113" s="38" t="str">
        <f t="shared" ref="K113:K150" ca="1" si="51">IF(COUNTIF(V:V,A113)=1,VLOOKUP(A113,AB:AC,2), IF(COUNTIF(V:V,A113)=0,$E$10,""))</f>
        <v/>
      </c>
      <c r="L113" s="39" t="str">
        <f t="shared" ref="L113:L150" ca="1" si="52">IF(ISERROR(B113-2),"",(K113-$K$14)/100*$E$5)</f>
        <v/>
      </c>
      <c r="M113" s="40" t="str">
        <f t="shared" ca="1" si="41"/>
        <v/>
      </c>
      <c r="N113" s="38" t="str">
        <f t="shared" ref="N113:N150" ca="1" si="53">IF(COUNTIF(V:V,A113)=1,VLOOKUP(A113,AD:AE,2), IF(COUNTIF(V:V,A113)=0,$F$10,""))</f>
        <v/>
      </c>
      <c r="O113" s="39" t="str">
        <f t="shared" ref="O113:O150" ca="1" si="54">IF(ISERROR(B113-2),"",(N113-$N$14)/100*$F$5)</f>
        <v/>
      </c>
      <c r="P113" s="40" t="str">
        <f t="shared" ca="1" si="42"/>
        <v/>
      </c>
      <c r="Q113" s="38" t="str">
        <f t="shared" ref="Q113:Q150" ca="1" si="55">IF(COUNTIF(V:V,A113)=1,VLOOKUP(A113,AF:AG,2), IF(COUNTIF(V:V,A113)=0,$G$10,""))</f>
        <v/>
      </c>
      <c r="R113" s="39" t="str">
        <f t="shared" ref="R113:R150" ca="1" si="56">IF(ISERROR(B113-2),"",(Q113-$Q$14)/100*$G$5)</f>
        <v/>
      </c>
      <c r="S113" s="40" t="str">
        <f t="shared" ca="1" si="43"/>
        <v/>
      </c>
      <c r="T113" s="66" t="str">
        <f t="shared" ca="1" si="44"/>
        <v/>
      </c>
      <c r="V113" s="59">
        <v>45972.625</v>
      </c>
      <c r="W113" s="44">
        <v>80.69</v>
      </c>
      <c r="Z113" s="59">
        <v>45972.625</v>
      </c>
      <c r="AA113" s="44">
        <v>111.21</v>
      </c>
      <c r="AH113" s="150">
        <f t="shared" si="36"/>
        <v>45972.625</v>
      </c>
      <c r="AI113" s="150">
        <f t="shared" si="35"/>
        <v>45972.625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7"/>
        <v/>
      </c>
      <c r="D114" s="39" t="str">
        <f t="shared" ca="1" si="38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39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0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1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2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3"/>
        <v/>
      </c>
      <c r="T114" s="66" t="str">
        <f t="shared" ca="1" si="44"/>
        <v/>
      </c>
      <c r="V114" s="59">
        <v>45973.625</v>
      </c>
      <c r="W114" s="44">
        <v>80.53</v>
      </c>
      <c r="Z114" s="59">
        <v>45973.625</v>
      </c>
      <c r="AA114" s="44">
        <v>111.1</v>
      </c>
      <c r="AH114" s="150">
        <f t="shared" si="36"/>
        <v>45973.625</v>
      </c>
      <c r="AI114" s="150">
        <f t="shared" si="35"/>
        <v>45973.625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7"/>
        <v/>
      </c>
      <c r="D115" s="39" t="str">
        <f t="shared" ca="1" si="38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39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0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1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2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3"/>
        <v/>
      </c>
      <c r="T115" s="66" t="str">
        <f t="shared" ca="1" si="44"/>
        <v/>
      </c>
      <c r="V115" s="59">
        <v>45974.625</v>
      </c>
      <c r="W115" s="44">
        <v>80.2</v>
      </c>
      <c r="Z115" s="59">
        <v>45974.625</v>
      </c>
      <c r="AA115" s="44">
        <v>110.55</v>
      </c>
      <c r="AH115" s="150">
        <f t="shared" si="36"/>
        <v>45974.625</v>
      </c>
      <c r="AI115" s="150">
        <f t="shared" si="35"/>
        <v>45974.625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7"/>
        <v/>
      </c>
      <c r="D116" s="39" t="str">
        <f t="shared" ca="1" si="38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39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0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1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2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3"/>
        <v/>
      </c>
      <c r="T116" s="66" t="str">
        <f t="shared" ca="1" si="44"/>
        <v/>
      </c>
      <c r="V116" s="59">
        <v>45975.625</v>
      </c>
      <c r="W116" s="44">
        <v>80.22</v>
      </c>
      <c r="Z116" s="59">
        <v>45975.625</v>
      </c>
      <c r="AA116" s="44">
        <v>110.25</v>
      </c>
      <c r="AH116" s="150">
        <f t="shared" si="36"/>
        <v>45975.625</v>
      </c>
      <c r="AI116" s="150">
        <f t="shared" si="35"/>
        <v>45975.625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7"/>
        <v/>
      </c>
      <c r="D117" s="39" t="str">
        <f t="shared" ca="1" si="38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39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0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1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2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3"/>
        <v/>
      </c>
      <c r="T117" s="66" t="str">
        <f t="shared" ca="1" si="44"/>
        <v/>
      </c>
      <c r="V117" s="59">
        <v>45978.625</v>
      </c>
      <c r="W117" s="44">
        <v>80.09</v>
      </c>
      <c r="Z117" s="59">
        <v>45978.625</v>
      </c>
      <c r="AA117" s="44">
        <v>110.32</v>
      </c>
      <c r="AH117" s="150">
        <f t="shared" si="36"/>
        <v>45978.625</v>
      </c>
      <c r="AI117" s="150">
        <f t="shared" si="35"/>
        <v>45978.625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7"/>
        <v/>
      </c>
      <c r="D118" s="39" t="str">
        <f t="shared" ca="1" si="38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39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0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1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2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3"/>
        <v/>
      </c>
      <c r="T118" s="66" t="str">
        <f t="shared" ca="1" si="44"/>
        <v/>
      </c>
      <c r="V118" s="59">
        <v>45979.625</v>
      </c>
      <c r="W118" s="44">
        <v>80.11</v>
      </c>
      <c r="Z118" s="59">
        <v>45979.625</v>
      </c>
      <c r="AA118" s="44">
        <v>110.37</v>
      </c>
      <c r="AH118" s="150">
        <f t="shared" si="36"/>
        <v>45979.625</v>
      </c>
      <c r="AI118" s="150">
        <f t="shared" si="35"/>
        <v>45979.625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7"/>
        <v/>
      </c>
      <c r="D119" s="39" t="str">
        <f t="shared" ca="1" si="38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39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0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1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2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3"/>
        <v/>
      </c>
      <c r="T119" s="66" t="str">
        <f t="shared" ca="1" si="44"/>
        <v/>
      </c>
      <c r="V119" s="59">
        <v>45980.625</v>
      </c>
      <c r="W119" s="44">
        <v>80.150000000000006</v>
      </c>
      <c r="Z119" s="59">
        <v>45980.625</v>
      </c>
      <c r="AA119" s="44">
        <v>110.38</v>
      </c>
      <c r="AH119" s="150">
        <f t="shared" si="36"/>
        <v>45980.625</v>
      </c>
      <c r="AI119" s="150">
        <f t="shared" si="35"/>
        <v>45980.625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7"/>
        <v/>
      </c>
      <c r="D120" s="39" t="str">
        <f t="shared" ca="1" si="38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39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0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1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2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3"/>
        <v/>
      </c>
      <c r="T120" s="66" t="str">
        <f t="shared" ca="1" si="44"/>
        <v/>
      </c>
      <c r="V120" s="59">
        <v>45981.625</v>
      </c>
      <c r="W120" s="44">
        <v>80.099999999999994</v>
      </c>
      <c r="Z120" s="59">
        <v>45981.625</v>
      </c>
      <c r="AA120" s="44">
        <v>110.53</v>
      </c>
      <c r="AH120" s="150">
        <f t="shared" si="36"/>
        <v>45981.625</v>
      </c>
      <c r="AI120" s="150">
        <f t="shared" si="35"/>
        <v>45981.625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7"/>
        <v/>
      </c>
      <c r="D121" s="39" t="str">
        <f t="shared" ca="1" si="38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39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0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1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2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3"/>
        <v/>
      </c>
      <c r="T121" s="66" t="str">
        <f t="shared" ca="1" si="44"/>
        <v/>
      </c>
      <c r="V121" s="59">
        <v>45982.625</v>
      </c>
      <c r="W121" s="44">
        <v>80.37</v>
      </c>
      <c r="Z121" s="59">
        <v>45982.625</v>
      </c>
      <c r="AA121" s="44">
        <v>110.92</v>
      </c>
      <c r="AH121" s="150">
        <f t="shared" si="36"/>
        <v>45982.625</v>
      </c>
      <c r="AI121" s="150">
        <f t="shared" si="35"/>
        <v>45982.625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7"/>
        <v/>
      </c>
      <c r="D122" s="39" t="str">
        <f t="shared" ca="1" si="38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39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0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1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2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3"/>
        <v/>
      </c>
      <c r="T122" s="66" t="str">
        <f t="shared" ca="1" si="44"/>
        <v/>
      </c>
      <c r="V122" s="59">
        <v>45985.625</v>
      </c>
      <c r="W122" s="44">
        <v>80.59</v>
      </c>
      <c r="Z122" s="59">
        <v>45985.625</v>
      </c>
      <c r="AA122" s="44">
        <v>111.36</v>
      </c>
      <c r="AH122" s="150">
        <f t="shared" si="36"/>
        <v>45985.625</v>
      </c>
      <c r="AI122" s="150">
        <f t="shared" si="35"/>
        <v>45985.625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7"/>
        <v/>
      </c>
      <c r="D123" s="39" t="str">
        <f t="shared" ca="1" si="38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39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0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1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2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3"/>
        <v/>
      </c>
      <c r="T123" s="66" t="str">
        <f t="shared" ca="1" si="44"/>
        <v/>
      </c>
      <c r="V123" s="59">
        <v>45986.625</v>
      </c>
      <c r="W123" s="44">
        <v>80.87</v>
      </c>
      <c r="Z123" s="59">
        <v>45986.625</v>
      </c>
      <c r="AA123" s="44">
        <v>111.67</v>
      </c>
      <c r="AH123" s="150">
        <f t="shared" si="36"/>
        <v>45986.625</v>
      </c>
      <c r="AI123" s="150">
        <f t="shared" si="35"/>
        <v>45986.625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7"/>
        <v/>
      </c>
      <c r="D124" s="39" t="str">
        <f t="shared" ca="1" si="38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39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0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1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2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3"/>
        <v/>
      </c>
      <c r="T124" s="66" t="str">
        <f t="shared" ca="1" si="44"/>
        <v/>
      </c>
      <c r="V124" s="59">
        <v>45987.625</v>
      </c>
      <c r="W124" s="44">
        <v>80.95</v>
      </c>
      <c r="Z124" s="59">
        <v>45987.625</v>
      </c>
      <c r="AA124" s="44">
        <v>112.05</v>
      </c>
      <c r="AH124" s="150">
        <f t="shared" si="36"/>
        <v>45987.625</v>
      </c>
      <c r="AI124" s="150">
        <f t="shared" si="35"/>
        <v>45987.625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7"/>
        <v/>
      </c>
      <c r="D125" s="39" t="str">
        <f t="shared" ca="1" si="38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39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0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1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2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3"/>
        <v/>
      </c>
      <c r="T125" s="66" t="str">
        <f t="shared" ca="1" si="44"/>
        <v/>
      </c>
      <c r="V125" s="59">
        <v>45989.625</v>
      </c>
      <c r="W125" s="44">
        <v>80.989999999999995</v>
      </c>
      <c r="Z125" s="59">
        <v>45989.625</v>
      </c>
      <c r="AA125" s="44">
        <v>111.86</v>
      </c>
      <c r="AH125" s="150" t="str">
        <f t="shared" si="36"/>
        <v/>
      </c>
      <c r="AI125" s="150" t="str">
        <f t="shared" si="35"/>
        <v/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7"/>
        <v/>
      </c>
      <c r="D126" s="39" t="str">
        <f t="shared" ca="1" si="38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39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0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1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2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3"/>
        <v/>
      </c>
      <c r="T126" s="66" t="str">
        <f t="shared" ca="1" si="44"/>
        <v/>
      </c>
      <c r="V126" s="59">
        <v>45992.625</v>
      </c>
      <c r="W126" s="44">
        <v>80.47</v>
      </c>
      <c r="Z126" s="59">
        <v>45992.625</v>
      </c>
      <c r="AA126" s="44">
        <v>110.86</v>
      </c>
      <c r="AH126" s="150">
        <f t="shared" si="36"/>
        <v>45992.625</v>
      </c>
      <c r="AI126" s="150">
        <f t="shared" si="35"/>
        <v>45992.625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7"/>
        <v/>
      </c>
      <c r="D127" s="39" t="str">
        <f t="shared" ca="1" si="38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39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0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1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2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3"/>
        <v/>
      </c>
      <c r="T127" s="66" t="str">
        <f t="shared" ca="1" si="44"/>
        <v/>
      </c>
      <c r="V127" s="59">
        <v>45993.625</v>
      </c>
      <c r="W127" s="44">
        <v>80.62</v>
      </c>
      <c r="Z127" s="59">
        <v>45993.625</v>
      </c>
      <c r="AA127" s="44">
        <v>110.92</v>
      </c>
      <c r="AH127" s="150">
        <f t="shared" si="36"/>
        <v>45993.625</v>
      </c>
      <c r="AI127" s="150">
        <f t="shared" si="35"/>
        <v>45993.625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7"/>
        <v/>
      </c>
      <c r="D128" s="39" t="str">
        <f t="shared" ca="1" si="38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39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0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1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2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3"/>
        <v/>
      </c>
      <c r="T128" s="66" t="str">
        <f t="shared" ca="1" si="44"/>
        <v/>
      </c>
      <c r="V128" s="59">
        <v>45994.625</v>
      </c>
      <c r="W128" s="44">
        <v>80.69</v>
      </c>
      <c r="Z128" s="59">
        <v>45994.625</v>
      </c>
      <c r="AA128" s="44">
        <v>111.17</v>
      </c>
      <c r="AH128" s="150">
        <f t="shared" si="36"/>
        <v>45994.625</v>
      </c>
      <c r="AI128" s="150">
        <f t="shared" si="35"/>
        <v>45994.625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7"/>
        <v/>
      </c>
      <c r="D129" s="39" t="str">
        <f t="shared" ca="1" si="38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39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0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1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2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3"/>
        <v/>
      </c>
      <c r="T129" s="66" t="str">
        <f t="shared" ca="1" si="44"/>
        <v/>
      </c>
      <c r="V129" s="59">
        <v>45995.625</v>
      </c>
      <c r="W129" s="44">
        <v>80.75</v>
      </c>
      <c r="Z129" s="59">
        <v>45995.625</v>
      </c>
      <c r="AA129" s="44">
        <v>110.97</v>
      </c>
      <c r="AH129" s="150">
        <f t="shared" si="36"/>
        <v>45995.625</v>
      </c>
      <c r="AI129" s="150">
        <f t="shared" si="35"/>
        <v>45995.625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7"/>
        <v/>
      </c>
      <c r="D130" s="39" t="str">
        <f t="shared" ca="1" si="38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39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0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1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2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3"/>
        <v/>
      </c>
      <c r="T130" s="66" t="str">
        <f t="shared" ca="1" si="44"/>
        <v/>
      </c>
      <c r="V130" s="59">
        <v>45996.625</v>
      </c>
      <c r="W130" s="44">
        <v>80.75</v>
      </c>
      <c r="Z130" s="59">
        <v>45996.625</v>
      </c>
      <c r="AA130" s="44">
        <v>110.86</v>
      </c>
      <c r="AH130" s="150">
        <f t="shared" si="36"/>
        <v>45996.625</v>
      </c>
      <c r="AI130" s="150">
        <f t="shared" si="35"/>
        <v>45996.625</v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7"/>
        <v/>
      </c>
      <c r="D131" s="39" t="str">
        <f t="shared" ca="1" si="38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39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0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1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2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3"/>
        <v/>
      </c>
      <c r="T131" s="66" t="str">
        <f t="shared" ca="1" si="44"/>
        <v/>
      </c>
      <c r="V131" s="59">
        <v>45999.625</v>
      </c>
      <c r="W131" s="44">
        <v>80.55</v>
      </c>
      <c r="Z131" s="59">
        <v>45999.625</v>
      </c>
      <c r="AA131" s="44">
        <v>110.63</v>
      </c>
      <c r="AH131" s="150">
        <f t="shared" si="36"/>
        <v>45999.625</v>
      </c>
      <c r="AI131" s="150">
        <f t="shared" si="35"/>
        <v>45999.625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7"/>
        <v/>
      </c>
      <c r="D132" s="39" t="str">
        <f t="shared" ca="1" si="38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39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0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1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2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3"/>
        <v/>
      </c>
      <c r="T132" s="66" t="str">
        <f t="shared" ca="1" si="44"/>
        <v/>
      </c>
      <c r="V132" s="59">
        <v>46000.625</v>
      </c>
      <c r="W132" s="44">
        <v>80.459999999999994</v>
      </c>
      <c r="Z132" s="59">
        <v>46000.625</v>
      </c>
      <c r="AA132" s="44">
        <v>110.49</v>
      </c>
      <c r="AH132" s="150">
        <f t="shared" si="36"/>
        <v>46000.625</v>
      </c>
      <c r="AI132" s="150">
        <f t="shared" ref="AI132:AI195" si="57">IF(AH132&gt;$A$14,AH132,"")</f>
        <v>46000.625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7"/>
        <v/>
      </c>
      <c r="D133" s="39" t="str">
        <f t="shared" ca="1" si="38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39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0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1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2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3"/>
        <v/>
      </c>
      <c r="T133" s="66" t="str">
        <f t="shared" ca="1" si="44"/>
        <v/>
      </c>
      <c r="V133" s="59">
        <v>46001.625</v>
      </c>
      <c r="W133" s="44">
        <v>80.73</v>
      </c>
      <c r="Z133" s="59">
        <v>46001.625</v>
      </c>
      <c r="AA133" s="44">
        <v>111</v>
      </c>
      <c r="AH133" s="150">
        <f t="shared" ref="AH133:AH196" si="58">IF(COUNTIF(X:X,V133)*COUNTIF(Z:Z,V133)*COUNTIF(AB:AB,V133)*COUNTIF(AD:AD,V133)*COUNTIF(AF:AF,V133),V133,"")</f>
        <v>46001.625</v>
      </c>
      <c r="AI133" s="150">
        <f t="shared" si="57"/>
        <v>46001.625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7"/>
        <v/>
      </c>
      <c r="D134" s="39" t="str">
        <f t="shared" ca="1" si="38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39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0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1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2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3"/>
        <v/>
      </c>
      <c r="T134" s="66" t="str">
        <f t="shared" ca="1" si="44"/>
        <v/>
      </c>
      <c r="V134" s="59">
        <v>46002.625</v>
      </c>
      <c r="W134" s="44">
        <v>80.72</v>
      </c>
      <c r="Z134" s="59">
        <v>46002.625</v>
      </c>
      <c r="AA134" s="44">
        <v>110.84</v>
      </c>
      <c r="AH134" s="150">
        <f t="shared" si="58"/>
        <v>46002.625</v>
      </c>
      <c r="AI134" s="150">
        <f t="shared" si="57"/>
        <v>46002.625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7"/>
        <v/>
      </c>
      <c r="D135" s="39" t="str">
        <f t="shared" ca="1" si="38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39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0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1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2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3"/>
        <v/>
      </c>
      <c r="T135" s="66" t="str">
        <f t="shared" ca="1" si="44"/>
        <v/>
      </c>
      <c r="V135" s="59">
        <v>46003.625</v>
      </c>
      <c r="W135" s="44">
        <v>80.569999999999993</v>
      </c>
      <c r="Z135" s="59">
        <v>46003.625</v>
      </c>
      <c r="AA135" s="44">
        <v>110.17</v>
      </c>
      <c r="AH135" s="150">
        <f t="shared" si="58"/>
        <v>46003.625</v>
      </c>
      <c r="AI135" s="150">
        <f t="shared" si="57"/>
        <v>46003.625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7"/>
        <v/>
      </c>
      <c r="D136" s="39" t="str">
        <f t="shared" ca="1" si="38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39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0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1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2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3"/>
        <v/>
      </c>
      <c r="T136" s="66" t="str">
        <f t="shared" ca="1" si="44"/>
        <v/>
      </c>
      <c r="V136" s="59">
        <v>46006.625</v>
      </c>
      <c r="W136" s="44">
        <v>80.61</v>
      </c>
      <c r="Z136" s="59">
        <v>46006.625</v>
      </c>
      <c r="AA136" s="44">
        <v>110.3</v>
      </c>
      <c r="AH136" s="150">
        <f t="shared" si="58"/>
        <v>46006.625</v>
      </c>
      <c r="AI136" s="150">
        <f t="shared" si="57"/>
        <v>46006.625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7"/>
        <v/>
      </c>
      <c r="D137" s="39" t="str">
        <f t="shared" ca="1" si="38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39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0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1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2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3"/>
        <v/>
      </c>
      <c r="T137" s="66" t="str">
        <f t="shared" ca="1" si="44"/>
        <v/>
      </c>
      <c r="V137" s="59">
        <v>46007.625</v>
      </c>
      <c r="W137" s="44">
        <v>80.66</v>
      </c>
      <c r="Z137" s="59">
        <v>46007.625</v>
      </c>
      <c r="AA137" s="44">
        <v>110.55</v>
      </c>
      <c r="AH137" s="150">
        <f t="shared" si="58"/>
        <v>46007.625</v>
      </c>
      <c r="AI137" s="150">
        <f t="shared" si="57"/>
        <v>46007.625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7"/>
        <v/>
      </c>
      <c r="D138" s="39" t="str">
        <f t="shared" ca="1" si="38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39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0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1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2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3"/>
        <v/>
      </c>
      <c r="T138" s="66" t="str">
        <f t="shared" ca="1" si="44"/>
        <v/>
      </c>
      <c r="V138" s="59">
        <v>46008.625</v>
      </c>
      <c r="W138" s="44">
        <v>80.56</v>
      </c>
      <c r="Z138" s="59">
        <v>46008.625</v>
      </c>
      <c r="AA138" s="44">
        <v>110.43</v>
      </c>
      <c r="AH138" s="150">
        <f t="shared" si="58"/>
        <v>46008.625</v>
      </c>
      <c r="AI138" s="150">
        <f t="shared" si="57"/>
        <v>46008.625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7"/>
        <v/>
      </c>
      <c r="D139" s="39" t="str">
        <f t="shared" ca="1" si="38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39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0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1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2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3"/>
        <v/>
      </c>
      <c r="T139" s="66" t="str">
        <f t="shared" ca="1" si="44"/>
        <v/>
      </c>
      <c r="AH139" s="150" t="str">
        <f t="shared" si="58"/>
        <v/>
      </c>
      <c r="AI139" s="150" t="str">
        <f t="shared" si="57"/>
        <v/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7"/>
        <v/>
      </c>
      <c r="D140" s="39" t="str">
        <f t="shared" ca="1" si="38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39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0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1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2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3"/>
        <v/>
      </c>
      <c r="T140" s="66" t="str">
        <f t="shared" ca="1" si="44"/>
        <v/>
      </c>
      <c r="AH140" s="150" t="str">
        <f t="shared" si="58"/>
        <v/>
      </c>
      <c r="AI140" s="150" t="str">
        <f t="shared" si="57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7"/>
        <v/>
      </c>
      <c r="D141" s="39" t="str">
        <f t="shared" ca="1" si="38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39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0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1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2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3"/>
        <v/>
      </c>
      <c r="T141" s="66" t="str">
        <f t="shared" ca="1" si="44"/>
        <v/>
      </c>
      <c r="AH141" s="150" t="str">
        <f t="shared" si="58"/>
        <v/>
      </c>
      <c r="AI141" s="150" t="str">
        <f t="shared" si="57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7"/>
        <v/>
      </c>
      <c r="D142" s="39" t="str">
        <f t="shared" ca="1" si="38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39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0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1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2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3"/>
        <v/>
      </c>
      <c r="T142" s="66" t="str">
        <f t="shared" ca="1" si="44"/>
        <v/>
      </c>
      <c r="AH142" s="150" t="str">
        <f t="shared" si="58"/>
        <v/>
      </c>
      <c r="AI142" s="150" t="str">
        <f t="shared" si="57"/>
        <v/>
      </c>
    </row>
    <row r="143" spans="1:35">
      <c r="A143" s="151" t="str">
        <f t="shared" ca="1" si="45"/>
        <v/>
      </c>
      <c r="B143" s="38" t="str">
        <f t="shared" ca="1" si="46"/>
        <v/>
      </c>
      <c r="C143" s="39" t="str">
        <f t="shared" ca="1" si="37"/>
        <v/>
      </c>
      <c r="D143" s="39" t="str">
        <f t="shared" ca="1" si="38"/>
        <v/>
      </c>
      <c r="E143" s="38" t="str">
        <f t="shared" ca="1" si="47"/>
        <v/>
      </c>
      <c r="F143" s="39" t="str">
        <f t="shared" ca="1" si="48"/>
        <v/>
      </c>
      <c r="G143" s="40" t="str">
        <f t="shared" ca="1" si="39"/>
        <v/>
      </c>
      <c r="H143" s="38" t="str">
        <f t="shared" ca="1" si="49"/>
        <v/>
      </c>
      <c r="I143" s="39" t="str">
        <f t="shared" ca="1" si="50"/>
        <v/>
      </c>
      <c r="J143" s="40" t="str">
        <f t="shared" ca="1" si="40"/>
        <v/>
      </c>
      <c r="K143" s="38" t="str">
        <f t="shared" ca="1" si="51"/>
        <v/>
      </c>
      <c r="L143" s="39" t="str">
        <f t="shared" ca="1" si="52"/>
        <v/>
      </c>
      <c r="M143" s="40" t="str">
        <f t="shared" ca="1" si="41"/>
        <v/>
      </c>
      <c r="N143" s="38" t="str">
        <f t="shared" ca="1" si="53"/>
        <v/>
      </c>
      <c r="O143" s="39" t="str">
        <f t="shared" ca="1" si="54"/>
        <v/>
      </c>
      <c r="P143" s="40" t="str">
        <f t="shared" ca="1" si="42"/>
        <v/>
      </c>
      <c r="Q143" s="38" t="str">
        <f t="shared" ca="1" si="55"/>
        <v/>
      </c>
      <c r="R143" s="39" t="str">
        <f t="shared" ca="1" si="56"/>
        <v/>
      </c>
      <c r="S143" s="40" t="str">
        <f t="shared" ca="1" si="43"/>
        <v/>
      </c>
      <c r="T143" s="66" t="str">
        <f t="shared" ca="1" si="44"/>
        <v/>
      </c>
      <c r="AH143" s="150" t="str">
        <f t="shared" si="58"/>
        <v/>
      </c>
      <c r="AI143" s="150" t="str">
        <f t="shared" si="57"/>
        <v/>
      </c>
    </row>
    <row r="144" spans="1:35">
      <c r="A144" s="151" t="str">
        <f t="shared" ca="1" si="45"/>
        <v/>
      </c>
      <c r="B144" s="38" t="str">
        <f t="shared" ca="1" si="46"/>
        <v/>
      </c>
      <c r="C144" s="39" t="str">
        <f t="shared" ref="C144:C150" ca="1" si="59">IF(ISERROR(B144-2),"",(B144/$B$14-1)*$B$5)</f>
        <v/>
      </c>
      <c r="D144" s="39" t="str">
        <f t="shared" ref="D144:D150" ca="1" si="60">IF(ISERROR(B144-2),"",-1*(INT(A144)-INT($A$14))/360*$B$7*$B$5)</f>
        <v/>
      </c>
      <c r="E144" s="38" t="str">
        <f t="shared" ca="1" si="47"/>
        <v/>
      </c>
      <c r="F144" s="39" t="str">
        <f t="shared" ca="1" si="48"/>
        <v/>
      </c>
      <c r="G144" s="40" t="str">
        <f t="shared" ref="G144:G150" ca="1" si="61">IF(ISERROR(B144-2),"",(INT(A144)-INT($A$14))/360*$C$6*$C$5-(INT(A144)-INT($A$14))/360*$C$7*$C$5*$E$14/100)</f>
        <v/>
      </c>
      <c r="H144" s="38" t="str">
        <f t="shared" ca="1" si="49"/>
        <v/>
      </c>
      <c r="I144" s="39" t="str">
        <f t="shared" ca="1" si="50"/>
        <v/>
      </c>
      <c r="J144" s="40" t="str">
        <f t="shared" ref="J144:J150" ca="1" si="62">IF(ISERROR(B144-2),"",-1*(INT(A144)-INT($A$14))/360*$D$7*$D$5)</f>
        <v/>
      </c>
      <c r="K144" s="38" t="str">
        <f t="shared" ca="1" si="51"/>
        <v/>
      </c>
      <c r="L144" s="39" t="str">
        <f t="shared" ca="1" si="52"/>
        <v/>
      </c>
      <c r="M144" s="40" t="str">
        <f t="shared" ref="M144:M150" ca="1" si="63">IF(ISERROR(B144-2),"",(INT(A144)-INT($A$14))/360*$E$6*$E$5-(INT(A144)-INT($A$14))/360*$E$7*$E$5*$K$14/100)</f>
        <v/>
      </c>
      <c r="N144" s="38" t="str">
        <f t="shared" ca="1" si="53"/>
        <v/>
      </c>
      <c r="O144" s="39" t="str">
        <f t="shared" ca="1" si="54"/>
        <v/>
      </c>
      <c r="P144" s="40" t="str">
        <f t="shared" ref="P144:P150" ca="1" si="64">IF(ISERROR(B144-2),"",(INT(A144)-INT($A$14))/360*$F$6*$F$5-(INT(A144)-INT($A$14))/360*$F$7*$F$5*$N$14/100)</f>
        <v/>
      </c>
      <c r="Q144" s="38" t="str">
        <f t="shared" ca="1" si="55"/>
        <v/>
      </c>
      <c r="R144" s="39" t="str">
        <f t="shared" ca="1" si="56"/>
        <v/>
      </c>
      <c r="S144" s="40" t="str">
        <f t="shared" ref="S144:S150" ca="1" si="65">IF(ISERROR(B144-2),"",(INT(A144)-INT($A$14))/360*$G$6*$G$5-(INT(A144)-INT($A$14))/360*$G$7*$G$5*$Q$14/100)</f>
        <v/>
      </c>
      <c r="T144" s="66" t="str">
        <f t="shared" ca="1" si="44"/>
        <v/>
      </c>
      <c r="AH144" s="150" t="str">
        <f t="shared" si="58"/>
        <v/>
      </c>
      <c r="AI144" s="150" t="str">
        <f t="shared" si="57"/>
        <v/>
      </c>
    </row>
    <row r="145" spans="1:35">
      <c r="A145" s="151" t="str">
        <f t="shared" ca="1" si="45"/>
        <v/>
      </c>
      <c r="B145" s="38" t="str">
        <f t="shared" ca="1" si="46"/>
        <v/>
      </c>
      <c r="C145" s="39" t="str">
        <f t="shared" ca="1" si="59"/>
        <v/>
      </c>
      <c r="D145" s="39" t="str">
        <f t="shared" ca="1" si="60"/>
        <v/>
      </c>
      <c r="E145" s="38" t="str">
        <f t="shared" ca="1" si="47"/>
        <v/>
      </c>
      <c r="F145" s="39" t="str">
        <f t="shared" ca="1" si="48"/>
        <v/>
      </c>
      <c r="G145" s="40" t="str">
        <f t="shared" ca="1" si="61"/>
        <v/>
      </c>
      <c r="H145" s="38" t="str">
        <f t="shared" ca="1" si="49"/>
        <v/>
      </c>
      <c r="I145" s="39" t="str">
        <f t="shared" ca="1" si="50"/>
        <v/>
      </c>
      <c r="J145" s="40" t="str">
        <f t="shared" ca="1" si="62"/>
        <v/>
      </c>
      <c r="K145" s="38" t="str">
        <f t="shared" ca="1" si="51"/>
        <v/>
      </c>
      <c r="L145" s="39" t="str">
        <f t="shared" ca="1" si="52"/>
        <v/>
      </c>
      <c r="M145" s="40" t="str">
        <f t="shared" ca="1" si="63"/>
        <v/>
      </c>
      <c r="N145" s="38" t="str">
        <f t="shared" ca="1" si="53"/>
        <v/>
      </c>
      <c r="O145" s="39" t="str">
        <f t="shared" ca="1" si="54"/>
        <v/>
      </c>
      <c r="P145" s="40" t="str">
        <f t="shared" ca="1" si="64"/>
        <v/>
      </c>
      <c r="Q145" s="38" t="str">
        <f t="shared" ca="1" si="55"/>
        <v/>
      </c>
      <c r="R145" s="39" t="str">
        <f t="shared" ca="1" si="56"/>
        <v/>
      </c>
      <c r="S145" s="40" t="str">
        <f t="shared" ca="1" si="65"/>
        <v/>
      </c>
      <c r="T145" s="66" t="str">
        <f t="shared" ca="1" si="44"/>
        <v/>
      </c>
      <c r="AH145" s="150" t="str">
        <f t="shared" si="58"/>
        <v/>
      </c>
      <c r="AI145" s="150" t="str">
        <f t="shared" si="57"/>
        <v/>
      </c>
    </row>
    <row r="146" spans="1:35">
      <c r="A146" s="151" t="str">
        <f t="shared" ca="1" si="45"/>
        <v/>
      </c>
      <c r="B146" s="38" t="str">
        <f t="shared" ca="1" si="46"/>
        <v/>
      </c>
      <c r="C146" s="39" t="str">
        <f t="shared" ca="1" si="59"/>
        <v/>
      </c>
      <c r="D146" s="39" t="str">
        <f t="shared" ca="1" si="60"/>
        <v/>
      </c>
      <c r="E146" s="38" t="str">
        <f t="shared" ca="1" si="47"/>
        <v/>
      </c>
      <c r="F146" s="39" t="str">
        <f t="shared" ca="1" si="48"/>
        <v/>
      </c>
      <c r="G146" s="40" t="str">
        <f t="shared" ca="1" si="61"/>
        <v/>
      </c>
      <c r="H146" s="38" t="str">
        <f t="shared" ca="1" si="49"/>
        <v/>
      </c>
      <c r="I146" s="39" t="str">
        <f t="shared" ca="1" si="50"/>
        <v/>
      </c>
      <c r="J146" s="40" t="str">
        <f t="shared" ca="1" si="62"/>
        <v/>
      </c>
      <c r="K146" s="38" t="str">
        <f t="shared" ca="1" si="51"/>
        <v/>
      </c>
      <c r="L146" s="39" t="str">
        <f t="shared" ca="1" si="52"/>
        <v/>
      </c>
      <c r="M146" s="40" t="str">
        <f t="shared" ca="1" si="63"/>
        <v/>
      </c>
      <c r="N146" s="38" t="str">
        <f t="shared" ca="1" si="53"/>
        <v/>
      </c>
      <c r="O146" s="39" t="str">
        <f t="shared" ca="1" si="54"/>
        <v/>
      </c>
      <c r="P146" s="40" t="str">
        <f t="shared" ca="1" si="64"/>
        <v/>
      </c>
      <c r="Q146" s="38" t="str">
        <f t="shared" ca="1" si="55"/>
        <v/>
      </c>
      <c r="R146" s="39" t="str">
        <f t="shared" ca="1" si="56"/>
        <v/>
      </c>
      <c r="S146" s="40" t="str">
        <f t="shared" ca="1" si="65"/>
        <v/>
      </c>
      <c r="T146" s="66" t="str">
        <f t="shared" ca="1" si="44"/>
        <v/>
      </c>
      <c r="AH146" s="150" t="str">
        <f t="shared" si="58"/>
        <v/>
      </c>
      <c r="AI146" s="150" t="str">
        <f t="shared" si="57"/>
        <v/>
      </c>
    </row>
    <row r="147" spans="1:35">
      <c r="A147" s="151" t="str">
        <f t="shared" ca="1" si="45"/>
        <v/>
      </c>
      <c r="B147" s="38" t="str">
        <f t="shared" ca="1" si="46"/>
        <v/>
      </c>
      <c r="C147" s="39" t="str">
        <f t="shared" ca="1" si="59"/>
        <v/>
      </c>
      <c r="D147" s="39" t="str">
        <f t="shared" ca="1" si="60"/>
        <v/>
      </c>
      <c r="E147" s="38" t="str">
        <f t="shared" ca="1" si="47"/>
        <v/>
      </c>
      <c r="F147" s="39" t="str">
        <f t="shared" ca="1" si="48"/>
        <v/>
      </c>
      <c r="G147" s="40" t="str">
        <f t="shared" ca="1" si="61"/>
        <v/>
      </c>
      <c r="H147" s="38" t="str">
        <f t="shared" ca="1" si="49"/>
        <v/>
      </c>
      <c r="I147" s="39" t="str">
        <f t="shared" ca="1" si="50"/>
        <v/>
      </c>
      <c r="J147" s="40" t="str">
        <f t="shared" ca="1" si="62"/>
        <v/>
      </c>
      <c r="K147" s="38" t="str">
        <f t="shared" ca="1" si="51"/>
        <v/>
      </c>
      <c r="L147" s="39" t="str">
        <f t="shared" ca="1" si="52"/>
        <v/>
      </c>
      <c r="M147" s="40" t="str">
        <f t="shared" ca="1" si="63"/>
        <v/>
      </c>
      <c r="N147" s="38" t="str">
        <f t="shared" ca="1" si="53"/>
        <v/>
      </c>
      <c r="O147" s="39" t="str">
        <f t="shared" ca="1" si="54"/>
        <v/>
      </c>
      <c r="P147" s="40" t="str">
        <f t="shared" ca="1" si="64"/>
        <v/>
      </c>
      <c r="Q147" s="38" t="str">
        <f t="shared" ca="1" si="55"/>
        <v/>
      </c>
      <c r="R147" s="39" t="str">
        <f t="shared" ca="1" si="56"/>
        <v/>
      </c>
      <c r="S147" s="40" t="str">
        <f t="shared" ca="1" si="65"/>
        <v/>
      </c>
      <c r="T147" s="66" t="str">
        <f t="shared" ca="1" si="44"/>
        <v/>
      </c>
      <c r="AH147" s="150" t="str">
        <f t="shared" si="58"/>
        <v/>
      </c>
      <c r="AI147" s="150" t="str">
        <f t="shared" si="57"/>
        <v/>
      </c>
    </row>
    <row r="148" spans="1:35">
      <c r="A148" s="151" t="str">
        <f t="shared" ca="1" si="45"/>
        <v/>
      </c>
      <c r="B148" s="38" t="str">
        <f t="shared" ca="1" si="46"/>
        <v/>
      </c>
      <c r="C148" s="39" t="str">
        <f t="shared" ca="1" si="59"/>
        <v/>
      </c>
      <c r="D148" s="39" t="str">
        <f t="shared" ca="1" si="60"/>
        <v/>
      </c>
      <c r="E148" s="38" t="str">
        <f t="shared" ca="1" si="47"/>
        <v/>
      </c>
      <c r="F148" s="39" t="str">
        <f t="shared" ca="1" si="48"/>
        <v/>
      </c>
      <c r="G148" s="40" t="str">
        <f t="shared" ca="1" si="61"/>
        <v/>
      </c>
      <c r="H148" s="38" t="str">
        <f t="shared" ca="1" si="49"/>
        <v/>
      </c>
      <c r="I148" s="39" t="str">
        <f t="shared" ca="1" si="50"/>
        <v/>
      </c>
      <c r="J148" s="40" t="str">
        <f t="shared" ca="1" si="62"/>
        <v/>
      </c>
      <c r="K148" s="38" t="str">
        <f t="shared" ca="1" si="51"/>
        <v/>
      </c>
      <c r="L148" s="39" t="str">
        <f t="shared" ca="1" si="52"/>
        <v/>
      </c>
      <c r="M148" s="40" t="str">
        <f t="shared" ca="1" si="63"/>
        <v/>
      </c>
      <c r="N148" s="38" t="str">
        <f t="shared" ca="1" si="53"/>
        <v/>
      </c>
      <c r="O148" s="39" t="str">
        <f t="shared" ca="1" si="54"/>
        <v/>
      </c>
      <c r="P148" s="40" t="str">
        <f t="shared" ca="1" si="64"/>
        <v/>
      </c>
      <c r="Q148" s="38" t="str">
        <f t="shared" ca="1" si="55"/>
        <v/>
      </c>
      <c r="R148" s="39" t="str">
        <f t="shared" ca="1" si="56"/>
        <v/>
      </c>
      <c r="S148" s="40" t="str">
        <f t="shared" ca="1" si="65"/>
        <v/>
      </c>
      <c r="T148" s="66" t="str">
        <f t="shared" ca="1" si="44"/>
        <v/>
      </c>
      <c r="AH148" s="150" t="str">
        <f t="shared" si="58"/>
        <v/>
      </c>
      <c r="AI148" s="150" t="str">
        <f t="shared" si="57"/>
        <v/>
      </c>
    </row>
    <row r="149" spans="1:35">
      <c r="A149" s="151" t="str">
        <f t="shared" ca="1" si="45"/>
        <v/>
      </c>
      <c r="B149" s="38" t="str">
        <f t="shared" ca="1" si="46"/>
        <v/>
      </c>
      <c r="C149" s="39" t="str">
        <f t="shared" ca="1" si="59"/>
        <v/>
      </c>
      <c r="D149" s="39" t="str">
        <f t="shared" ca="1" si="60"/>
        <v/>
      </c>
      <c r="E149" s="38" t="str">
        <f t="shared" ca="1" si="47"/>
        <v/>
      </c>
      <c r="F149" s="39" t="str">
        <f t="shared" ca="1" si="48"/>
        <v/>
      </c>
      <c r="G149" s="40" t="str">
        <f t="shared" ca="1" si="61"/>
        <v/>
      </c>
      <c r="H149" s="38" t="str">
        <f t="shared" ca="1" si="49"/>
        <v/>
      </c>
      <c r="I149" s="39" t="str">
        <f t="shared" ca="1" si="50"/>
        <v/>
      </c>
      <c r="J149" s="40" t="str">
        <f t="shared" ca="1" si="62"/>
        <v/>
      </c>
      <c r="K149" s="38" t="str">
        <f t="shared" ca="1" si="51"/>
        <v/>
      </c>
      <c r="L149" s="39" t="str">
        <f t="shared" ca="1" si="52"/>
        <v/>
      </c>
      <c r="M149" s="40" t="str">
        <f t="shared" ca="1" si="63"/>
        <v/>
      </c>
      <c r="N149" s="38" t="str">
        <f t="shared" ca="1" si="53"/>
        <v/>
      </c>
      <c r="O149" s="39" t="str">
        <f t="shared" ca="1" si="54"/>
        <v/>
      </c>
      <c r="P149" s="40" t="str">
        <f t="shared" ca="1" si="64"/>
        <v/>
      </c>
      <c r="Q149" s="38" t="str">
        <f t="shared" ca="1" si="55"/>
        <v/>
      </c>
      <c r="R149" s="39" t="str">
        <f t="shared" ca="1" si="56"/>
        <v/>
      </c>
      <c r="S149" s="40" t="str">
        <f t="shared" ca="1" si="65"/>
        <v/>
      </c>
      <c r="T149" s="66" t="str">
        <f t="shared" ca="1" si="44"/>
        <v/>
      </c>
      <c r="AH149" s="150" t="str">
        <f t="shared" si="58"/>
        <v/>
      </c>
      <c r="AI149" s="150" t="str">
        <f t="shared" si="57"/>
        <v/>
      </c>
    </row>
    <row r="150" spans="1:35">
      <c r="A150" s="151" t="str">
        <f t="shared" ca="1" si="45"/>
        <v/>
      </c>
      <c r="B150" s="38" t="str">
        <f t="shared" ca="1" si="46"/>
        <v/>
      </c>
      <c r="C150" s="39" t="str">
        <f t="shared" ca="1" si="59"/>
        <v/>
      </c>
      <c r="D150" s="39" t="str">
        <f t="shared" ca="1" si="60"/>
        <v/>
      </c>
      <c r="E150" s="38" t="str">
        <f t="shared" ca="1" si="47"/>
        <v/>
      </c>
      <c r="F150" s="39" t="str">
        <f t="shared" ca="1" si="48"/>
        <v/>
      </c>
      <c r="G150" s="40" t="str">
        <f t="shared" ca="1" si="61"/>
        <v/>
      </c>
      <c r="H150" s="38" t="str">
        <f t="shared" ca="1" si="49"/>
        <v/>
      </c>
      <c r="I150" s="39" t="str">
        <f t="shared" ca="1" si="50"/>
        <v/>
      </c>
      <c r="J150" s="40" t="str">
        <f t="shared" ca="1" si="62"/>
        <v/>
      </c>
      <c r="K150" s="38" t="str">
        <f t="shared" ca="1" si="51"/>
        <v/>
      </c>
      <c r="L150" s="39" t="str">
        <f t="shared" ca="1" si="52"/>
        <v/>
      </c>
      <c r="M150" s="40" t="str">
        <f t="shared" ca="1" si="63"/>
        <v/>
      </c>
      <c r="N150" s="38" t="str">
        <f t="shared" ca="1" si="53"/>
        <v/>
      </c>
      <c r="O150" s="39" t="str">
        <f t="shared" ca="1" si="54"/>
        <v/>
      </c>
      <c r="P150" s="40" t="str">
        <f t="shared" ca="1" si="64"/>
        <v/>
      </c>
      <c r="Q150" s="38" t="str">
        <f t="shared" ca="1" si="55"/>
        <v/>
      </c>
      <c r="R150" s="39" t="str">
        <f t="shared" ca="1" si="56"/>
        <v/>
      </c>
      <c r="S150" s="40" t="str">
        <f t="shared" ca="1" si="65"/>
        <v/>
      </c>
      <c r="T150" s="66" t="str">
        <f t="shared" ca="1" si="44"/>
        <v/>
      </c>
      <c r="AH150" s="150" t="str">
        <f t="shared" si="58"/>
        <v/>
      </c>
      <c r="AI150" s="150" t="str">
        <f t="shared" si="57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7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7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7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7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7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7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7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7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7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7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7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7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7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7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7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7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7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7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7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7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7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7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7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7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7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7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7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7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7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7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7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7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7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7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7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7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7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7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7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7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7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7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7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7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7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8"/>
        <v/>
      </c>
      <c r="AI196" s="150" t="str">
        <f t="shared" ref="AI196:AI259" si="66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7">IF(COUNTIF(X:X,V197)*COUNTIF(Z:Z,V197)*COUNTIF(AB:AB,V197)*COUNTIF(AD:AD,V197)*COUNTIF(AF:AF,V197),V197,"")</f>
        <v/>
      </c>
      <c r="AI197" s="150" t="str">
        <f t="shared" si="66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7"/>
        <v/>
      </c>
      <c r="AI198" s="150" t="str">
        <f t="shared" si="66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7"/>
        <v/>
      </c>
      <c r="AI199" s="150" t="str">
        <f t="shared" si="66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7"/>
        <v/>
      </c>
      <c r="AI200" s="150" t="str">
        <f t="shared" si="66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7"/>
        <v/>
      </c>
      <c r="AI201" s="150" t="str">
        <f t="shared" si="66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7"/>
        <v/>
      </c>
      <c r="AI202" s="150" t="str">
        <f t="shared" si="66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7"/>
        <v/>
      </c>
      <c r="AI203" s="150" t="str">
        <f t="shared" si="66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7"/>
        <v/>
      </c>
      <c r="AI204" s="150" t="str">
        <f t="shared" si="66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7"/>
        <v/>
      </c>
      <c r="AI205" s="150" t="str">
        <f t="shared" si="66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7"/>
        <v/>
      </c>
      <c r="AI206" s="150" t="str">
        <f t="shared" si="66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7"/>
        <v/>
      </c>
      <c r="AI207" s="150" t="str">
        <f t="shared" si="66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7"/>
        <v/>
      </c>
      <c r="AI208" s="150" t="str">
        <f t="shared" si="66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7"/>
        <v/>
      </c>
      <c r="AI209" s="150" t="str">
        <f t="shared" si="66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7"/>
        <v/>
      </c>
      <c r="AI210" s="150" t="str">
        <f t="shared" si="66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7"/>
        <v/>
      </c>
      <c r="AI211" s="150" t="str">
        <f t="shared" si="66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7"/>
        <v/>
      </c>
      <c r="AI212" s="150" t="str">
        <f t="shared" si="66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7"/>
        <v/>
      </c>
      <c r="AI213" s="150" t="str">
        <f t="shared" si="66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7"/>
        <v/>
      </c>
      <c r="AI214" s="150" t="str">
        <f t="shared" si="66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7"/>
        <v/>
      </c>
      <c r="AI215" s="150" t="str">
        <f t="shared" si="66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7"/>
        <v/>
      </c>
      <c r="AI216" s="150" t="str">
        <f t="shared" si="66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7"/>
        <v/>
      </c>
      <c r="AI217" s="150" t="str">
        <f t="shared" si="66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7"/>
        <v/>
      </c>
      <c r="AI218" s="150" t="str">
        <f t="shared" si="66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7"/>
        <v/>
      </c>
      <c r="AI219" s="150" t="str">
        <f t="shared" si="66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7"/>
        <v/>
      </c>
      <c r="AI220" s="150" t="str">
        <f t="shared" si="66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7"/>
        <v/>
      </c>
      <c r="AI221" s="150" t="str">
        <f t="shared" si="66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7"/>
        <v/>
      </c>
      <c r="AI222" s="150" t="str">
        <f t="shared" si="66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7"/>
        <v/>
      </c>
      <c r="AI223" s="150" t="str">
        <f t="shared" si="66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7"/>
        <v/>
      </c>
      <c r="AI224" s="150" t="str">
        <f t="shared" si="66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7"/>
        <v/>
      </c>
      <c r="AI225" s="150" t="str">
        <f t="shared" si="66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7"/>
        <v/>
      </c>
      <c r="AI226" s="150" t="str">
        <f t="shared" si="66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7"/>
        <v/>
      </c>
      <c r="AI227" s="150" t="str">
        <f t="shared" si="66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7"/>
        <v/>
      </c>
      <c r="AI228" s="150" t="str">
        <f t="shared" si="66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7"/>
        <v/>
      </c>
      <c r="AI229" s="150" t="str">
        <f t="shared" si="66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7"/>
        <v/>
      </c>
      <c r="AI230" s="150" t="str">
        <f t="shared" si="66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7"/>
        <v/>
      </c>
      <c r="AI231" s="150" t="str">
        <f t="shared" si="66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7"/>
        <v/>
      </c>
      <c r="AI232" s="150" t="str">
        <f t="shared" si="66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7"/>
        <v/>
      </c>
      <c r="AI233" s="150" t="str">
        <f t="shared" si="66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7"/>
        <v/>
      </c>
      <c r="AI234" s="150" t="str">
        <f t="shared" si="66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7"/>
        <v/>
      </c>
      <c r="AI235" s="150" t="str">
        <f t="shared" si="66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7"/>
        <v/>
      </c>
      <c r="AI236" s="150" t="str">
        <f t="shared" si="66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7"/>
        <v/>
      </c>
      <c r="AI237" s="150" t="str">
        <f t="shared" si="66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7"/>
        <v/>
      </c>
      <c r="AI238" s="150" t="str">
        <f t="shared" si="66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7"/>
        <v/>
      </c>
      <c r="AI239" s="150" t="str">
        <f t="shared" si="66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7"/>
        <v/>
      </c>
      <c r="AI240" s="150" t="str">
        <f t="shared" si="66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7"/>
        <v/>
      </c>
      <c r="AI241" s="150" t="str">
        <f t="shared" si="66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7"/>
        <v/>
      </c>
      <c r="AI242" s="150" t="str">
        <f t="shared" si="66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7"/>
        <v/>
      </c>
      <c r="AI243" s="150" t="str">
        <f t="shared" si="66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7"/>
        <v/>
      </c>
      <c r="AI244" s="150" t="str">
        <f t="shared" si="66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7"/>
        <v/>
      </c>
      <c r="AI245" s="150" t="str">
        <f t="shared" si="66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7"/>
        <v/>
      </c>
      <c r="AI246" s="150" t="str">
        <f t="shared" si="66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7"/>
        <v/>
      </c>
      <c r="AI247" s="150" t="str">
        <f t="shared" si="66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7"/>
        <v/>
      </c>
      <c r="AI248" s="150" t="str">
        <f t="shared" si="66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7"/>
        <v/>
      </c>
      <c r="AI249" s="150" t="str">
        <f t="shared" si="66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7"/>
        <v/>
      </c>
      <c r="AI250" s="150" t="str">
        <f t="shared" si="66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7"/>
        <v/>
      </c>
      <c r="AI251" s="150" t="str">
        <f t="shared" si="66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7"/>
        <v/>
      </c>
      <c r="AI252" s="150" t="str">
        <f t="shared" si="66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7"/>
        <v/>
      </c>
      <c r="AI253" s="150" t="str">
        <f t="shared" si="66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7"/>
        <v/>
      </c>
      <c r="AI254" s="150" t="str">
        <f t="shared" si="66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7"/>
        <v/>
      </c>
      <c r="AI255" s="150" t="str">
        <f t="shared" si="66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7"/>
        <v/>
      </c>
      <c r="AI256" s="150" t="str">
        <f t="shared" si="66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7"/>
        <v/>
      </c>
      <c r="AI257" s="150" t="str">
        <f t="shared" si="66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7"/>
        <v/>
      </c>
      <c r="AI258" s="150" t="str">
        <f t="shared" si="66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7"/>
        <v/>
      </c>
      <c r="AI259" s="150" t="str">
        <f t="shared" si="66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7"/>
        <v/>
      </c>
      <c r="AI260" s="150" t="str">
        <f t="shared" ref="AI260:AI323" si="68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69">IF(COUNTIF(X:X,V261)*COUNTIF(Z:Z,V261)*COUNTIF(AB:AB,V261)*COUNTIF(AD:AD,V261)*COUNTIF(AF:AF,V261),V261,"")</f>
        <v/>
      </c>
      <c r="AI261" s="150" t="str">
        <f t="shared" si="68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9"/>
        <v/>
      </c>
      <c r="AI262" s="150" t="str">
        <f t="shared" si="68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9"/>
        <v/>
      </c>
      <c r="AI263" s="150" t="str">
        <f t="shared" si="68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9"/>
        <v/>
      </c>
      <c r="AI264" s="150" t="str">
        <f t="shared" si="68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9"/>
        <v/>
      </c>
      <c r="AI265" s="150" t="str">
        <f t="shared" si="68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9"/>
        <v/>
      </c>
      <c r="AI266" s="150" t="str">
        <f t="shared" si="68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9"/>
        <v/>
      </c>
      <c r="AI267" s="150" t="str">
        <f t="shared" si="68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9"/>
        <v/>
      </c>
      <c r="AI268" s="150" t="str">
        <f t="shared" si="68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9"/>
        <v/>
      </c>
      <c r="AI269" s="150" t="str">
        <f t="shared" si="68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9"/>
        <v/>
      </c>
      <c r="AI270" s="150" t="str">
        <f t="shared" si="68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9"/>
        <v/>
      </c>
      <c r="AI271" s="150" t="str">
        <f t="shared" si="68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9"/>
        <v/>
      </c>
      <c r="AI272" s="150" t="str">
        <f t="shared" si="68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9"/>
        <v/>
      </c>
      <c r="AI273" s="150" t="str">
        <f t="shared" si="68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9"/>
        <v/>
      </c>
      <c r="AI274" s="150" t="str">
        <f t="shared" si="68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9"/>
        <v/>
      </c>
      <c r="AI275" s="150" t="str">
        <f t="shared" si="68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9"/>
        <v/>
      </c>
      <c r="AI276" s="150" t="str">
        <f t="shared" si="68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9"/>
        <v/>
      </c>
      <c r="AI277" s="150" t="str">
        <f t="shared" si="68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9"/>
        <v/>
      </c>
      <c r="AI278" s="150" t="str">
        <f t="shared" si="68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9"/>
        <v/>
      </c>
      <c r="AI279" s="150" t="str">
        <f t="shared" si="68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9"/>
        <v/>
      </c>
      <c r="AI280" s="150" t="str">
        <f t="shared" si="68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9"/>
        <v/>
      </c>
      <c r="AI281" s="150" t="str">
        <f t="shared" si="68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9"/>
        <v/>
      </c>
      <c r="AI282" s="150" t="str">
        <f t="shared" si="68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9"/>
        <v/>
      </c>
      <c r="AI283" s="150" t="str">
        <f t="shared" si="68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9"/>
        <v/>
      </c>
      <c r="AI284" s="150" t="str">
        <f t="shared" si="68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9"/>
        <v/>
      </c>
      <c r="AI285" s="150" t="str">
        <f t="shared" si="68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9"/>
        <v/>
      </c>
      <c r="AI286" s="150" t="str">
        <f t="shared" si="68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9"/>
        <v/>
      </c>
      <c r="AI287" s="150" t="str">
        <f t="shared" si="68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9"/>
        <v/>
      </c>
      <c r="AI288" s="150" t="str">
        <f t="shared" si="68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9"/>
        <v/>
      </c>
      <c r="AI289" s="150" t="str">
        <f t="shared" si="68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9"/>
        <v/>
      </c>
      <c r="AI290" s="150" t="str">
        <f t="shared" si="68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9"/>
        <v/>
      </c>
      <c r="AI291" s="150" t="str">
        <f t="shared" si="68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9"/>
        <v/>
      </c>
      <c r="AI292" s="150" t="str">
        <f t="shared" si="68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9"/>
        <v/>
      </c>
      <c r="AI293" s="150" t="str">
        <f t="shared" si="68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9"/>
        <v/>
      </c>
      <c r="AI294" s="150" t="str">
        <f t="shared" si="68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9"/>
        <v/>
      </c>
      <c r="AI295" s="150" t="str">
        <f t="shared" si="68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9"/>
        <v/>
      </c>
      <c r="AI296" s="150" t="str">
        <f t="shared" si="68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9"/>
        <v/>
      </c>
      <c r="AI297" s="150" t="str">
        <f t="shared" si="68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9"/>
        <v/>
      </c>
      <c r="AI298" s="150" t="str">
        <f t="shared" si="68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9"/>
        <v/>
      </c>
      <c r="AI299" s="150" t="str">
        <f t="shared" si="68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9"/>
        <v/>
      </c>
      <c r="AI300" s="150" t="str">
        <f t="shared" si="68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9"/>
        <v/>
      </c>
      <c r="AI301" s="150" t="str">
        <f t="shared" si="68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9"/>
        <v/>
      </c>
      <c r="AI302" s="150" t="str">
        <f t="shared" si="68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9"/>
        <v/>
      </c>
      <c r="AI303" s="150" t="str">
        <f t="shared" si="68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9"/>
        <v/>
      </c>
      <c r="AI304" s="150" t="str">
        <f t="shared" si="68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9"/>
        <v/>
      </c>
      <c r="AI305" s="150" t="str">
        <f t="shared" si="68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9"/>
        <v/>
      </c>
      <c r="AI306" s="150" t="str">
        <f t="shared" si="68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9"/>
        <v/>
      </c>
      <c r="AI307" s="150" t="str">
        <f t="shared" si="68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9"/>
        <v/>
      </c>
      <c r="AI308" s="150" t="str">
        <f t="shared" si="68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9"/>
        <v/>
      </c>
      <c r="AI309" s="150" t="str">
        <f t="shared" si="68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9"/>
        <v/>
      </c>
      <c r="AI310" s="150" t="str">
        <f t="shared" si="68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9"/>
        <v/>
      </c>
      <c r="AI311" s="150" t="str">
        <f t="shared" si="68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9"/>
        <v/>
      </c>
      <c r="AI312" s="150" t="str">
        <f t="shared" si="68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9"/>
        <v/>
      </c>
      <c r="AI313" s="150" t="str">
        <f t="shared" si="68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9"/>
        <v/>
      </c>
      <c r="AI314" s="150" t="str">
        <f t="shared" si="68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9"/>
        <v/>
      </c>
      <c r="AI315" s="150" t="str">
        <f t="shared" si="68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9"/>
        <v/>
      </c>
      <c r="AI316" s="150" t="str">
        <f t="shared" si="68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9"/>
        <v/>
      </c>
      <c r="AI317" s="150" t="str">
        <f t="shared" si="68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9"/>
        <v/>
      </c>
      <c r="AI318" s="150" t="str">
        <f t="shared" si="68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9"/>
        <v/>
      </c>
      <c r="AI319" s="150" t="str">
        <f t="shared" si="68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9"/>
        <v/>
      </c>
      <c r="AI320" s="150" t="str">
        <f t="shared" si="68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9"/>
        <v/>
      </c>
      <c r="AI321" s="150" t="str">
        <f t="shared" si="68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9"/>
        <v/>
      </c>
      <c r="AI322" s="150" t="str">
        <f t="shared" si="68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9"/>
        <v/>
      </c>
      <c r="AI323" s="150" t="str">
        <f t="shared" si="68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69"/>
        <v/>
      </c>
      <c r="AI324" s="150" t="str">
        <f t="shared" ref="AI324:AI387" si="70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1">IF(COUNTIF(X:X,V325)*COUNTIF(Z:Z,V325)*COUNTIF(AB:AB,V325)*COUNTIF(AD:AD,V325)*COUNTIF(AF:AF,V325),V325,"")</f>
        <v/>
      </c>
      <c r="AI325" s="150" t="str">
        <f t="shared" si="70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1"/>
        <v/>
      </c>
      <c r="AI326" s="150" t="str">
        <f t="shared" si="70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1"/>
        <v/>
      </c>
      <c r="AI327" s="150" t="str">
        <f t="shared" si="70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1"/>
        <v/>
      </c>
      <c r="AI328" s="150" t="str">
        <f t="shared" si="70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1"/>
        <v/>
      </c>
      <c r="AI329" s="150" t="str">
        <f t="shared" si="70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1"/>
        <v/>
      </c>
      <c r="AI330" s="150" t="str">
        <f t="shared" si="70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1"/>
        <v/>
      </c>
      <c r="AI331" s="150" t="str">
        <f t="shared" si="70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1"/>
        <v/>
      </c>
      <c r="AI332" s="150" t="str">
        <f t="shared" si="70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1"/>
        <v/>
      </c>
      <c r="AI333" s="150" t="str">
        <f t="shared" si="70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1"/>
        <v/>
      </c>
      <c r="AI334" s="150" t="str">
        <f t="shared" si="70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1"/>
        <v/>
      </c>
      <c r="AI335" s="150" t="str">
        <f t="shared" si="70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1"/>
        <v/>
      </c>
      <c r="AI336" s="150" t="str">
        <f t="shared" si="70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1"/>
        <v/>
      </c>
      <c r="AI337" s="150" t="str">
        <f t="shared" si="70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1"/>
        <v/>
      </c>
      <c r="AI338" s="150" t="str">
        <f t="shared" si="70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1"/>
        <v/>
      </c>
      <c r="AI339" s="150" t="str">
        <f t="shared" si="70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1"/>
        <v/>
      </c>
      <c r="AI340" s="150" t="str">
        <f t="shared" si="70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1"/>
        <v/>
      </c>
      <c r="AI341" s="150" t="str">
        <f t="shared" si="70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1"/>
        <v/>
      </c>
      <c r="AI342" s="150" t="str">
        <f t="shared" si="70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1"/>
        <v/>
      </c>
      <c r="AI343" s="150" t="str">
        <f t="shared" si="70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1"/>
        <v/>
      </c>
      <c r="AI344" s="150" t="str">
        <f t="shared" si="70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1"/>
        <v/>
      </c>
      <c r="AI345" s="150" t="str">
        <f t="shared" si="70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1"/>
        <v/>
      </c>
      <c r="AI346" s="150" t="str">
        <f t="shared" si="70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1"/>
        <v/>
      </c>
      <c r="AI347" s="150" t="str">
        <f t="shared" si="70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1"/>
        <v/>
      </c>
      <c r="AI348" s="150" t="str">
        <f t="shared" si="70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1"/>
        <v/>
      </c>
      <c r="AI349" s="150" t="str">
        <f t="shared" si="70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1"/>
        <v/>
      </c>
      <c r="AI350" s="150" t="str">
        <f t="shared" si="70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1"/>
        <v/>
      </c>
      <c r="AI351" s="150" t="str">
        <f t="shared" si="70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1"/>
        <v/>
      </c>
      <c r="AI352" s="150" t="str">
        <f t="shared" si="70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1"/>
        <v/>
      </c>
      <c r="AI353" s="150" t="str">
        <f t="shared" si="70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1"/>
        <v/>
      </c>
      <c r="AI354" s="150" t="str">
        <f t="shared" si="70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1"/>
        <v/>
      </c>
      <c r="AI355" s="150" t="str">
        <f t="shared" si="70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1"/>
        <v/>
      </c>
      <c r="AI356" s="150" t="str">
        <f t="shared" si="70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1"/>
        <v/>
      </c>
      <c r="AI357" s="150" t="str">
        <f t="shared" si="70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1"/>
        <v/>
      </c>
      <c r="AI358" s="150" t="str">
        <f t="shared" si="70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1"/>
        <v/>
      </c>
      <c r="AI359" s="150" t="str">
        <f t="shared" si="70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1"/>
        <v/>
      </c>
      <c r="AI360" s="150" t="str">
        <f t="shared" si="70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1"/>
        <v/>
      </c>
      <c r="AI361" s="150" t="str">
        <f t="shared" si="70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1"/>
        <v/>
      </c>
      <c r="AI362" s="150" t="str">
        <f t="shared" si="70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1"/>
        <v/>
      </c>
      <c r="AI363" s="150" t="str">
        <f t="shared" si="70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1"/>
        <v/>
      </c>
      <c r="AI364" s="150" t="str">
        <f t="shared" si="70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1"/>
        <v/>
      </c>
      <c r="AI365" s="150" t="str">
        <f t="shared" si="70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1"/>
        <v/>
      </c>
      <c r="AI366" s="150" t="str">
        <f t="shared" si="70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1"/>
        <v/>
      </c>
      <c r="AI367" s="150" t="str">
        <f t="shared" si="70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1"/>
        <v/>
      </c>
      <c r="AI368" s="150" t="str">
        <f t="shared" si="70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1"/>
        <v/>
      </c>
      <c r="AI369" s="150" t="str">
        <f t="shared" si="70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1"/>
        <v/>
      </c>
      <c r="AI370" s="150" t="str">
        <f t="shared" si="70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1"/>
        <v/>
      </c>
      <c r="AI371" s="150" t="str">
        <f t="shared" si="70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1"/>
        <v/>
      </c>
      <c r="AI372" s="150" t="str">
        <f t="shared" si="70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1"/>
        <v/>
      </c>
      <c r="AI373" s="150" t="str">
        <f t="shared" si="70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1"/>
        <v/>
      </c>
      <c r="AI374" s="150" t="str">
        <f t="shared" si="70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1"/>
        <v/>
      </c>
      <c r="AI375" s="150" t="str">
        <f t="shared" si="70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1"/>
        <v/>
      </c>
      <c r="AI376" s="150" t="str">
        <f t="shared" si="70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1"/>
        <v/>
      </c>
      <c r="AI377" s="150" t="str">
        <f t="shared" si="70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1"/>
        <v/>
      </c>
      <c r="AI378" s="150" t="str">
        <f t="shared" si="70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1"/>
        <v/>
      </c>
      <c r="AI379" s="150" t="str">
        <f t="shared" si="70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1"/>
        <v/>
      </c>
      <c r="AI380" s="150" t="str">
        <f t="shared" si="70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1"/>
        <v/>
      </c>
      <c r="AI381" s="150" t="str">
        <f t="shared" si="70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1"/>
        <v/>
      </c>
      <c r="AI382" s="150" t="str">
        <f t="shared" si="70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1"/>
        <v/>
      </c>
      <c r="AI383" s="150" t="str">
        <f t="shared" si="70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1"/>
        <v/>
      </c>
      <c r="AI384" s="150" t="str">
        <f t="shared" si="70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1"/>
        <v/>
      </c>
      <c r="AI385" s="150" t="str">
        <f t="shared" si="70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1"/>
        <v/>
      </c>
      <c r="AI386" s="150" t="str">
        <f t="shared" si="70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1"/>
        <v/>
      </c>
      <c r="AI387" s="150" t="str">
        <f t="shared" si="70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1"/>
        <v/>
      </c>
      <c r="AI388" s="150" t="str">
        <f t="shared" ref="AI388:AI451" si="72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3">IF(COUNTIF(X:X,V389)*COUNTIF(Z:Z,V389)*COUNTIF(AB:AB,V389)*COUNTIF(AD:AD,V389)*COUNTIF(AF:AF,V389),V389,"")</f>
        <v/>
      </c>
      <c r="AI389" s="150" t="str">
        <f t="shared" si="72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3"/>
        <v/>
      </c>
      <c r="AI390" s="150" t="str">
        <f t="shared" si="72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3"/>
        <v/>
      </c>
      <c r="AI391" s="150" t="str">
        <f t="shared" si="72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3"/>
        <v/>
      </c>
      <c r="AI392" s="150" t="str">
        <f t="shared" si="72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3"/>
        <v/>
      </c>
      <c r="AI393" s="150" t="str">
        <f t="shared" si="72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3"/>
        <v/>
      </c>
      <c r="AI394" s="150" t="str">
        <f t="shared" si="72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3"/>
        <v/>
      </c>
      <c r="AI395" s="150" t="str">
        <f t="shared" si="72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3"/>
        <v/>
      </c>
      <c r="AI396" s="150" t="str">
        <f t="shared" si="72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3"/>
        <v/>
      </c>
      <c r="AI397" s="150" t="str">
        <f t="shared" si="72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3"/>
        <v/>
      </c>
      <c r="AI398" s="150" t="str">
        <f t="shared" si="72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3"/>
        <v/>
      </c>
      <c r="AI399" s="150" t="str">
        <f t="shared" si="72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3"/>
        <v/>
      </c>
      <c r="AI400" s="150" t="str">
        <f t="shared" si="72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3"/>
        <v/>
      </c>
      <c r="AI401" s="150" t="str">
        <f t="shared" si="72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3"/>
        <v/>
      </c>
      <c r="AI402" s="150" t="str">
        <f t="shared" si="72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3"/>
        <v/>
      </c>
      <c r="AI403" s="150" t="str">
        <f t="shared" si="72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3"/>
        <v/>
      </c>
      <c r="AI404" s="150" t="str">
        <f t="shared" si="72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3"/>
        <v/>
      </c>
      <c r="AI405" s="150" t="str">
        <f t="shared" si="72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3"/>
        <v/>
      </c>
      <c r="AI406" s="150" t="str">
        <f t="shared" si="72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3"/>
        <v/>
      </c>
      <c r="AI407" s="150" t="str">
        <f t="shared" si="72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3"/>
        <v/>
      </c>
      <c r="AI408" s="150" t="str">
        <f t="shared" si="72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3"/>
        <v/>
      </c>
      <c r="AI409" s="150" t="str">
        <f t="shared" si="72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3"/>
        <v/>
      </c>
      <c r="AI410" s="150" t="str">
        <f t="shared" si="72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3"/>
        <v/>
      </c>
      <c r="AI411" s="150" t="str">
        <f t="shared" si="72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3"/>
        <v/>
      </c>
      <c r="AI412" s="150" t="str">
        <f t="shared" si="72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3"/>
        <v/>
      </c>
      <c r="AI413" s="150" t="str">
        <f t="shared" si="72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3"/>
        <v/>
      </c>
      <c r="AI414" s="150" t="str">
        <f t="shared" si="72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3"/>
        <v/>
      </c>
      <c r="AI415" s="150" t="str">
        <f t="shared" si="72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3"/>
        <v/>
      </c>
      <c r="AI416" s="150" t="str">
        <f t="shared" si="72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3"/>
        <v/>
      </c>
      <c r="AI417" s="150" t="str">
        <f t="shared" si="72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3"/>
        <v/>
      </c>
      <c r="AI418" s="150" t="str">
        <f t="shared" si="72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3"/>
        <v/>
      </c>
      <c r="AI419" s="150" t="str">
        <f t="shared" si="72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3"/>
        <v/>
      </c>
      <c r="AI420" s="150" t="str">
        <f t="shared" si="72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3"/>
        <v/>
      </c>
      <c r="AI421" s="150" t="str">
        <f t="shared" si="72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3"/>
        <v/>
      </c>
      <c r="AI422" s="150" t="str">
        <f t="shared" si="72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3"/>
        <v/>
      </c>
      <c r="AI423" s="150" t="str">
        <f t="shared" si="72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3"/>
        <v/>
      </c>
      <c r="AI424" s="150" t="str">
        <f t="shared" si="72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3"/>
        <v/>
      </c>
      <c r="AI425" s="150" t="str">
        <f t="shared" si="72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3"/>
        <v/>
      </c>
      <c r="AI426" s="150" t="str">
        <f t="shared" si="72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3"/>
        <v/>
      </c>
      <c r="AI427" s="150" t="str">
        <f t="shared" si="72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3"/>
        <v/>
      </c>
      <c r="AI428" s="150" t="str">
        <f t="shared" si="72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3"/>
        <v/>
      </c>
      <c r="AI429" s="150" t="str">
        <f t="shared" si="72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3"/>
        <v/>
      </c>
      <c r="AI430" s="150" t="str">
        <f t="shared" si="72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3"/>
        <v/>
      </c>
      <c r="AI431" s="150" t="str">
        <f t="shared" si="72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3"/>
        <v/>
      </c>
      <c r="AI432" s="150" t="str">
        <f t="shared" si="72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3"/>
        <v/>
      </c>
      <c r="AI433" s="150" t="str">
        <f t="shared" si="72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3"/>
        <v/>
      </c>
      <c r="AI434" s="150" t="str">
        <f t="shared" si="72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3"/>
        <v/>
      </c>
      <c r="AI435" s="150" t="str">
        <f t="shared" si="72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3"/>
        <v/>
      </c>
      <c r="AI436" s="150" t="str">
        <f t="shared" si="72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3"/>
        <v/>
      </c>
      <c r="AI437" s="150" t="str">
        <f t="shared" si="72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3"/>
        <v/>
      </c>
      <c r="AI438" s="150" t="str">
        <f t="shared" si="72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3"/>
        <v/>
      </c>
      <c r="AI439" s="150" t="str">
        <f t="shared" si="72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3"/>
        <v/>
      </c>
      <c r="AI440" s="150" t="str">
        <f t="shared" si="72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3"/>
        <v/>
      </c>
      <c r="AI441" s="150" t="str">
        <f t="shared" si="72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3"/>
        <v/>
      </c>
      <c r="AI442" s="150" t="str">
        <f t="shared" si="72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3"/>
        <v/>
      </c>
      <c r="AI443" s="150" t="str">
        <f t="shared" si="72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3"/>
        <v/>
      </c>
      <c r="AI444" s="150" t="str">
        <f t="shared" si="72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3"/>
        <v/>
      </c>
      <c r="AI445" s="150" t="str">
        <f t="shared" si="72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3"/>
        <v/>
      </c>
      <c r="AI446" s="150" t="str">
        <f t="shared" si="72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3"/>
        <v/>
      </c>
      <c r="AI447" s="150" t="str">
        <f t="shared" si="72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3"/>
        <v/>
      </c>
      <c r="AI448" s="150" t="str">
        <f t="shared" si="72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3"/>
        <v/>
      </c>
      <c r="AI449" s="150" t="str">
        <f t="shared" si="72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3"/>
        <v/>
      </c>
      <c r="AI450" s="150" t="str">
        <f t="shared" si="72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3"/>
        <v/>
      </c>
      <c r="AI451" s="150" t="str">
        <f t="shared" si="72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3"/>
        <v/>
      </c>
      <c r="AI452" s="150" t="str">
        <f t="shared" ref="AI452:AI515" si="74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5">IF(COUNTIF(X:X,V453)*COUNTIF(Z:Z,V453)*COUNTIF(AB:AB,V453)*COUNTIF(AD:AD,V453)*COUNTIF(AF:AF,V453),V453,"")</f>
        <v/>
      </c>
      <c r="AI453" s="150" t="str">
        <f t="shared" si="74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5"/>
        <v/>
      </c>
      <c r="AI454" s="150" t="str">
        <f t="shared" si="74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5"/>
        <v/>
      </c>
      <c r="AI455" s="150" t="str">
        <f t="shared" si="74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5"/>
        <v/>
      </c>
      <c r="AI456" s="150" t="str">
        <f t="shared" si="74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5"/>
        <v/>
      </c>
      <c r="AI457" s="150" t="str">
        <f t="shared" si="74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5"/>
        <v/>
      </c>
      <c r="AI458" s="150" t="str">
        <f t="shared" si="74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5"/>
        <v/>
      </c>
      <c r="AI459" s="150" t="str">
        <f t="shared" si="74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5"/>
        <v/>
      </c>
      <c r="AI460" s="150" t="str">
        <f t="shared" si="74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5"/>
        <v/>
      </c>
      <c r="AI461" s="150" t="str">
        <f t="shared" si="74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5"/>
        <v/>
      </c>
      <c r="AI462" s="150" t="str">
        <f t="shared" si="74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5"/>
        <v/>
      </c>
      <c r="AI463" s="150" t="str">
        <f t="shared" si="74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5"/>
        <v/>
      </c>
      <c r="AI464" s="150" t="str">
        <f t="shared" si="74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5"/>
        <v/>
      </c>
      <c r="AI465" s="150" t="str">
        <f t="shared" si="74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5"/>
        <v/>
      </c>
      <c r="AI466" s="150" t="str">
        <f t="shared" si="74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5"/>
        <v/>
      </c>
      <c r="AI467" s="150" t="str">
        <f t="shared" si="74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5"/>
        <v/>
      </c>
      <c r="AI468" s="150" t="str">
        <f t="shared" si="74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5"/>
        <v/>
      </c>
      <c r="AI469" s="150" t="str">
        <f t="shared" si="74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5"/>
        <v/>
      </c>
      <c r="AI470" s="150" t="str">
        <f t="shared" si="74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5"/>
        <v/>
      </c>
      <c r="AI471" s="150" t="str">
        <f t="shared" si="74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5"/>
        <v/>
      </c>
      <c r="AI472" s="150" t="str">
        <f t="shared" si="74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5"/>
        <v/>
      </c>
      <c r="AI473" s="150" t="str">
        <f t="shared" si="74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5"/>
        <v/>
      </c>
      <c r="AI474" s="150" t="str">
        <f t="shared" si="74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5"/>
        <v/>
      </c>
      <c r="AI475" s="150" t="str">
        <f t="shared" si="74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5"/>
        <v/>
      </c>
      <c r="AI476" s="150" t="str">
        <f t="shared" si="74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5"/>
        <v/>
      </c>
      <c r="AI477" s="150" t="str">
        <f t="shared" si="74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5"/>
        <v/>
      </c>
      <c r="AI478" s="150" t="str">
        <f t="shared" si="74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5"/>
        <v/>
      </c>
      <c r="AI479" s="150" t="str">
        <f t="shared" si="74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5"/>
        <v/>
      </c>
      <c r="AI480" s="150" t="str">
        <f t="shared" si="74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5"/>
        <v/>
      </c>
      <c r="AI481" s="150" t="str">
        <f t="shared" si="74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5"/>
        <v/>
      </c>
      <c r="AI482" s="150" t="str">
        <f t="shared" si="74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5"/>
        <v/>
      </c>
      <c r="AI483" s="150" t="str">
        <f t="shared" si="74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5"/>
        <v/>
      </c>
      <c r="AI484" s="150" t="str">
        <f t="shared" si="74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5"/>
        <v/>
      </c>
      <c r="AI485" s="150" t="str">
        <f t="shared" si="74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5"/>
        <v/>
      </c>
      <c r="AI486" s="150" t="str">
        <f t="shared" si="74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5"/>
        <v/>
      </c>
      <c r="AI487" s="150" t="str">
        <f t="shared" si="74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5"/>
        <v/>
      </c>
      <c r="AI488" s="150" t="str">
        <f t="shared" si="74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5"/>
        <v/>
      </c>
      <c r="AI489" s="150" t="str">
        <f t="shared" si="74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5"/>
        <v/>
      </c>
      <c r="AI490" s="150" t="str">
        <f t="shared" si="74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5"/>
        <v/>
      </c>
      <c r="AI491" s="150" t="str">
        <f t="shared" si="74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5"/>
        <v/>
      </c>
      <c r="AI492" s="150" t="str">
        <f t="shared" si="74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5"/>
        <v/>
      </c>
      <c r="AI493" s="150" t="str">
        <f t="shared" si="74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5"/>
        <v/>
      </c>
      <c r="AI494" s="150" t="str">
        <f t="shared" si="74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5"/>
        <v/>
      </c>
      <c r="AI495" s="150" t="str">
        <f t="shared" si="74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5"/>
        <v/>
      </c>
      <c r="AI496" s="150" t="str">
        <f t="shared" si="74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5"/>
        <v/>
      </c>
      <c r="AI497" s="150" t="str">
        <f t="shared" si="74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5"/>
        <v/>
      </c>
      <c r="AI498" s="150" t="str">
        <f t="shared" si="74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5"/>
        <v/>
      </c>
      <c r="AI499" s="150" t="str">
        <f t="shared" si="74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5"/>
        <v/>
      </c>
      <c r="AI500" s="150" t="str">
        <f t="shared" si="74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5"/>
        <v/>
      </c>
      <c r="AI501" s="150" t="str">
        <f t="shared" si="74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5"/>
        <v/>
      </c>
      <c r="AI502" s="150" t="str">
        <f t="shared" si="74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5"/>
        <v/>
      </c>
      <c r="AI503" s="150" t="str">
        <f t="shared" si="74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5"/>
        <v/>
      </c>
      <c r="AI504" s="150" t="str">
        <f t="shared" si="74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5"/>
        <v/>
      </c>
      <c r="AI505" s="150" t="str">
        <f t="shared" si="74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5"/>
        <v/>
      </c>
      <c r="AI506" s="150" t="str">
        <f t="shared" si="74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5"/>
        <v/>
      </c>
      <c r="AI507" s="150" t="str">
        <f t="shared" si="74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5"/>
        <v/>
      </c>
      <c r="AI508" s="150" t="str">
        <f t="shared" si="74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5"/>
        <v/>
      </c>
      <c r="AI509" s="150" t="str">
        <f t="shared" si="74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5"/>
        <v/>
      </c>
      <c r="AI510" s="150" t="str">
        <f t="shared" si="74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5"/>
        <v/>
      </c>
      <c r="AI511" s="150" t="str">
        <f t="shared" si="74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5"/>
        <v/>
      </c>
      <c r="AI512" s="150" t="str">
        <f t="shared" si="74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5"/>
        <v/>
      </c>
      <c r="AI513" s="150" t="str">
        <f t="shared" si="74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5"/>
        <v/>
      </c>
      <c r="AI514" s="150" t="str">
        <f t="shared" si="74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5"/>
        <v/>
      </c>
      <c r="AI515" s="150" t="str">
        <f t="shared" si="74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5"/>
        <v/>
      </c>
      <c r="AI516" s="150" t="str">
        <f t="shared" ref="AI516:AI579" si="76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7">IF(COUNTIF(X:X,V517)*COUNTIF(Z:Z,V517)*COUNTIF(AB:AB,V517)*COUNTIF(AD:AD,V517)*COUNTIF(AF:AF,V517),V517,"")</f>
        <v/>
      </c>
      <c r="AI517" s="150" t="str">
        <f t="shared" si="76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7"/>
        <v/>
      </c>
      <c r="AI518" s="150" t="str">
        <f t="shared" si="76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7"/>
        <v/>
      </c>
      <c r="AI519" s="150" t="str">
        <f t="shared" si="76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7"/>
        <v/>
      </c>
      <c r="AI520" s="150" t="str">
        <f t="shared" si="76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7"/>
        <v/>
      </c>
      <c r="AI521" s="150" t="str">
        <f t="shared" si="76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7"/>
        <v/>
      </c>
      <c r="AI522" s="150" t="str">
        <f t="shared" si="76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7"/>
        <v/>
      </c>
      <c r="AI523" s="150" t="str">
        <f t="shared" si="76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7"/>
        <v/>
      </c>
      <c r="AI524" s="150" t="str">
        <f t="shared" si="76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7"/>
        <v/>
      </c>
      <c r="AI525" s="150" t="str">
        <f t="shared" si="76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7"/>
        <v/>
      </c>
      <c r="AI526" s="150" t="str">
        <f t="shared" si="76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7"/>
        <v/>
      </c>
      <c r="AI527" s="150" t="str">
        <f t="shared" si="76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7"/>
        <v/>
      </c>
      <c r="AI528" s="150" t="str">
        <f t="shared" si="76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7"/>
        <v/>
      </c>
      <c r="AI529" s="150" t="str">
        <f t="shared" si="76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7"/>
        <v/>
      </c>
      <c r="AI530" s="150" t="str">
        <f t="shared" si="76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7"/>
        <v/>
      </c>
      <c r="AI531" s="150" t="str">
        <f t="shared" si="76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7"/>
        <v/>
      </c>
      <c r="AI532" s="150" t="str">
        <f t="shared" si="76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7"/>
        <v/>
      </c>
      <c r="AI533" s="150" t="str">
        <f t="shared" si="76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7"/>
        <v/>
      </c>
      <c r="AI534" s="150" t="str">
        <f t="shared" si="76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7"/>
        <v/>
      </c>
      <c r="AI535" s="150" t="str">
        <f t="shared" si="76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7"/>
        <v/>
      </c>
      <c r="AI536" s="150" t="str">
        <f t="shared" si="76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7"/>
        <v/>
      </c>
      <c r="AI537" s="150" t="str">
        <f t="shared" si="76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7"/>
        <v/>
      </c>
      <c r="AI538" s="150" t="str">
        <f t="shared" si="76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7"/>
        <v/>
      </c>
      <c r="AI539" s="150" t="str">
        <f t="shared" si="76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7"/>
        <v/>
      </c>
      <c r="AI540" s="150" t="str">
        <f t="shared" si="76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7"/>
        <v/>
      </c>
      <c r="AI541" s="150" t="str">
        <f t="shared" si="76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7"/>
        <v/>
      </c>
      <c r="AI542" s="150" t="str">
        <f t="shared" si="76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7"/>
        <v/>
      </c>
      <c r="AI543" s="150" t="str">
        <f t="shared" si="76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7"/>
        <v/>
      </c>
      <c r="AI544" s="150" t="str">
        <f t="shared" si="76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7"/>
        <v/>
      </c>
      <c r="AI545" s="150" t="str">
        <f t="shared" si="76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7"/>
        <v/>
      </c>
      <c r="AI546" s="150" t="str">
        <f t="shared" si="76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7"/>
        <v/>
      </c>
      <c r="AI547" s="150" t="str">
        <f t="shared" si="76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7"/>
        <v/>
      </c>
      <c r="AI548" s="150" t="str">
        <f t="shared" si="76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7"/>
        <v/>
      </c>
      <c r="AI549" s="150" t="str">
        <f t="shared" si="76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7"/>
        <v/>
      </c>
      <c r="AI550" s="150" t="str">
        <f t="shared" si="76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7"/>
        <v/>
      </c>
      <c r="AI551" s="150" t="str">
        <f t="shared" si="76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7"/>
        <v/>
      </c>
      <c r="AI552" s="150" t="str">
        <f t="shared" si="76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7"/>
        <v/>
      </c>
      <c r="AI553" s="150" t="str">
        <f t="shared" si="76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7"/>
        <v/>
      </c>
      <c r="AI554" s="150" t="str">
        <f t="shared" si="76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7"/>
        <v/>
      </c>
      <c r="AI555" s="150" t="str">
        <f t="shared" si="76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7"/>
        <v/>
      </c>
      <c r="AI556" s="150" t="str">
        <f t="shared" si="76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7"/>
        <v/>
      </c>
      <c r="AI557" s="150" t="str">
        <f t="shared" si="76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7"/>
        <v/>
      </c>
      <c r="AI558" s="150" t="str">
        <f t="shared" si="76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7"/>
        <v/>
      </c>
      <c r="AI559" s="150" t="str">
        <f t="shared" si="76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7"/>
        <v/>
      </c>
      <c r="AI560" s="150" t="str">
        <f t="shared" si="76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7"/>
        <v/>
      </c>
      <c r="AI561" s="150" t="str">
        <f t="shared" si="76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7"/>
        <v/>
      </c>
      <c r="AI562" s="150" t="str">
        <f t="shared" si="76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7"/>
        <v/>
      </c>
      <c r="AI563" s="150" t="str">
        <f t="shared" si="76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7"/>
        <v/>
      </c>
      <c r="AI564" s="150" t="str">
        <f t="shared" si="76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7"/>
        <v/>
      </c>
      <c r="AI565" s="150" t="str">
        <f t="shared" si="76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7"/>
        <v/>
      </c>
      <c r="AI566" s="150" t="str">
        <f t="shared" si="76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7"/>
        <v/>
      </c>
      <c r="AI567" s="150" t="str">
        <f t="shared" si="76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7"/>
        <v/>
      </c>
      <c r="AI568" s="150" t="str">
        <f t="shared" si="76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7"/>
        <v/>
      </c>
      <c r="AI569" s="150" t="str">
        <f t="shared" si="76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7"/>
        <v/>
      </c>
      <c r="AI570" s="150" t="str">
        <f t="shared" si="76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7"/>
        <v/>
      </c>
      <c r="AI571" s="150" t="str">
        <f t="shared" si="76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7"/>
        <v/>
      </c>
      <c r="AI572" s="150" t="str">
        <f t="shared" si="76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7"/>
        <v/>
      </c>
      <c r="AI573" s="150" t="str">
        <f t="shared" si="76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7"/>
        <v/>
      </c>
      <c r="AI574" s="150" t="str">
        <f t="shared" si="76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7"/>
        <v/>
      </c>
      <c r="AI575" s="150" t="str">
        <f t="shared" si="76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7"/>
        <v/>
      </c>
      <c r="AI576" s="150" t="str">
        <f t="shared" si="76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7"/>
        <v/>
      </c>
      <c r="AI577" s="150" t="str">
        <f t="shared" si="76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7"/>
        <v/>
      </c>
      <c r="AI578" s="150" t="str">
        <f t="shared" si="76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7"/>
        <v/>
      </c>
      <c r="AI579" s="150" t="str">
        <f t="shared" si="76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7"/>
        <v/>
      </c>
      <c r="AI580" s="150" t="str">
        <f t="shared" ref="AI580:AI643" si="78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79">IF(COUNTIF(X:X,V581)*COUNTIF(Z:Z,V581)*COUNTIF(AB:AB,V581)*COUNTIF(AD:AD,V581)*COUNTIF(AF:AF,V581),V581,"")</f>
        <v/>
      </c>
      <c r="AI581" s="150" t="str">
        <f t="shared" si="78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9"/>
        <v/>
      </c>
      <c r="AI582" s="150" t="str">
        <f t="shared" si="78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9"/>
        <v/>
      </c>
      <c r="AI583" s="150" t="str">
        <f t="shared" si="78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9"/>
        <v/>
      </c>
      <c r="AI584" s="150" t="str">
        <f t="shared" si="78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9"/>
        <v/>
      </c>
      <c r="AI585" s="150" t="str">
        <f t="shared" si="78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9"/>
        <v/>
      </c>
      <c r="AI586" s="150" t="str">
        <f t="shared" si="78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9"/>
        <v/>
      </c>
      <c r="AI587" s="150" t="str">
        <f t="shared" si="78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9"/>
        <v/>
      </c>
      <c r="AI588" s="150" t="str">
        <f t="shared" si="78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9"/>
        <v/>
      </c>
      <c r="AI589" s="150" t="str">
        <f t="shared" si="78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9"/>
        <v/>
      </c>
      <c r="AI590" s="150" t="str">
        <f t="shared" si="78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9"/>
        <v/>
      </c>
      <c r="AI591" s="150" t="str">
        <f t="shared" si="78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9"/>
        <v/>
      </c>
      <c r="AI592" s="150" t="str">
        <f t="shared" si="78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9"/>
        <v/>
      </c>
      <c r="AI593" s="150" t="str">
        <f t="shared" si="78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9"/>
        <v/>
      </c>
      <c r="AI594" s="150" t="str">
        <f t="shared" si="78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9"/>
        <v/>
      </c>
      <c r="AI595" s="150" t="str">
        <f t="shared" si="78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9"/>
        <v/>
      </c>
      <c r="AI596" s="150" t="str">
        <f t="shared" si="78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9"/>
        <v/>
      </c>
      <c r="AI597" s="150" t="str">
        <f t="shared" si="78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9"/>
        <v/>
      </c>
      <c r="AI598" s="150" t="str">
        <f t="shared" si="78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9"/>
        <v/>
      </c>
      <c r="AI599" s="150" t="str">
        <f t="shared" si="78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9"/>
        <v/>
      </c>
      <c r="AI600" s="150" t="str">
        <f t="shared" si="78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9"/>
        <v/>
      </c>
      <c r="AI601" s="150" t="str">
        <f t="shared" si="78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9"/>
        <v/>
      </c>
      <c r="AI602" s="150" t="str">
        <f t="shared" si="78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9"/>
        <v/>
      </c>
      <c r="AI603" s="150" t="str">
        <f t="shared" si="78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9"/>
        <v/>
      </c>
      <c r="AI604" s="150" t="str">
        <f t="shared" si="78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9"/>
        <v/>
      </c>
      <c r="AI605" s="150" t="str">
        <f t="shared" si="78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9"/>
        <v/>
      </c>
      <c r="AI606" s="150" t="str">
        <f t="shared" si="78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9"/>
        <v/>
      </c>
      <c r="AI607" s="150" t="str">
        <f t="shared" si="78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9"/>
        <v/>
      </c>
      <c r="AI608" s="150" t="str">
        <f t="shared" si="78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9"/>
        <v/>
      </c>
      <c r="AI609" s="150" t="str">
        <f t="shared" si="78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9"/>
        <v/>
      </c>
      <c r="AI610" s="150" t="str">
        <f t="shared" si="78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9"/>
        <v/>
      </c>
      <c r="AI611" s="150" t="str">
        <f t="shared" si="78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9"/>
        <v/>
      </c>
      <c r="AI612" s="150" t="str">
        <f t="shared" si="78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9"/>
        <v/>
      </c>
      <c r="AI613" s="150" t="str">
        <f t="shared" si="78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9"/>
        <v/>
      </c>
      <c r="AI614" s="150" t="str">
        <f t="shared" si="78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9"/>
        <v/>
      </c>
      <c r="AI615" s="150" t="str">
        <f t="shared" si="78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9"/>
        <v/>
      </c>
      <c r="AI616" s="150" t="str">
        <f t="shared" si="78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9"/>
        <v/>
      </c>
      <c r="AI617" s="150" t="str">
        <f t="shared" si="78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9"/>
        <v/>
      </c>
      <c r="AI618" s="150" t="str">
        <f t="shared" si="78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9"/>
        <v/>
      </c>
      <c r="AI619" s="150" t="str">
        <f t="shared" si="78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9"/>
        <v/>
      </c>
      <c r="AI620" s="150" t="str">
        <f t="shared" si="78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9"/>
        <v/>
      </c>
      <c r="AI621" s="150" t="str">
        <f t="shared" si="78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9"/>
        <v/>
      </c>
      <c r="AI622" s="150" t="str">
        <f t="shared" si="78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9"/>
        <v/>
      </c>
      <c r="AI623" s="150" t="str">
        <f t="shared" si="78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9"/>
        <v/>
      </c>
      <c r="AI624" s="150" t="str">
        <f t="shared" si="78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9"/>
        <v/>
      </c>
      <c r="AI625" s="150" t="str">
        <f t="shared" si="78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9"/>
        <v/>
      </c>
      <c r="AI626" s="150" t="str">
        <f t="shared" si="78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9"/>
        <v/>
      </c>
      <c r="AI627" s="150" t="str">
        <f t="shared" si="78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9"/>
        <v/>
      </c>
      <c r="AI628" s="150" t="str">
        <f t="shared" si="78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9"/>
        <v/>
      </c>
      <c r="AI629" s="150" t="str">
        <f t="shared" si="78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9"/>
        <v/>
      </c>
      <c r="AI630" s="150" t="str">
        <f t="shared" si="78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9"/>
        <v/>
      </c>
      <c r="AI631" s="150" t="str">
        <f t="shared" si="78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9"/>
        <v/>
      </c>
      <c r="AI632" s="150" t="str">
        <f t="shared" si="78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9"/>
        <v/>
      </c>
      <c r="AI633" s="150" t="str">
        <f t="shared" si="78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9"/>
        <v/>
      </c>
      <c r="AI634" s="150" t="str">
        <f t="shared" si="78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9"/>
        <v/>
      </c>
      <c r="AI635" s="150" t="str">
        <f t="shared" si="78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9"/>
        <v/>
      </c>
      <c r="AI636" s="150" t="str">
        <f t="shared" si="78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9"/>
        <v/>
      </c>
      <c r="AI637" s="150" t="str">
        <f t="shared" si="78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9"/>
        <v/>
      </c>
      <c r="AI638" s="150" t="str">
        <f t="shared" si="78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9"/>
        <v/>
      </c>
      <c r="AI639" s="150" t="str">
        <f t="shared" si="78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9"/>
        <v/>
      </c>
      <c r="AI640" s="150" t="str">
        <f t="shared" si="78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9"/>
        <v/>
      </c>
      <c r="AI641" s="150" t="str">
        <f t="shared" si="78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9"/>
        <v/>
      </c>
      <c r="AI642" s="150" t="str">
        <f t="shared" si="78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9"/>
        <v/>
      </c>
      <c r="AI643" s="150" t="str">
        <f t="shared" si="78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79"/>
        <v/>
      </c>
      <c r="AI644" s="150" t="str">
        <f t="shared" ref="AI644:AI707" si="80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1">IF(COUNTIF(X:X,V645)*COUNTIF(Z:Z,V645)*COUNTIF(AB:AB,V645)*COUNTIF(AD:AD,V645)*COUNTIF(AF:AF,V645),V645,"")</f>
        <v/>
      </c>
      <c r="AI645" s="150" t="str">
        <f t="shared" si="80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1"/>
        <v/>
      </c>
      <c r="AI646" s="150" t="str">
        <f t="shared" si="80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1"/>
        <v/>
      </c>
      <c r="AI647" s="150" t="str">
        <f t="shared" si="80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1"/>
        <v/>
      </c>
      <c r="AI648" s="150" t="str">
        <f t="shared" si="80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1"/>
        <v/>
      </c>
      <c r="AI649" s="150" t="str">
        <f t="shared" si="80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1"/>
        <v/>
      </c>
      <c r="AI650" s="150" t="str">
        <f t="shared" si="80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1"/>
        <v/>
      </c>
      <c r="AI651" s="150" t="str">
        <f t="shared" si="80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1"/>
        <v/>
      </c>
      <c r="AI652" s="150" t="str">
        <f t="shared" si="80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1"/>
        <v/>
      </c>
      <c r="AI653" s="150" t="str">
        <f t="shared" si="80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1"/>
        <v/>
      </c>
      <c r="AI654" s="150" t="str">
        <f t="shared" si="80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1"/>
        <v/>
      </c>
      <c r="AI655" s="150" t="str">
        <f t="shared" si="80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1"/>
        <v/>
      </c>
      <c r="AI656" s="150" t="str">
        <f t="shared" si="80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1"/>
        <v/>
      </c>
      <c r="AI657" s="150" t="str">
        <f t="shared" si="80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1"/>
        <v/>
      </c>
      <c r="AI658" s="150" t="str">
        <f t="shared" si="80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1"/>
        <v/>
      </c>
      <c r="AI659" s="150" t="str">
        <f t="shared" si="80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1"/>
        <v/>
      </c>
      <c r="AI660" s="150" t="str">
        <f t="shared" si="80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1"/>
        <v/>
      </c>
      <c r="AI661" s="150" t="str">
        <f t="shared" si="80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1"/>
        <v/>
      </c>
      <c r="AI662" s="150" t="str">
        <f t="shared" si="80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1"/>
        <v/>
      </c>
      <c r="AI663" s="150" t="str">
        <f t="shared" si="80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1"/>
        <v/>
      </c>
      <c r="AI664" s="150" t="str">
        <f t="shared" si="80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1"/>
        <v/>
      </c>
      <c r="AI665" s="150" t="str">
        <f t="shared" si="80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1"/>
        <v/>
      </c>
      <c r="AI666" s="150" t="str">
        <f t="shared" si="80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1"/>
        <v/>
      </c>
      <c r="AI667" s="150" t="str">
        <f t="shared" si="80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1"/>
        <v/>
      </c>
      <c r="AI668" s="150" t="str">
        <f t="shared" si="80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1"/>
        <v/>
      </c>
      <c r="AI669" s="150" t="str">
        <f t="shared" si="80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1"/>
        <v/>
      </c>
      <c r="AI670" s="150" t="str">
        <f t="shared" si="80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1"/>
        <v/>
      </c>
      <c r="AI671" s="150" t="str">
        <f t="shared" si="80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1"/>
        <v/>
      </c>
      <c r="AI672" s="150" t="str">
        <f t="shared" si="80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1"/>
        <v/>
      </c>
      <c r="AI673" s="150" t="str">
        <f t="shared" si="80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1"/>
        <v/>
      </c>
      <c r="AI674" s="150" t="str">
        <f t="shared" si="80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1"/>
        <v/>
      </c>
      <c r="AI675" s="150" t="str">
        <f t="shared" si="80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1"/>
        <v/>
      </c>
      <c r="AI676" s="150" t="str">
        <f t="shared" si="80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1"/>
        <v/>
      </c>
      <c r="AI677" s="150" t="str">
        <f t="shared" si="80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1"/>
        <v/>
      </c>
      <c r="AI678" s="150" t="str">
        <f t="shared" si="80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1"/>
        <v/>
      </c>
      <c r="AI679" s="150" t="str">
        <f t="shared" si="80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1"/>
        <v/>
      </c>
      <c r="AI680" s="150" t="str">
        <f t="shared" si="80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1"/>
        <v/>
      </c>
      <c r="AI681" s="150" t="str">
        <f t="shared" si="80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1"/>
        <v/>
      </c>
      <c r="AI682" s="150" t="str">
        <f t="shared" si="80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1"/>
        <v/>
      </c>
      <c r="AI683" s="150" t="str">
        <f t="shared" si="80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1"/>
        <v/>
      </c>
      <c r="AI684" s="150" t="str">
        <f t="shared" si="80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1"/>
        <v/>
      </c>
      <c r="AI685" s="150" t="str">
        <f t="shared" si="80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1"/>
        <v/>
      </c>
      <c r="AI686" s="150" t="str">
        <f t="shared" si="80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1"/>
        <v/>
      </c>
      <c r="AI687" s="150" t="str">
        <f t="shared" si="80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1"/>
        <v/>
      </c>
      <c r="AI688" s="150" t="str">
        <f t="shared" si="80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1"/>
        <v/>
      </c>
      <c r="AI689" s="150" t="str">
        <f t="shared" si="80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1"/>
        <v/>
      </c>
      <c r="AI690" s="150" t="str">
        <f t="shared" si="80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1"/>
        <v/>
      </c>
      <c r="AI691" s="150" t="str">
        <f t="shared" si="80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1"/>
        <v/>
      </c>
      <c r="AI692" s="150" t="str">
        <f t="shared" si="80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1"/>
        <v/>
      </c>
      <c r="AI693" s="150" t="str">
        <f t="shared" si="80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1"/>
        <v/>
      </c>
      <c r="AI694" s="150" t="str">
        <f t="shared" si="80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1"/>
        <v/>
      </c>
      <c r="AI695" s="150" t="str">
        <f t="shared" si="80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1"/>
        <v/>
      </c>
      <c r="AI696" s="150" t="str">
        <f t="shared" si="80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1"/>
        <v/>
      </c>
      <c r="AI697" s="150" t="str">
        <f t="shared" si="80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1"/>
        <v/>
      </c>
      <c r="AI698" s="150" t="str">
        <f t="shared" si="80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1"/>
        <v/>
      </c>
      <c r="AI699" s="150" t="str">
        <f t="shared" si="80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1"/>
        <v/>
      </c>
      <c r="AI700" s="150" t="str">
        <f t="shared" si="80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1"/>
        <v/>
      </c>
      <c r="AI701" s="150" t="str">
        <f t="shared" si="80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1"/>
        <v/>
      </c>
      <c r="AI702" s="150" t="str">
        <f t="shared" si="80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1"/>
        <v/>
      </c>
      <c r="AI703" s="150" t="str">
        <f t="shared" si="80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1"/>
        <v/>
      </c>
      <c r="AI704" s="150" t="str">
        <f t="shared" si="80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1"/>
        <v/>
      </c>
      <c r="AI705" s="150" t="str">
        <f t="shared" si="80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1"/>
        <v/>
      </c>
      <c r="AI706" s="150" t="str">
        <f t="shared" si="80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1"/>
        <v/>
      </c>
      <c r="AI707" s="150" t="str">
        <f t="shared" si="80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1"/>
        <v/>
      </c>
      <c r="AI708" s="150" t="str">
        <f t="shared" ref="AI708:AI771" si="82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3">IF(COUNTIF(X:X,V709)*COUNTIF(Z:Z,V709)*COUNTIF(AB:AB,V709)*COUNTIF(AD:AD,V709)*COUNTIF(AF:AF,V709),V709,"")</f>
        <v/>
      </c>
      <c r="AI709" s="150" t="str">
        <f t="shared" si="82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3"/>
        <v/>
      </c>
      <c r="AI710" s="150" t="str">
        <f t="shared" si="82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3"/>
        <v/>
      </c>
      <c r="AI711" s="150" t="str">
        <f t="shared" si="82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3"/>
        <v/>
      </c>
      <c r="AI712" s="150" t="str">
        <f t="shared" si="82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3"/>
        <v/>
      </c>
      <c r="AI713" s="150" t="str">
        <f t="shared" si="82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3"/>
        <v/>
      </c>
      <c r="AI714" s="150" t="str">
        <f t="shared" si="82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3"/>
        <v/>
      </c>
      <c r="AI715" s="150" t="str">
        <f t="shared" si="82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3"/>
        <v/>
      </c>
      <c r="AI716" s="150" t="str">
        <f t="shared" si="82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3"/>
        <v/>
      </c>
      <c r="AI717" s="150" t="str">
        <f t="shared" si="82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3"/>
        <v/>
      </c>
      <c r="AI718" s="150" t="str">
        <f t="shared" si="82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3"/>
        <v/>
      </c>
      <c r="AI719" s="150" t="str">
        <f t="shared" si="82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3"/>
        <v/>
      </c>
      <c r="AI720" s="150" t="str">
        <f t="shared" si="82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3"/>
        <v/>
      </c>
      <c r="AI721" s="150" t="str">
        <f t="shared" si="82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3"/>
        <v/>
      </c>
      <c r="AI722" s="150" t="str">
        <f t="shared" si="82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3"/>
        <v/>
      </c>
      <c r="AI723" s="150" t="str">
        <f t="shared" si="82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3"/>
        <v/>
      </c>
      <c r="AI724" s="150" t="str">
        <f t="shared" si="82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3"/>
        <v/>
      </c>
      <c r="AI725" s="150" t="str">
        <f t="shared" si="82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3"/>
        <v/>
      </c>
      <c r="AI726" s="150" t="str">
        <f t="shared" si="82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3"/>
        <v/>
      </c>
      <c r="AI727" s="150" t="str">
        <f t="shared" si="82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3"/>
        <v/>
      </c>
      <c r="AI728" s="150" t="str">
        <f t="shared" si="82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3"/>
        <v/>
      </c>
      <c r="AI729" s="150" t="str">
        <f t="shared" si="82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3"/>
        <v/>
      </c>
      <c r="AI730" s="150" t="str">
        <f t="shared" si="82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3"/>
        <v/>
      </c>
      <c r="AI731" s="150" t="str">
        <f t="shared" si="82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3"/>
        <v/>
      </c>
      <c r="AI732" s="150" t="str">
        <f t="shared" si="82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3"/>
        <v/>
      </c>
      <c r="AI733" s="150" t="str">
        <f t="shared" si="82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3"/>
        <v/>
      </c>
      <c r="AI734" s="150" t="str">
        <f t="shared" si="82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3"/>
        <v/>
      </c>
      <c r="AI735" s="150" t="str">
        <f t="shared" si="82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3"/>
        <v/>
      </c>
      <c r="AI736" s="150" t="str">
        <f t="shared" si="82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3"/>
        <v/>
      </c>
      <c r="AI737" s="150" t="str">
        <f t="shared" si="82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3"/>
        <v/>
      </c>
      <c r="AI738" s="150" t="str">
        <f t="shared" si="82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3"/>
        <v/>
      </c>
      <c r="AI739" s="150" t="str">
        <f t="shared" si="82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3"/>
        <v/>
      </c>
      <c r="AI740" s="150" t="str">
        <f t="shared" si="82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3"/>
        <v/>
      </c>
      <c r="AI741" s="150" t="str">
        <f t="shared" si="82"/>
        <v/>
      </c>
    </row>
    <row r="742" spans="1:35">
      <c r="AH742" s="150" t="str">
        <f t="shared" si="83"/>
        <v/>
      </c>
      <c r="AI742" s="150" t="str">
        <f t="shared" si="82"/>
        <v/>
      </c>
    </row>
    <row r="743" spans="1:35">
      <c r="AH743" s="150" t="str">
        <f t="shared" si="83"/>
        <v/>
      </c>
      <c r="AI743" s="150" t="str">
        <f t="shared" si="82"/>
        <v/>
      </c>
    </row>
    <row r="744" spans="1:35">
      <c r="AH744" s="150" t="str">
        <f t="shared" si="83"/>
        <v/>
      </c>
      <c r="AI744" s="150" t="str">
        <f t="shared" si="82"/>
        <v/>
      </c>
    </row>
    <row r="745" spans="1:35">
      <c r="AH745" s="150" t="str">
        <f t="shared" si="83"/>
        <v/>
      </c>
      <c r="AI745" s="150" t="str">
        <f t="shared" si="82"/>
        <v/>
      </c>
    </row>
    <row r="746" spans="1:35">
      <c r="AH746" s="150" t="str">
        <f t="shared" si="83"/>
        <v/>
      </c>
      <c r="AI746" s="150" t="str">
        <f t="shared" si="82"/>
        <v/>
      </c>
    </row>
    <row r="747" spans="1:35">
      <c r="AH747" s="150" t="str">
        <f t="shared" si="83"/>
        <v/>
      </c>
      <c r="AI747" s="150" t="str">
        <f t="shared" si="82"/>
        <v/>
      </c>
    </row>
    <row r="748" spans="1:35">
      <c r="AH748" s="150" t="str">
        <f t="shared" si="83"/>
        <v/>
      </c>
      <c r="AI748" s="150" t="str">
        <f t="shared" si="82"/>
        <v/>
      </c>
    </row>
    <row r="749" spans="1:35">
      <c r="AH749" s="150" t="str">
        <f t="shared" si="83"/>
        <v/>
      </c>
      <c r="AI749" s="150" t="str">
        <f t="shared" si="82"/>
        <v/>
      </c>
    </row>
    <row r="750" spans="1:35">
      <c r="AH750" s="150" t="str">
        <f t="shared" si="83"/>
        <v/>
      </c>
      <c r="AI750" s="150" t="str">
        <f t="shared" si="82"/>
        <v/>
      </c>
    </row>
    <row r="751" spans="1:35">
      <c r="AH751" s="150" t="str">
        <f t="shared" si="83"/>
        <v/>
      </c>
      <c r="AI751" s="150" t="str">
        <f t="shared" si="82"/>
        <v/>
      </c>
    </row>
    <row r="752" spans="1:35">
      <c r="AH752" s="150" t="str">
        <f t="shared" si="83"/>
        <v/>
      </c>
      <c r="AI752" s="150" t="str">
        <f t="shared" si="82"/>
        <v/>
      </c>
    </row>
    <row r="753" spans="34:35">
      <c r="AH753" s="150" t="str">
        <f t="shared" si="83"/>
        <v/>
      </c>
      <c r="AI753" s="150" t="str">
        <f t="shared" si="82"/>
        <v/>
      </c>
    </row>
    <row r="754" spans="34:35">
      <c r="AH754" s="150" t="str">
        <f t="shared" si="83"/>
        <v/>
      </c>
      <c r="AI754" s="150" t="str">
        <f t="shared" si="82"/>
        <v/>
      </c>
    </row>
    <row r="755" spans="34:35">
      <c r="AH755" s="150" t="str">
        <f t="shared" si="83"/>
        <v/>
      </c>
      <c r="AI755" s="150" t="str">
        <f t="shared" si="82"/>
        <v/>
      </c>
    </row>
    <row r="756" spans="34:35">
      <c r="AH756" s="150" t="str">
        <f t="shared" si="83"/>
        <v/>
      </c>
      <c r="AI756" s="150" t="str">
        <f t="shared" si="82"/>
        <v/>
      </c>
    </row>
    <row r="757" spans="34:35">
      <c r="AH757" s="150" t="str">
        <f t="shared" si="83"/>
        <v/>
      </c>
      <c r="AI757" s="150" t="str">
        <f t="shared" si="82"/>
        <v/>
      </c>
    </row>
    <row r="758" spans="34:35">
      <c r="AH758" s="150" t="str">
        <f t="shared" si="83"/>
        <v/>
      </c>
      <c r="AI758" s="150" t="str">
        <f t="shared" si="82"/>
        <v/>
      </c>
    </row>
    <row r="759" spans="34:35">
      <c r="AH759" s="150" t="str">
        <f t="shared" si="83"/>
        <v/>
      </c>
      <c r="AI759" s="150" t="str">
        <f t="shared" si="82"/>
        <v/>
      </c>
    </row>
    <row r="760" spans="34:35">
      <c r="AH760" s="150" t="str">
        <f t="shared" si="83"/>
        <v/>
      </c>
      <c r="AI760" s="150" t="str">
        <f t="shared" si="82"/>
        <v/>
      </c>
    </row>
    <row r="761" spans="34:35">
      <c r="AH761" s="150" t="str">
        <f t="shared" si="83"/>
        <v/>
      </c>
      <c r="AI761" s="150" t="str">
        <f t="shared" si="82"/>
        <v/>
      </c>
    </row>
    <row r="762" spans="34:35">
      <c r="AH762" s="150" t="str">
        <f t="shared" si="83"/>
        <v/>
      </c>
      <c r="AI762" s="150" t="str">
        <f t="shared" si="82"/>
        <v/>
      </c>
    </row>
    <row r="763" spans="34:35">
      <c r="AH763" s="150" t="str">
        <f t="shared" si="83"/>
        <v/>
      </c>
      <c r="AI763" s="150" t="str">
        <f t="shared" si="82"/>
        <v/>
      </c>
    </row>
    <row r="764" spans="34:35">
      <c r="AH764" s="150" t="str">
        <f t="shared" si="83"/>
        <v/>
      </c>
      <c r="AI764" s="150" t="str">
        <f t="shared" si="82"/>
        <v/>
      </c>
    </row>
    <row r="765" spans="34:35">
      <c r="AH765" s="150" t="str">
        <f t="shared" si="83"/>
        <v/>
      </c>
      <c r="AI765" s="150" t="str">
        <f t="shared" si="82"/>
        <v/>
      </c>
    </row>
    <row r="766" spans="34:35">
      <c r="AH766" s="150" t="str">
        <f t="shared" si="83"/>
        <v/>
      </c>
      <c r="AI766" s="150" t="str">
        <f t="shared" si="82"/>
        <v/>
      </c>
    </row>
    <row r="767" spans="34:35">
      <c r="AH767" s="150" t="str">
        <f t="shared" si="83"/>
        <v/>
      </c>
      <c r="AI767" s="150" t="str">
        <f t="shared" si="82"/>
        <v/>
      </c>
    </row>
    <row r="768" spans="34:35">
      <c r="AH768" s="150" t="str">
        <f t="shared" si="83"/>
        <v/>
      </c>
      <c r="AI768" s="150" t="str">
        <f t="shared" si="82"/>
        <v/>
      </c>
    </row>
    <row r="769" spans="34:35">
      <c r="AH769" s="150" t="str">
        <f t="shared" si="83"/>
        <v/>
      </c>
      <c r="AI769" s="150" t="str">
        <f t="shared" si="82"/>
        <v/>
      </c>
    </row>
    <row r="770" spans="34:35">
      <c r="AH770" s="150" t="str">
        <f t="shared" si="83"/>
        <v/>
      </c>
      <c r="AI770" s="150" t="str">
        <f t="shared" si="82"/>
        <v/>
      </c>
    </row>
    <row r="771" spans="34:35">
      <c r="AH771" s="150" t="str">
        <f t="shared" si="83"/>
        <v/>
      </c>
      <c r="AI771" s="150" t="str">
        <f t="shared" si="82"/>
        <v/>
      </c>
    </row>
    <row r="772" spans="34:35">
      <c r="AH772" s="150" t="str">
        <f t="shared" si="83"/>
        <v/>
      </c>
      <c r="AI772" s="150" t="str">
        <f t="shared" ref="AI772:AI835" si="84">IF(AH772&gt;$A$14,AH772,"")</f>
        <v/>
      </c>
    </row>
    <row r="773" spans="34:35">
      <c r="AH773" s="150" t="str">
        <f t="shared" ref="AH773:AH836" si="85">IF(COUNTIF(X:X,V773)*COUNTIF(Z:Z,V773)*COUNTIF(AB:AB,V773)*COUNTIF(AD:AD,V773)*COUNTIF(AF:AF,V773),V773,"")</f>
        <v/>
      </c>
      <c r="AI773" s="150" t="str">
        <f t="shared" si="84"/>
        <v/>
      </c>
    </row>
    <row r="774" spans="34:35">
      <c r="AH774" s="150" t="str">
        <f t="shared" si="85"/>
        <v/>
      </c>
      <c r="AI774" s="150" t="str">
        <f t="shared" si="84"/>
        <v/>
      </c>
    </row>
    <row r="775" spans="34:35">
      <c r="AH775" s="150" t="str">
        <f t="shared" si="85"/>
        <v/>
      </c>
      <c r="AI775" s="150" t="str">
        <f t="shared" si="84"/>
        <v/>
      </c>
    </row>
    <row r="776" spans="34:35">
      <c r="AH776" s="150" t="str">
        <f t="shared" si="85"/>
        <v/>
      </c>
      <c r="AI776" s="150" t="str">
        <f t="shared" si="84"/>
        <v/>
      </c>
    </row>
    <row r="777" spans="34:35">
      <c r="AH777" s="150" t="str">
        <f t="shared" si="85"/>
        <v/>
      </c>
      <c r="AI777" s="150" t="str">
        <f t="shared" si="84"/>
        <v/>
      </c>
    </row>
    <row r="778" spans="34:35">
      <c r="AH778" s="150" t="str">
        <f t="shared" si="85"/>
        <v/>
      </c>
      <c r="AI778" s="150" t="str">
        <f t="shared" si="84"/>
        <v/>
      </c>
    </row>
    <row r="779" spans="34:35">
      <c r="AH779" s="150" t="str">
        <f t="shared" si="85"/>
        <v/>
      </c>
      <c r="AI779" s="150" t="str">
        <f t="shared" si="84"/>
        <v/>
      </c>
    </row>
    <row r="780" spans="34:35">
      <c r="AH780" s="150" t="str">
        <f t="shared" si="85"/>
        <v/>
      </c>
      <c r="AI780" s="150" t="str">
        <f t="shared" si="84"/>
        <v/>
      </c>
    </row>
    <row r="781" spans="34:35">
      <c r="AH781" s="150" t="str">
        <f t="shared" si="85"/>
        <v/>
      </c>
      <c r="AI781" s="150" t="str">
        <f t="shared" si="84"/>
        <v/>
      </c>
    </row>
    <row r="782" spans="34:35">
      <c r="AH782" s="150" t="str">
        <f t="shared" si="85"/>
        <v/>
      </c>
      <c r="AI782" s="150" t="str">
        <f t="shared" si="84"/>
        <v/>
      </c>
    </row>
    <row r="783" spans="34:35">
      <c r="AH783" s="150" t="str">
        <f t="shared" si="85"/>
        <v/>
      </c>
      <c r="AI783" s="150" t="str">
        <f t="shared" si="84"/>
        <v/>
      </c>
    </row>
    <row r="784" spans="34:35">
      <c r="AH784" s="150" t="str">
        <f t="shared" si="85"/>
        <v/>
      </c>
      <c r="AI784" s="150" t="str">
        <f t="shared" si="84"/>
        <v/>
      </c>
    </row>
    <row r="785" spans="34:35">
      <c r="AH785" s="150" t="str">
        <f t="shared" si="85"/>
        <v/>
      </c>
      <c r="AI785" s="150" t="str">
        <f t="shared" si="84"/>
        <v/>
      </c>
    </row>
    <row r="786" spans="34:35">
      <c r="AH786" s="150" t="str">
        <f t="shared" si="85"/>
        <v/>
      </c>
      <c r="AI786" s="150" t="str">
        <f t="shared" si="84"/>
        <v/>
      </c>
    </row>
    <row r="787" spans="34:35">
      <c r="AH787" s="150" t="str">
        <f t="shared" si="85"/>
        <v/>
      </c>
      <c r="AI787" s="150" t="str">
        <f t="shared" si="84"/>
        <v/>
      </c>
    </row>
    <row r="788" spans="34:35">
      <c r="AH788" s="150" t="str">
        <f t="shared" si="85"/>
        <v/>
      </c>
      <c r="AI788" s="150" t="str">
        <f t="shared" si="84"/>
        <v/>
      </c>
    </row>
    <row r="789" spans="34:35">
      <c r="AH789" s="150" t="str">
        <f t="shared" si="85"/>
        <v/>
      </c>
      <c r="AI789" s="150" t="str">
        <f t="shared" si="84"/>
        <v/>
      </c>
    </row>
    <row r="790" spans="34:35">
      <c r="AH790" s="150" t="str">
        <f t="shared" si="85"/>
        <v/>
      </c>
      <c r="AI790" s="150" t="str">
        <f t="shared" si="84"/>
        <v/>
      </c>
    </row>
    <row r="791" spans="34:35">
      <c r="AH791" s="150" t="str">
        <f t="shared" si="85"/>
        <v/>
      </c>
      <c r="AI791" s="150" t="str">
        <f t="shared" si="84"/>
        <v/>
      </c>
    </row>
    <row r="792" spans="34:35">
      <c r="AH792" s="150" t="str">
        <f t="shared" si="85"/>
        <v/>
      </c>
      <c r="AI792" s="150" t="str">
        <f t="shared" si="84"/>
        <v/>
      </c>
    </row>
    <row r="793" spans="34:35">
      <c r="AH793" s="150" t="str">
        <f t="shared" si="85"/>
        <v/>
      </c>
      <c r="AI793" s="150" t="str">
        <f t="shared" si="84"/>
        <v/>
      </c>
    </row>
    <row r="794" spans="34:35">
      <c r="AH794" s="150" t="str">
        <f t="shared" si="85"/>
        <v/>
      </c>
      <c r="AI794" s="150" t="str">
        <f t="shared" si="84"/>
        <v/>
      </c>
    </row>
    <row r="795" spans="34:35">
      <c r="AH795" s="150" t="str">
        <f t="shared" si="85"/>
        <v/>
      </c>
      <c r="AI795" s="150" t="str">
        <f t="shared" si="84"/>
        <v/>
      </c>
    </row>
    <row r="796" spans="34:35">
      <c r="AH796" s="150" t="str">
        <f t="shared" si="85"/>
        <v/>
      </c>
      <c r="AI796" s="150" t="str">
        <f t="shared" si="84"/>
        <v/>
      </c>
    </row>
    <row r="797" spans="34:35">
      <c r="AH797" s="150" t="str">
        <f t="shared" si="85"/>
        <v/>
      </c>
      <c r="AI797" s="150" t="str">
        <f t="shared" si="84"/>
        <v/>
      </c>
    </row>
    <row r="798" spans="34:35">
      <c r="AH798" s="150" t="str">
        <f t="shared" si="85"/>
        <v/>
      </c>
      <c r="AI798" s="150" t="str">
        <f t="shared" si="84"/>
        <v/>
      </c>
    </row>
    <row r="799" spans="34:35">
      <c r="AH799" s="150" t="str">
        <f t="shared" si="85"/>
        <v/>
      </c>
      <c r="AI799" s="150" t="str">
        <f t="shared" si="84"/>
        <v/>
      </c>
    </row>
    <row r="800" spans="34:35">
      <c r="AH800" s="150" t="str">
        <f t="shared" si="85"/>
        <v/>
      </c>
      <c r="AI800" s="150" t="str">
        <f t="shared" si="84"/>
        <v/>
      </c>
    </row>
    <row r="801" spans="34:35">
      <c r="AH801" s="150" t="str">
        <f t="shared" si="85"/>
        <v/>
      </c>
      <c r="AI801" s="150" t="str">
        <f t="shared" si="84"/>
        <v/>
      </c>
    </row>
    <row r="802" spans="34:35">
      <c r="AH802" s="150" t="str">
        <f t="shared" si="85"/>
        <v/>
      </c>
      <c r="AI802" s="150" t="str">
        <f t="shared" si="84"/>
        <v/>
      </c>
    </row>
    <row r="803" spans="34:35">
      <c r="AH803" s="150" t="str">
        <f t="shared" si="85"/>
        <v/>
      </c>
      <c r="AI803" s="150" t="str">
        <f t="shared" si="84"/>
        <v/>
      </c>
    </row>
    <row r="804" spans="34:35">
      <c r="AH804" s="150" t="str">
        <f t="shared" si="85"/>
        <v/>
      </c>
      <c r="AI804" s="150" t="str">
        <f t="shared" si="84"/>
        <v/>
      </c>
    </row>
    <row r="805" spans="34:35">
      <c r="AH805" s="150" t="str">
        <f t="shared" si="85"/>
        <v/>
      </c>
      <c r="AI805" s="150" t="str">
        <f t="shared" si="84"/>
        <v/>
      </c>
    </row>
    <row r="806" spans="34:35">
      <c r="AH806" s="150" t="str">
        <f t="shared" si="85"/>
        <v/>
      </c>
      <c r="AI806" s="150" t="str">
        <f t="shared" si="84"/>
        <v/>
      </c>
    </row>
    <row r="807" spans="34:35">
      <c r="AH807" s="150" t="str">
        <f t="shared" si="85"/>
        <v/>
      </c>
      <c r="AI807" s="150" t="str">
        <f t="shared" si="84"/>
        <v/>
      </c>
    </row>
    <row r="808" spans="34:35">
      <c r="AH808" s="150" t="str">
        <f t="shared" si="85"/>
        <v/>
      </c>
      <c r="AI808" s="150" t="str">
        <f t="shared" si="84"/>
        <v/>
      </c>
    </row>
    <row r="809" spans="34:35">
      <c r="AH809" s="150" t="str">
        <f t="shared" si="85"/>
        <v/>
      </c>
      <c r="AI809" s="150" t="str">
        <f t="shared" si="84"/>
        <v/>
      </c>
    </row>
    <row r="810" spans="34:35">
      <c r="AH810" s="150" t="str">
        <f t="shared" si="85"/>
        <v/>
      </c>
      <c r="AI810" s="150" t="str">
        <f t="shared" si="84"/>
        <v/>
      </c>
    </row>
    <row r="811" spans="34:35">
      <c r="AH811" s="150" t="str">
        <f t="shared" si="85"/>
        <v/>
      </c>
      <c r="AI811" s="150" t="str">
        <f t="shared" si="84"/>
        <v/>
      </c>
    </row>
    <row r="812" spans="34:35">
      <c r="AH812" s="150" t="str">
        <f t="shared" si="85"/>
        <v/>
      </c>
      <c r="AI812" s="150" t="str">
        <f t="shared" si="84"/>
        <v/>
      </c>
    </row>
    <row r="813" spans="34:35">
      <c r="AH813" s="150" t="str">
        <f t="shared" si="85"/>
        <v/>
      </c>
      <c r="AI813" s="150" t="str">
        <f t="shared" si="84"/>
        <v/>
      </c>
    </row>
    <row r="814" spans="34:35">
      <c r="AH814" s="150" t="str">
        <f t="shared" si="85"/>
        <v/>
      </c>
      <c r="AI814" s="150" t="str">
        <f t="shared" si="84"/>
        <v/>
      </c>
    </row>
    <row r="815" spans="34:35">
      <c r="AH815" s="150" t="str">
        <f t="shared" si="85"/>
        <v/>
      </c>
      <c r="AI815" s="150" t="str">
        <f t="shared" si="84"/>
        <v/>
      </c>
    </row>
    <row r="816" spans="34:35">
      <c r="AH816" s="150" t="str">
        <f t="shared" si="85"/>
        <v/>
      </c>
      <c r="AI816" s="150" t="str">
        <f t="shared" si="84"/>
        <v/>
      </c>
    </row>
    <row r="817" spans="34:35">
      <c r="AH817" s="150" t="str">
        <f t="shared" si="85"/>
        <v/>
      </c>
      <c r="AI817" s="150" t="str">
        <f t="shared" si="84"/>
        <v/>
      </c>
    </row>
    <row r="818" spans="34:35">
      <c r="AH818" s="150" t="str">
        <f t="shared" si="85"/>
        <v/>
      </c>
      <c r="AI818" s="150" t="str">
        <f t="shared" si="84"/>
        <v/>
      </c>
    </row>
    <row r="819" spans="34:35">
      <c r="AH819" s="150" t="str">
        <f t="shared" si="85"/>
        <v/>
      </c>
      <c r="AI819" s="150" t="str">
        <f t="shared" si="84"/>
        <v/>
      </c>
    </row>
    <row r="820" spans="34:35">
      <c r="AH820" s="150" t="str">
        <f t="shared" si="85"/>
        <v/>
      </c>
      <c r="AI820" s="150" t="str">
        <f t="shared" si="84"/>
        <v/>
      </c>
    </row>
    <row r="821" spans="34:35">
      <c r="AH821" s="150" t="str">
        <f t="shared" si="85"/>
        <v/>
      </c>
      <c r="AI821" s="150" t="str">
        <f t="shared" si="84"/>
        <v/>
      </c>
    </row>
    <row r="822" spans="34:35">
      <c r="AH822" s="150" t="str">
        <f t="shared" si="85"/>
        <v/>
      </c>
      <c r="AI822" s="150" t="str">
        <f t="shared" si="84"/>
        <v/>
      </c>
    </row>
    <row r="823" spans="34:35">
      <c r="AH823" s="150" t="str">
        <f t="shared" si="85"/>
        <v/>
      </c>
      <c r="AI823" s="150" t="str">
        <f t="shared" si="84"/>
        <v/>
      </c>
    </row>
    <row r="824" spans="34:35">
      <c r="AH824" s="150" t="str">
        <f t="shared" si="85"/>
        <v/>
      </c>
      <c r="AI824" s="150" t="str">
        <f t="shared" si="84"/>
        <v/>
      </c>
    </row>
    <row r="825" spans="34:35">
      <c r="AH825" s="150" t="str">
        <f t="shared" si="85"/>
        <v/>
      </c>
      <c r="AI825" s="150" t="str">
        <f t="shared" si="84"/>
        <v/>
      </c>
    </row>
    <row r="826" spans="34:35">
      <c r="AH826" s="150" t="str">
        <f t="shared" si="85"/>
        <v/>
      </c>
      <c r="AI826" s="150" t="str">
        <f t="shared" si="84"/>
        <v/>
      </c>
    </row>
    <row r="827" spans="34:35">
      <c r="AH827" s="150" t="str">
        <f t="shared" si="85"/>
        <v/>
      </c>
      <c r="AI827" s="150" t="str">
        <f t="shared" si="84"/>
        <v/>
      </c>
    </row>
    <row r="828" spans="34:35">
      <c r="AH828" s="150" t="str">
        <f t="shared" si="85"/>
        <v/>
      </c>
      <c r="AI828" s="150" t="str">
        <f t="shared" si="84"/>
        <v/>
      </c>
    </row>
    <row r="829" spans="34:35">
      <c r="AH829" s="150" t="str">
        <f t="shared" si="85"/>
        <v/>
      </c>
      <c r="AI829" s="150" t="str">
        <f t="shared" si="84"/>
        <v/>
      </c>
    </row>
    <row r="830" spans="34:35">
      <c r="AH830" s="150" t="str">
        <f t="shared" si="85"/>
        <v/>
      </c>
      <c r="AI830" s="150" t="str">
        <f t="shared" si="84"/>
        <v/>
      </c>
    </row>
    <row r="831" spans="34:35">
      <c r="AH831" s="150" t="str">
        <f t="shared" si="85"/>
        <v/>
      </c>
      <c r="AI831" s="150" t="str">
        <f t="shared" si="84"/>
        <v/>
      </c>
    </row>
    <row r="832" spans="34:35">
      <c r="AH832" s="150" t="str">
        <f t="shared" si="85"/>
        <v/>
      </c>
      <c r="AI832" s="150" t="str">
        <f t="shared" si="84"/>
        <v/>
      </c>
    </row>
    <row r="833" spans="34:35">
      <c r="AH833" s="150" t="str">
        <f t="shared" si="85"/>
        <v/>
      </c>
      <c r="AI833" s="150" t="str">
        <f t="shared" si="84"/>
        <v/>
      </c>
    </row>
    <row r="834" spans="34:35">
      <c r="AH834" s="150" t="str">
        <f t="shared" si="85"/>
        <v/>
      </c>
      <c r="AI834" s="150" t="str">
        <f t="shared" si="84"/>
        <v/>
      </c>
    </row>
    <row r="835" spans="34:35">
      <c r="AH835" s="150" t="str">
        <f t="shared" si="85"/>
        <v/>
      </c>
      <c r="AI835" s="150" t="str">
        <f t="shared" si="84"/>
        <v/>
      </c>
    </row>
    <row r="836" spans="34:35">
      <c r="AH836" s="150" t="str">
        <f t="shared" si="85"/>
        <v/>
      </c>
      <c r="AI836" s="150" t="str">
        <f t="shared" ref="AI836:AI899" si="86">IF(AH836&gt;$A$14,AH836,"")</f>
        <v/>
      </c>
    </row>
    <row r="837" spans="34:35">
      <c r="AH837" s="150" t="str">
        <f t="shared" ref="AH837:AH900" si="87">IF(COUNTIF(X:X,V837)*COUNTIF(Z:Z,V837)*COUNTIF(AB:AB,V837)*COUNTIF(AD:AD,V837)*COUNTIF(AF:AF,V837),V837,"")</f>
        <v/>
      </c>
      <c r="AI837" s="150" t="str">
        <f t="shared" si="86"/>
        <v/>
      </c>
    </row>
    <row r="838" spans="34:35">
      <c r="AH838" s="150" t="str">
        <f t="shared" si="87"/>
        <v/>
      </c>
      <c r="AI838" s="150" t="str">
        <f t="shared" si="86"/>
        <v/>
      </c>
    </row>
    <row r="839" spans="34:35">
      <c r="AH839" s="150" t="str">
        <f t="shared" si="87"/>
        <v/>
      </c>
      <c r="AI839" s="150" t="str">
        <f t="shared" si="86"/>
        <v/>
      </c>
    </row>
    <row r="840" spans="34:35">
      <c r="AH840" s="150" t="str">
        <f t="shared" si="87"/>
        <v/>
      </c>
      <c r="AI840" s="150" t="str">
        <f t="shared" si="86"/>
        <v/>
      </c>
    </row>
    <row r="841" spans="34:35">
      <c r="AH841" s="150" t="str">
        <f t="shared" si="87"/>
        <v/>
      </c>
      <c r="AI841" s="150" t="str">
        <f t="shared" si="86"/>
        <v/>
      </c>
    </row>
    <row r="842" spans="34:35">
      <c r="AH842" s="150" t="str">
        <f t="shared" si="87"/>
        <v/>
      </c>
      <c r="AI842" s="150" t="str">
        <f t="shared" si="86"/>
        <v/>
      </c>
    </row>
    <row r="843" spans="34:35">
      <c r="AH843" s="150" t="str">
        <f t="shared" si="87"/>
        <v/>
      </c>
      <c r="AI843" s="150" t="str">
        <f t="shared" si="86"/>
        <v/>
      </c>
    </row>
    <row r="844" spans="34:35">
      <c r="AH844" s="150" t="str">
        <f t="shared" si="87"/>
        <v/>
      </c>
      <c r="AI844" s="150" t="str">
        <f t="shared" si="86"/>
        <v/>
      </c>
    </row>
    <row r="845" spans="34:35">
      <c r="AH845" s="150" t="str">
        <f t="shared" si="87"/>
        <v/>
      </c>
      <c r="AI845" s="150" t="str">
        <f t="shared" si="86"/>
        <v/>
      </c>
    </row>
    <row r="846" spans="34:35">
      <c r="AH846" s="150" t="str">
        <f t="shared" si="87"/>
        <v/>
      </c>
      <c r="AI846" s="150" t="str">
        <f t="shared" si="86"/>
        <v/>
      </c>
    </row>
    <row r="847" spans="34:35">
      <c r="AH847" s="150" t="str">
        <f t="shared" si="87"/>
        <v/>
      </c>
      <c r="AI847" s="150" t="str">
        <f t="shared" si="86"/>
        <v/>
      </c>
    </row>
    <row r="848" spans="34:35">
      <c r="AH848" s="150" t="str">
        <f t="shared" si="87"/>
        <v/>
      </c>
      <c r="AI848" s="150" t="str">
        <f t="shared" si="86"/>
        <v/>
      </c>
    </row>
    <row r="849" spans="34:35">
      <c r="AH849" s="150" t="str">
        <f t="shared" si="87"/>
        <v/>
      </c>
      <c r="AI849" s="150" t="str">
        <f t="shared" si="86"/>
        <v/>
      </c>
    </row>
    <row r="850" spans="34:35">
      <c r="AH850" s="150" t="str">
        <f t="shared" si="87"/>
        <v/>
      </c>
      <c r="AI850" s="150" t="str">
        <f t="shared" si="86"/>
        <v/>
      </c>
    </row>
    <row r="851" spans="34:35">
      <c r="AH851" s="150" t="str">
        <f t="shared" si="87"/>
        <v/>
      </c>
      <c r="AI851" s="150" t="str">
        <f t="shared" si="86"/>
        <v/>
      </c>
    </row>
    <row r="852" spans="34:35">
      <c r="AH852" s="150" t="str">
        <f t="shared" si="87"/>
        <v/>
      </c>
      <c r="AI852" s="150" t="str">
        <f t="shared" si="86"/>
        <v/>
      </c>
    </row>
    <row r="853" spans="34:35">
      <c r="AH853" s="150" t="str">
        <f t="shared" si="87"/>
        <v/>
      </c>
      <c r="AI853" s="150" t="str">
        <f t="shared" si="86"/>
        <v/>
      </c>
    </row>
    <row r="854" spans="34:35">
      <c r="AH854" s="150" t="str">
        <f t="shared" si="87"/>
        <v/>
      </c>
      <c r="AI854" s="150" t="str">
        <f t="shared" si="86"/>
        <v/>
      </c>
    </row>
    <row r="855" spans="34:35">
      <c r="AH855" s="150" t="str">
        <f t="shared" si="87"/>
        <v/>
      </c>
      <c r="AI855" s="150" t="str">
        <f t="shared" si="86"/>
        <v/>
      </c>
    </row>
    <row r="856" spans="34:35">
      <c r="AH856" s="150" t="str">
        <f t="shared" si="87"/>
        <v/>
      </c>
      <c r="AI856" s="150" t="str">
        <f t="shared" si="86"/>
        <v/>
      </c>
    </row>
    <row r="857" spans="34:35">
      <c r="AH857" s="150" t="str">
        <f t="shared" si="87"/>
        <v/>
      </c>
      <c r="AI857" s="150" t="str">
        <f t="shared" si="86"/>
        <v/>
      </c>
    </row>
    <row r="858" spans="34:35">
      <c r="AH858" s="150" t="str">
        <f t="shared" si="87"/>
        <v/>
      </c>
      <c r="AI858" s="150" t="str">
        <f t="shared" si="86"/>
        <v/>
      </c>
    </row>
    <row r="859" spans="34:35">
      <c r="AH859" s="150" t="str">
        <f t="shared" si="87"/>
        <v/>
      </c>
      <c r="AI859" s="150" t="str">
        <f t="shared" si="86"/>
        <v/>
      </c>
    </row>
    <row r="860" spans="34:35">
      <c r="AH860" s="150" t="str">
        <f t="shared" si="87"/>
        <v/>
      </c>
      <c r="AI860" s="150" t="str">
        <f t="shared" si="86"/>
        <v/>
      </c>
    </row>
    <row r="861" spans="34:35">
      <c r="AH861" s="150" t="str">
        <f t="shared" si="87"/>
        <v/>
      </c>
      <c r="AI861" s="150" t="str">
        <f t="shared" si="86"/>
        <v/>
      </c>
    </row>
    <row r="862" spans="34:35">
      <c r="AH862" s="150" t="str">
        <f t="shared" si="87"/>
        <v/>
      </c>
      <c r="AI862" s="150" t="str">
        <f t="shared" si="86"/>
        <v/>
      </c>
    </row>
    <row r="863" spans="34:35">
      <c r="AH863" s="150" t="str">
        <f t="shared" si="87"/>
        <v/>
      </c>
      <c r="AI863" s="150" t="str">
        <f t="shared" si="86"/>
        <v/>
      </c>
    </row>
    <row r="864" spans="34:35">
      <c r="AH864" s="150" t="str">
        <f t="shared" si="87"/>
        <v/>
      </c>
      <c r="AI864" s="150" t="str">
        <f t="shared" si="86"/>
        <v/>
      </c>
    </row>
    <row r="865" spans="34:35">
      <c r="AH865" s="150" t="str">
        <f t="shared" si="87"/>
        <v/>
      </c>
      <c r="AI865" s="150" t="str">
        <f t="shared" si="86"/>
        <v/>
      </c>
    </row>
    <row r="866" spans="34:35">
      <c r="AH866" s="150" t="str">
        <f t="shared" si="87"/>
        <v/>
      </c>
      <c r="AI866" s="150" t="str">
        <f t="shared" si="86"/>
        <v/>
      </c>
    </row>
    <row r="867" spans="34:35">
      <c r="AH867" s="150" t="str">
        <f t="shared" si="87"/>
        <v/>
      </c>
      <c r="AI867" s="150" t="str">
        <f t="shared" si="86"/>
        <v/>
      </c>
    </row>
    <row r="868" spans="34:35">
      <c r="AH868" s="150" t="str">
        <f t="shared" si="87"/>
        <v/>
      </c>
      <c r="AI868" s="150" t="str">
        <f t="shared" si="86"/>
        <v/>
      </c>
    </row>
    <row r="869" spans="34:35">
      <c r="AH869" s="150" t="str">
        <f t="shared" si="87"/>
        <v/>
      </c>
      <c r="AI869" s="150" t="str">
        <f t="shared" si="86"/>
        <v/>
      </c>
    </row>
    <row r="870" spans="34:35">
      <c r="AH870" s="150" t="str">
        <f t="shared" si="87"/>
        <v/>
      </c>
      <c r="AI870" s="150" t="str">
        <f t="shared" si="86"/>
        <v/>
      </c>
    </row>
    <row r="871" spans="34:35">
      <c r="AH871" s="150" t="str">
        <f t="shared" si="87"/>
        <v/>
      </c>
      <c r="AI871" s="150" t="str">
        <f t="shared" si="86"/>
        <v/>
      </c>
    </row>
    <row r="872" spans="34:35">
      <c r="AH872" s="150" t="str">
        <f t="shared" si="87"/>
        <v/>
      </c>
      <c r="AI872" s="150" t="str">
        <f t="shared" si="86"/>
        <v/>
      </c>
    </row>
    <row r="873" spans="34:35">
      <c r="AH873" s="150" t="str">
        <f t="shared" si="87"/>
        <v/>
      </c>
      <c r="AI873" s="150" t="str">
        <f t="shared" si="86"/>
        <v/>
      </c>
    </row>
    <row r="874" spans="34:35">
      <c r="AH874" s="150" t="str">
        <f t="shared" si="87"/>
        <v/>
      </c>
      <c r="AI874" s="150" t="str">
        <f t="shared" si="86"/>
        <v/>
      </c>
    </row>
    <row r="875" spans="34:35">
      <c r="AH875" s="150" t="str">
        <f t="shared" si="87"/>
        <v/>
      </c>
      <c r="AI875" s="150" t="str">
        <f t="shared" si="86"/>
        <v/>
      </c>
    </row>
    <row r="876" spans="34:35">
      <c r="AH876" s="150" t="str">
        <f t="shared" si="87"/>
        <v/>
      </c>
      <c r="AI876" s="150" t="str">
        <f t="shared" si="86"/>
        <v/>
      </c>
    </row>
    <row r="877" spans="34:35">
      <c r="AH877" s="150" t="str">
        <f t="shared" si="87"/>
        <v/>
      </c>
      <c r="AI877" s="150" t="str">
        <f t="shared" si="86"/>
        <v/>
      </c>
    </row>
    <row r="878" spans="34:35">
      <c r="AH878" s="150" t="str">
        <f t="shared" si="87"/>
        <v/>
      </c>
      <c r="AI878" s="150" t="str">
        <f t="shared" si="86"/>
        <v/>
      </c>
    </row>
    <row r="879" spans="34:35">
      <c r="AH879" s="150" t="str">
        <f t="shared" si="87"/>
        <v/>
      </c>
      <c r="AI879" s="150" t="str">
        <f t="shared" si="86"/>
        <v/>
      </c>
    </row>
    <row r="880" spans="34:35">
      <c r="AH880" s="150" t="str">
        <f t="shared" si="87"/>
        <v/>
      </c>
      <c r="AI880" s="150" t="str">
        <f t="shared" si="86"/>
        <v/>
      </c>
    </row>
    <row r="881" spans="34:35">
      <c r="AH881" s="150" t="str">
        <f t="shared" si="87"/>
        <v/>
      </c>
      <c r="AI881" s="150" t="str">
        <f t="shared" si="86"/>
        <v/>
      </c>
    </row>
    <row r="882" spans="34:35">
      <c r="AH882" s="150" t="str">
        <f t="shared" si="87"/>
        <v/>
      </c>
      <c r="AI882" s="150" t="str">
        <f t="shared" si="86"/>
        <v/>
      </c>
    </row>
    <row r="883" spans="34:35">
      <c r="AH883" s="150" t="str">
        <f t="shared" si="87"/>
        <v/>
      </c>
      <c r="AI883" s="150" t="str">
        <f t="shared" si="86"/>
        <v/>
      </c>
    </row>
    <row r="884" spans="34:35">
      <c r="AH884" s="150" t="str">
        <f t="shared" si="87"/>
        <v/>
      </c>
      <c r="AI884" s="150" t="str">
        <f t="shared" si="86"/>
        <v/>
      </c>
    </row>
    <row r="885" spans="34:35">
      <c r="AH885" s="150" t="str">
        <f t="shared" si="87"/>
        <v/>
      </c>
      <c r="AI885" s="150" t="str">
        <f t="shared" si="86"/>
        <v/>
      </c>
    </row>
    <row r="886" spans="34:35">
      <c r="AH886" s="150" t="str">
        <f t="shared" si="87"/>
        <v/>
      </c>
      <c r="AI886" s="150" t="str">
        <f t="shared" si="86"/>
        <v/>
      </c>
    </row>
    <row r="887" spans="34:35">
      <c r="AH887" s="150" t="str">
        <f t="shared" si="87"/>
        <v/>
      </c>
      <c r="AI887" s="150" t="str">
        <f t="shared" si="86"/>
        <v/>
      </c>
    </row>
    <row r="888" spans="34:35">
      <c r="AH888" s="150" t="str">
        <f t="shared" si="87"/>
        <v/>
      </c>
      <c r="AI888" s="150" t="str">
        <f t="shared" si="86"/>
        <v/>
      </c>
    </row>
    <row r="889" spans="34:35">
      <c r="AH889" s="150" t="str">
        <f t="shared" si="87"/>
        <v/>
      </c>
      <c r="AI889" s="150" t="str">
        <f t="shared" si="86"/>
        <v/>
      </c>
    </row>
    <row r="890" spans="34:35">
      <c r="AH890" s="150" t="str">
        <f t="shared" si="87"/>
        <v/>
      </c>
      <c r="AI890" s="150" t="str">
        <f t="shared" si="86"/>
        <v/>
      </c>
    </row>
    <row r="891" spans="34:35">
      <c r="AH891" s="150" t="str">
        <f t="shared" si="87"/>
        <v/>
      </c>
      <c r="AI891" s="150" t="str">
        <f t="shared" si="86"/>
        <v/>
      </c>
    </row>
    <row r="892" spans="34:35">
      <c r="AH892" s="150" t="str">
        <f t="shared" si="87"/>
        <v/>
      </c>
      <c r="AI892" s="150" t="str">
        <f t="shared" si="86"/>
        <v/>
      </c>
    </row>
    <row r="893" spans="34:35">
      <c r="AH893" s="150" t="str">
        <f t="shared" si="87"/>
        <v/>
      </c>
      <c r="AI893" s="150" t="str">
        <f t="shared" si="86"/>
        <v/>
      </c>
    </row>
    <row r="894" spans="34:35">
      <c r="AH894" s="150" t="str">
        <f t="shared" si="87"/>
        <v/>
      </c>
      <c r="AI894" s="150" t="str">
        <f t="shared" si="86"/>
        <v/>
      </c>
    </row>
    <row r="895" spans="34:35">
      <c r="AH895" s="150" t="str">
        <f t="shared" si="87"/>
        <v/>
      </c>
      <c r="AI895" s="150" t="str">
        <f t="shared" si="86"/>
        <v/>
      </c>
    </row>
    <row r="896" spans="34:35">
      <c r="AH896" s="150" t="str">
        <f t="shared" si="87"/>
        <v/>
      </c>
      <c r="AI896" s="150" t="str">
        <f t="shared" si="86"/>
        <v/>
      </c>
    </row>
    <row r="897" spans="34:35">
      <c r="AH897" s="150" t="str">
        <f t="shared" si="87"/>
        <v/>
      </c>
      <c r="AI897" s="150" t="str">
        <f t="shared" si="86"/>
        <v/>
      </c>
    </row>
    <row r="898" spans="34:35">
      <c r="AH898" s="150" t="str">
        <f t="shared" si="87"/>
        <v/>
      </c>
      <c r="AI898" s="150" t="str">
        <f t="shared" si="86"/>
        <v/>
      </c>
    </row>
    <row r="899" spans="34:35">
      <c r="AH899" s="150" t="str">
        <f t="shared" si="87"/>
        <v/>
      </c>
      <c r="AI899" s="150" t="str">
        <f t="shared" si="86"/>
        <v/>
      </c>
    </row>
    <row r="900" spans="34:35">
      <c r="AH900" s="150" t="str">
        <f t="shared" si="87"/>
        <v/>
      </c>
      <c r="AI900" s="150" t="str">
        <f t="shared" ref="AI900:AI963" si="88">IF(AH900&gt;$A$14,AH900,"")</f>
        <v/>
      </c>
    </row>
    <row r="901" spans="34:35">
      <c r="AH901" s="150" t="str">
        <f t="shared" ref="AH901:AH964" si="89">IF(COUNTIF(X:X,V901)*COUNTIF(Z:Z,V901)*COUNTIF(AB:AB,V901)*COUNTIF(AD:AD,V901)*COUNTIF(AF:AF,V901),V901,"")</f>
        <v/>
      </c>
      <c r="AI901" s="150" t="str">
        <f t="shared" si="88"/>
        <v/>
      </c>
    </row>
    <row r="902" spans="34:35">
      <c r="AH902" s="150" t="str">
        <f t="shared" si="89"/>
        <v/>
      </c>
      <c r="AI902" s="150" t="str">
        <f t="shared" si="88"/>
        <v/>
      </c>
    </row>
    <row r="903" spans="34:35">
      <c r="AH903" s="150" t="str">
        <f t="shared" si="89"/>
        <v/>
      </c>
      <c r="AI903" s="150" t="str">
        <f t="shared" si="88"/>
        <v/>
      </c>
    </row>
    <row r="904" spans="34:35">
      <c r="AH904" s="150" t="str">
        <f t="shared" si="89"/>
        <v/>
      </c>
      <c r="AI904" s="150" t="str">
        <f t="shared" si="88"/>
        <v/>
      </c>
    </row>
    <row r="905" spans="34:35">
      <c r="AH905" s="150" t="str">
        <f t="shared" si="89"/>
        <v/>
      </c>
      <c r="AI905" s="150" t="str">
        <f t="shared" si="88"/>
        <v/>
      </c>
    </row>
    <row r="906" spans="34:35">
      <c r="AH906" s="150" t="str">
        <f t="shared" si="89"/>
        <v/>
      </c>
      <c r="AI906" s="150" t="str">
        <f t="shared" si="88"/>
        <v/>
      </c>
    </row>
    <row r="907" spans="34:35">
      <c r="AH907" s="150" t="str">
        <f t="shared" si="89"/>
        <v/>
      </c>
      <c r="AI907" s="150" t="str">
        <f t="shared" si="88"/>
        <v/>
      </c>
    </row>
    <row r="908" spans="34:35">
      <c r="AH908" s="150" t="str">
        <f t="shared" si="89"/>
        <v/>
      </c>
      <c r="AI908" s="150" t="str">
        <f t="shared" si="88"/>
        <v/>
      </c>
    </row>
    <row r="909" spans="34:35">
      <c r="AH909" s="150" t="str">
        <f t="shared" si="89"/>
        <v/>
      </c>
      <c r="AI909" s="150" t="str">
        <f t="shared" si="88"/>
        <v/>
      </c>
    </row>
    <row r="910" spans="34:35">
      <c r="AH910" s="150" t="str">
        <f t="shared" si="89"/>
        <v/>
      </c>
      <c r="AI910" s="150" t="str">
        <f t="shared" si="88"/>
        <v/>
      </c>
    </row>
    <row r="911" spans="34:35">
      <c r="AH911" s="150" t="str">
        <f t="shared" si="89"/>
        <v/>
      </c>
      <c r="AI911" s="150" t="str">
        <f t="shared" si="88"/>
        <v/>
      </c>
    </row>
    <row r="912" spans="34:35">
      <c r="AH912" s="150" t="str">
        <f t="shared" si="89"/>
        <v/>
      </c>
      <c r="AI912" s="150" t="str">
        <f t="shared" si="88"/>
        <v/>
      </c>
    </row>
    <row r="913" spans="34:35">
      <c r="AH913" s="150" t="str">
        <f t="shared" si="89"/>
        <v/>
      </c>
      <c r="AI913" s="150" t="str">
        <f t="shared" si="88"/>
        <v/>
      </c>
    </row>
    <row r="914" spans="34:35">
      <c r="AH914" s="150" t="str">
        <f t="shared" si="89"/>
        <v/>
      </c>
      <c r="AI914" s="150" t="str">
        <f t="shared" si="88"/>
        <v/>
      </c>
    </row>
    <row r="915" spans="34:35">
      <c r="AH915" s="150" t="str">
        <f t="shared" si="89"/>
        <v/>
      </c>
      <c r="AI915" s="150" t="str">
        <f t="shared" si="88"/>
        <v/>
      </c>
    </row>
    <row r="916" spans="34:35">
      <c r="AH916" s="150" t="str">
        <f t="shared" si="89"/>
        <v/>
      </c>
      <c r="AI916" s="150" t="str">
        <f t="shared" si="88"/>
        <v/>
      </c>
    </row>
    <row r="917" spans="34:35">
      <c r="AH917" s="150" t="str">
        <f t="shared" si="89"/>
        <v/>
      </c>
      <c r="AI917" s="150" t="str">
        <f t="shared" si="88"/>
        <v/>
      </c>
    </row>
    <row r="918" spans="34:35">
      <c r="AH918" s="150" t="str">
        <f t="shared" si="89"/>
        <v/>
      </c>
      <c r="AI918" s="150" t="str">
        <f t="shared" si="88"/>
        <v/>
      </c>
    </row>
    <row r="919" spans="34:35">
      <c r="AH919" s="150" t="str">
        <f t="shared" si="89"/>
        <v/>
      </c>
      <c r="AI919" s="150" t="str">
        <f t="shared" si="88"/>
        <v/>
      </c>
    </row>
    <row r="920" spans="34:35">
      <c r="AH920" s="150" t="str">
        <f t="shared" si="89"/>
        <v/>
      </c>
      <c r="AI920" s="150" t="str">
        <f t="shared" si="88"/>
        <v/>
      </c>
    </row>
    <row r="921" spans="34:35">
      <c r="AH921" s="150" t="str">
        <f t="shared" si="89"/>
        <v/>
      </c>
      <c r="AI921" s="150" t="str">
        <f t="shared" si="88"/>
        <v/>
      </c>
    </row>
    <row r="922" spans="34:35">
      <c r="AH922" s="150" t="str">
        <f t="shared" si="89"/>
        <v/>
      </c>
      <c r="AI922" s="150" t="str">
        <f t="shared" si="88"/>
        <v/>
      </c>
    </row>
    <row r="923" spans="34:35">
      <c r="AH923" s="150" t="str">
        <f t="shared" si="89"/>
        <v/>
      </c>
      <c r="AI923" s="150" t="str">
        <f t="shared" si="88"/>
        <v/>
      </c>
    </row>
    <row r="924" spans="34:35">
      <c r="AH924" s="150" t="str">
        <f t="shared" si="89"/>
        <v/>
      </c>
      <c r="AI924" s="150" t="str">
        <f t="shared" si="88"/>
        <v/>
      </c>
    </row>
    <row r="925" spans="34:35">
      <c r="AH925" s="150" t="str">
        <f t="shared" si="89"/>
        <v/>
      </c>
      <c r="AI925" s="150" t="str">
        <f t="shared" si="88"/>
        <v/>
      </c>
    </row>
    <row r="926" spans="34:35">
      <c r="AH926" s="150" t="str">
        <f t="shared" si="89"/>
        <v/>
      </c>
      <c r="AI926" s="150" t="str">
        <f t="shared" si="88"/>
        <v/>
      </c>
    </row>
    <row r="927" spans="34:35">
      <c r="AH927" s="150" t="str">
        <f t="shared" si="89"/>
        <v/>
      </c>
      <c r="AI927" s="150" t="str">
        <f t="shared" si="88"/>
        <v/>
      </c>
    </row>
    <row r="928" spans="34:35">
      <c r="AH928" s="150" t="str">
        <f t="shared" si="89"/>
        <v/>
      </c>
      <c r="AI928" s="150" t="str">
        <f t="shared" si="88"/>
        <v/>
      </c>
    </row>
    <row r="929" spans="34:35">
      <c r="AH929" s="150" t="str">
        <f t="shared" si="89"/>
        <v/>
      </c>
      <c r="AI929" s="150" t="str">
        <f t="shared" si="88"/>
        <v/>
      </c>
    </row>
    <row r="930" spans="34:35">
      <c r="AH930" s="150" t="str">
        <f t="shared" si="89"/>
        <v/>
      </c>
      <c r="AI930" s="150" t="str">
        <f t="shared" si="88"/>
        <v/>
      </c>
    </row>
    <row r="931" spans="34:35">
      <c r="AH931" s="150" t="str">
        <f t="shared" si="89"/>
        <v/>
      </c>
      <c r="AI931" s="150" t="str">
        <f t="shared" si="88"/>
        <v/>
      </c>
    </row>
    <row r="932" spans="34:35">
      <c r="AH932" s="150" t="str">
        <f t="shared" si="89"/>
        <v/>
      </c>
      <c r="AI932" s="150" t="str">
        <f t="shared" si="88"/>
        <v/>
      </c>
    </row>
    <row r="933" spans="34:35">
      <c r="AH933" s="150" t="str">
        <f t="shared" si="89"/>
        <v/>
      </c>
      <c r="AI933" s="150" t="str">
        <f t="shared" si="88"/>
        <v/>
      </c>
    </row>
    <row r="934" spans="34:35">
      <c r="AH934" s="150" t="str">
        <f t="shared" si="89"/>
        <v/>
      </c>
      <c r="AI934" s="150" t="str">
        <f t="shared" si="88"/>
        <v/>
      </c>
    </row>
    <row r="935" spans="34:35">
      <c r="AH935" s="150" t="str">
        <f t="shared" si="89"/>
        <v/>
      </c>
      <c r="AI935" s="150" t="str">
        <f t="shared" si="88"/>
        <v/>
      </c>
    </row>
    <row r="936" spans="34:35">
      <c r="AH936" s="150" t="str">
        <f t="shared" si="89"/>
        <v/>
      </c>
      <c r="AI936" s="150" t="str">
        <f t="shared" si="88"/>
        <v/>
      </c>
    </row>
    <row r="937" spans="34:35">
      <c r="AH937" s="150" t="str">
        <f t="shared" si="89"/>
        <v/>
      </c>
      <c r="AI937" s="150" t="str">
        <f t="shared" si="88"/>
        <v/>
      </c>
    </row>
    <row r="938" spans="34:35">
      <c r="AH938" s="150" t="str">
        <f t="shared" si="89"/>
        <v/>
      </c>
      <c r="AI938" s="150" t="str">
        <f t="shared" si="88"/>
        <v/>
      </c>
    </row>
    <row r="939" spans="34:35">
      <c r="AH939" s="150" t="str">
        <f t="shared" si="89"/>
        <v/>
      </c>
      <c r="AI939" s="150" t="str">
        <f t="shared" si="88"/>
        <v/>
      </c>
    </row>
    <row r="940" spans="34:35">
      <c r="AH940" s="150" t="str">
        <f t="shared" si="89"/>
        <v/>
      </c>
      <c r="AI940" s="150" t="str">
        <f t="shared" si="88"/>
        <v/>
      </c>
    </row>
    <row r="941" spans="34:35">
      <c r="AH941" s="150" t="str">
        <f t="shared" si="89"/>
        <v/>
      </c>
      <c r="AI941" s="150" t="str">
        <f t="shared" si="88"/>
        <v/>
      </c>
    </row>
    <row r="942" spans="34:35">
      <c r="AH942" s="150" t="str">
        <f t="shared" si="89"/>
        <v/>
      </c>
      <c r="AI942" s="150" t="str">
        <f t="shared" si="88"/>
        <v/>
      </c>
    </row>
    <row r="943" spans="34:35">
      <c r="AH943" s="150" t="str">
        <f t="shared" si="89"/>
        <v/>
      </c>
      <c r="AI943" s="150" t="str">
        <f t="shared" si="88"/>
        <v/>
      </c>
    </row>
    <row r="944" spans="34:35">
      <c r="AH944" s="150" t="str">
        <f t="shared" si="89"/>
        <v/>
      </c>
      <c r="AI944" s="150" t="str">
        <f t="shared" si="88"/>
        <v/>
      </c>
    </row>
    <row r="945" spans="34:35">
      <c r="AH945" s="150" t="str">
        <f t="shared" si="89"/>
        <v/>
      </c>
      <c r="AI945" s="150" t="str">
        <f t="shared" si="88"/>
        <v/>
      </c>
    </row>
    <row r="946" spans="34:35">
      <c r="AH946" s="150" t="str">
        <f t="shared" si="89"/>
        <v/>
      </c>
      <c r="AI946" s="150" t="str">
        <f t="shared" si="88"/>
        <v/>
      </c>
    </row>
    <row r="947" spans="34:35">
      <c r="AH947" s="150" t="str">
        <f t="shared" si="89"/>
        <v/>
      </c>
      <c r="AI947" s="150" t="str">
        <f t="shared" si="88"/>
        <v/>
      </c>
    </row>
    <row r="948" spans="34:35">
      <c r="AH948" s="150" t="str">
        <f t="shared" si="89"/>
        <v/>
      </c>
      <c r="AI948" s="150" t="str">
        <f t="shared" si="88"/>
        <v/>
      </c>
    </row>
    <row r="949" spans="34:35">
      <c r="AH949" s="150" t="str">
        <f t="shared" si="89"/>
        <v/>
      </c>
      <c r="AI949" s="150" t="str">
        <f t="shared" si="88"/>
        <v/>
      </c>
    </row>
    <row r="950" spans="34:35">
      <c r="AH950" s="150" t="str">
        <f t="shared" si="89"/>
        <v/>
      </c>
      <c r="AI950" s="150" t="str">
        <f t="shared" si="88"/>
        <v/>
      </c>
    </row>
    <row r="951" spans="34:35">
      <c r="AH951" s="150" t="str">
        <f t="shared" si="89"/>
        <v/>
      </c>
      <c r="AI951" s="150" t="str">
        <f t="shared" si="88"/>
        <v/>
      </c>
    </row>
    <row r="952" spans="34:35">
      <c r="AH952" s="150" t="str">
        <f t="shared" si="89"/>
        <v/>
      </c>
      <c r="AI952" s="150" t="str">
        <f t="shared" si="88"/>
        <v/>
      </c>
    </row>
    <row r="953" spans="34:35">
      <c r="AH953" s="150" t="str">
        <f t="shared" si="89"/>
        <v/>
      </c>
      <c r="AI953" s="150" t="str">
        <f t="shared" si="88"/>
        <v/>
      </c>
    </row>
    <row r="954" spans="34:35">
      <c r="AH954" s="150" t="str">
        <f t="shared" si="89"/>
        <v/>
      </c>
      <c r="AI954" s="150" t="str">
        <f t="shared" si="88"/>
        <v/>
      </c>
    </row>
    <row r="955" spans="34:35">
      <c r="AH955" s="150" t="str">
        <f t="shared" si="89"/>
        <v/>
      </c>
      <c r="AI955" s="150" t="str">
        <f t="shared" si="88"/>
        <v/>
      </c>
    </row>
    <row r="956" spans="34:35">
      <c r="AH956" s="150" t="str">
        <f t="shared" si="89"/>
        <v/>
      </c>
      <c r="AI956" s="150" t="str">
        <f t="shared" si="88"/>
        <v/>
      </c>
    </row>
    <row r="957" spans="34:35">
      <c r="AH957" s="150" t="str">
        <f t="shared" si="89"/>
        <v/>
      </c>
      <c r="AI957" s="150" t="str">
        <f t="shared" si="88"/>
        <v/>
      </c>
    </row>
    <row r="958" spans="34:35">
      <c r="AH958" s="150" t="str">
        <f t="shared" si="89"/>
        <v/>
      </c>
      <c r="AI958" s="150" t="str">
        <f t="shared" si="88"/>
        <v/>
      </c>
    </row>
    <row r="959" spans="34:35">
      <c r="AH959" s="150" t="str">
        <f t="shared" si="89"/>
        <v/>
      </c>
      <c r="AI959" s="150" t="str">
        <f t="shared" si="88"/>
        <v/>
      </c>
    </row>
    <row r="960" spans="34:35">
      <c r="AH960" s="150" t="str">
        <f t="shared" si="89"/>
        <v/>
      </c>
      <c r="AI960" s="150" t="str">
        <f t="shared" si="88"/>
        <v/>
      </c>
    </row>
    <row r="961" spans="34:35">
      <c r="AH961" s="150" t="str">
        <f t="shared" si="89"/>
        <v/>
      </c>
      <c r="AI961" s="150" t="str">
        <f t="shared" si="88"/>
        <v/>
      </c>
    </row>
    <row r="962" spans="34:35">
      <c r="AH962" s="150" t="str">
        <f t="shared" si="89"/>
        <v/>
      </c>
      <c r="AI962" s="150" t="str">
        <f t="shared" si="88"/>
        <v/>
      </c>
    </row>
    <row r="963" spans="34:35">
      <c r="AH963" s="150" t="str">
        <f t="shared" si="89"/>
        <v/>
      </c>
      <c r="AI963" s="150" t="str">
        <f t="shared" si="88"/>
        <v/>
      </c>
    </row>
    <row r="964" spans="34:35">
      <c r="AH964" s="150" t="str">
        <f t="shared" si="89"/>
        <v/>
      </c>
      <c r="AI964" s="150" t="str">
        <f t="shared" ref="AI964:AI1027" si="90">IF(AH964&gt;$A$14,AH964,"")</f>
        <v/>
      </c>
    </row>
    <row r="965" spans="34:35">
      <c r="AH965" s="150" t="str">
        <f t="shared" ref="AH965:AH1028" si="91">IF(COUNTIF(X:X,V965)*COUNTIF(Z:Z,V965)*COUNTIF(AB:AB,V965)*COUNTIF(AD:AD,V965)*COUNTIF(AF:AF,V965),V965,"")</f>
        <v/>
      </c>
      <c r="AI965" s="150" t="str">
        <f t="shared" si="90"/>
        <v/>
      </c>
    </row>
    <row r="966" spans="34:35">
      <c r="AH966" s="150" t="str">
        <f t="shared" si="91"/>
        <v/>
      </c>
      <c r="AI966" s="150" t="str">
        <f t="shared" si="90"/>
        <v/>
      </c>
    </row>
    <row r="967" spans="34:35">
      <c r="AH967" s="150" t="str">
        <f t="shared" si="91"/>
        <v/>
      </c>
      <c r="AI967" s="150" t="str">
        <f t="shared" si="90"/>
        <v/>
      </c>
    </row>
    <row r="968" spans="34:35">
      <c r="AH968" s="150" t="str">
        <f t="shared" si="91"/>
        <v/>
      </c>
      <c r="AI968" s="150" t="str">
        <f t="shared" si="90"/>
        <v/>
      </c>
    </row>
    <row r="969" spans="34:35">
      <c r="AH969" s="150" t="str">
        <f t="shared" si="91"/>
        <v/>
      </c>
      <c r="AI969" s="150" t="str">
        <f t="shared" si="90"/>
        <v/>
      </c>
    </row>
    <row r="970" spans="34:35">
      <c r="AH970" s="150" t="str">
        <f t="shared" si="91"/>
        <v/>
      </c>
      <c r="AI970" s="150" t="str">
        <f t="shared" si="90"/>
        <v/>
      </c>
    </row>
    <row r="971" spans="34:35">
      <c r="AH971" s="150" t="str">
        <f t="shared" si="91"/>
        <v/>
      </c>
      <c r="AI971" s="150" t="str">
        <f t="shared" si="90"/>
        <v/>
      </c>
    </row>
    <row r="972" spans="34:35">
      <c r="AH972" s="150" t="str">
        <f t="shared" si="91"/>
        <v/>
      </c>
      <c r="AI972" s="150" t="str">
        <f t="shared" si="90"/>
        <v/>
      </c>
    </row>
    <row r="973" spans="34:35">
      <c r="AH973" s="150" t="str">
        <f t="shared" si="91"/>
        <v/>
      </c>
      <c r="AI973" s="150" t="str">
        <f t="shared" si="90"/>
        <v/>
      </c>
    </row>
    <row r="974" spans="34:35">
      <c r="AH974" s="150" t="str">
        <f t="shared" si="91"/>
        <v/>
      </c>
      <c r="AI974" s="150" t="str">
        <f t="shared" si="90"/>
        <v/>
      </c>
    </row>
    <row r="975" spans="34:35">
      <c r="AH975" s="150" t="str">
        <f t="shared" si="91"/>
        <v/>
      </c>
      <c r="AI975" s="150" t="str">
        <f t="shared" si="90"/>
        <v/>
      </c>
    </row>
    <row r="976" spans="34:35">
      <c r="AH976" s="150" t="str">
        <f t="shared" si="91"/>
        <v/>
      </c>
      <c r="AI976" s="150" t="str">
        <f t="shared" si="90"/>
        <v/>
      </c>
    </row>
    <row r="977" spans="34:35">
      <c r="AH977" s="150" t="str">
        <f t="shared" si="91"/>
        <v/>
      </c>
      <c r="AI977" s="150" t="str">
        <f t="shared" si="90"/>
        <v/>
      </c>
    </row>
    <row r="978" spans="34:35">
      <c r="AH978" s="150" t="str">
        <f t="shared" si="91"/>
        <v/>
      </c>
      <c r="AI978" s="150" t="str">
        <f t="shared" si="90"/>
        <v/>
      </c>
    </row>
    <row r="979" spans="34:35">
      <c r="AH979" s="150" t="str">
        <f t="shared" si="91"/>
        <v/>
      </c>
      <c r="AI979" s="150" t="str">
        <f t="shared" si="90"/>
        <v/>
      </c>
    </row>
    <row r="980" spans="34:35">
      <c r="AH980" s="150" t="str">
        <f t="shared" si="91"/>
        <v/>
      </c>
      <c r="AI980" s="150" t="str">
        <f t="shared" si="90"/>
        <v/>
      </c>
    </row>
    <row r="981" spans="34:35">
      <c r="AH981" s="150" t="str">
        <f t="shared" si="91"/>
        <v/>
      </c>
      <c r="AI981" s="150" t="str">
        <f t="shared" si="90"/>
        <v/>
      </c>
    </row>
    <row r="982" spans="34:35">
      <c r="AH982" s="150" t="str">
        <f t="shared" si="91"/>
        <v/>
      </c>
      <c r="AI982" s="150" t="str">
        <f t="shared" si="90"/>
        <v/>
      </c>
    </row>
    <row r="983" spans="34:35">
      <c r="AH983" s="150" t="str">
        <f t="shared" si="91"/>
        <v/>
      </c>
      <c r="AI983" s="150" t="str">
        <f t="shared" si="90"/>
        <v/>
      </c>
    </row>
    <row r="984" spans="34:35">
      <c r="AH984" s="150" t="str">
        <f t="shared" si="91"/>
        <v/>
      </c>
      <c r="AI984" s="150" t="str">
        <f t="shared" si="90"/>
        <v/>
      </c>
    </row>
    <row r="985" spans="34:35">
      <c r="AH985" s="150" t="str">
        <f t="shared" si="91"/>
        <v/>
      </c>
      <c r="AI985" s="150" t="str">
        <f t="shared" si="90"/>
        <v/>
      </c>
    </row>
    <row r="986" spans="34:35">
      <c r="AH986" s="150" t="str">
        <f t="shared" si="91"/>
        <v/>
      </c>
      <c r="AI986" s="150" t="str">
        <f t="shared" si="90"/>
        <v/>
      </c>
    </row>
    <row r="987" spans="34:35">
      <c r="AH987" s="150" t="str">
        <f t="shared" si="91"/>
        <v/>
      </c>
      <c r="AI987" s="150" t="str">
        <f t="shared" si="90"/>
        <v/>
      </c>
    </row>
    <row r="988" spans="34:35">
      <c r="AH988" s="150" t="str">
        <f t="shared" si="91"/>
        <v/>
      </c>
      <c r="AI988" s="150" t="str">
        <f t="shared" si="90"/>
        <v/>
      </c>
    </row>
    <row r="989" spans="34:35">
      <c r="AH989" s="150" t="str">
        <f t="shared" si="91"/>
        <v/>
      </c>
      <c r="AI989" s="150" t="str">
        <f t="shared" si="90"/>
        <v/>
      </c>
    </row>
    <row r="990" spans="34:35">
      <c r="AH990" s="150" t="str">
        <f t="shared" si="91"/>
        <v/>
      </c>
      <c r="AI990" s="150" t="str">
        <f t="shared" si="90"/>
        <v/>
      </c>
    </row>
    <row r="991" spans="34:35">
      <c r="AH991" s="150" t="str">
        <f t="shared" si="91"/>
        <v/>
      </c>
      <c r="AI991" s="150" t="str">
        <f t="shared" si="90"/>
        <v/>
      </c>
    </row>
    <row r="992" spans="34:35">
      <c r="AH992" s="150" t="str">
        <f t="shared" si="91"/>
        <v/>
      </c>
      <c r="AI992" s="150" t="str">
        <f t="shared" si="90"/>
        <v/>
      </c>
    </row>
    <row r="993" spans="34:35">
      <c r="AH993" s="150" t="str">
        <f t="shared" si="91"/>
        <v/>
      </c>
      <c r="AI993" s="150" t="str">
        <f t="shared" si="90"/>
        <v/>
      </c>
    </row>
    <row r="994" spans="34:35">
      <c r="AH994" s="150" t="str">
        <f t="shared" si="91"/>
        <v/>
      </c>
      <c r="AI994" s="150" t="str">
        <f t="shared" si="90"/>
        <v/>
      </c>
    </row>
    <row r="995" spans="34:35">
      <c r="AH995" s="150" t="str">
        <f t="shared" si="91"/>
        <v/>
      </c>
      <c r="AI995" s="150" t="str">
        <f t="shared" si="90"/>
        <v/>
      </c>
    </row>
    <row r="996" spans="34:35">
      <c r="AH996" s="150" t="str">
        <f t="shared" si="91"/>
        <v/>
      </c>
      <c r="AI996" s="150" t="str">
        <f t="shared" si="90"/>
        <v/>
      </c>
    </row>
    <row r="997" spans="34:35">
      <c r="AH997" s="150" t="str">
        <f t="shared" si="91"/>
        <v/>
      </c>
      <c r="AI997" s="150" t="str">
        <f t="shared" si="90"/>
        <v/>
      </c>
    </row>
    <row r="998" spans="34:35">
      <c r="AH998" s="150" t="str">
        <f t="shared" si="91"/>
        <v/>
      </c>
      <c r="AI998" s="150" t="str">
        <f t="shared" si="90"/>
        <v/>
      </c>
    </row>
    <row r="999" spans="34:35">
      <c r="AH999" s="150" t="str">
        <f t="shared" si="91"/>
        <v/>
      </c>
      <c r="AI999" s="150" t="str">
        <f t="shared" si="90"/>
        <v/>
      </c>
    </row>
    <row r="1000" spans="34:35">
      <c r="AH1000" s="150" t="str">
        <f t="shared" si="91"/>
        <v/>
      </c>
      <c r="AI1000" s="150" t="str">
        <f t="shared" si="90"/>
        <v/>
      </c>
    </row>
    <row r="1001" spans="34:35">
      <c r="AH1001" s="150" t="str">
        <f t="shared" si="91"/>
        <v/>
      </c>
      <c r="AI1001" s="150" t="str">
        <f t="shared" si="90"/>
        <v/>
      </c>
    </row>
    <row r="1002" spans="34:35">
      <c r="AH1002" s="150" t="str">
        <f t="shared" si="91"/>
        <v/>
      </c>
      <c r="AI1002" s="150" t="str">
        <f t="shared" si="90"/>
        <v/>
      </c>
    </row>
    <row r="1003" spans="34:35">
      <c r="AH1003" s="150" t="str">
        <f t="shared" si="91"/>
        <v/>
      </c>
      <c r="AI1003" s="150" t="str">
        <f t="shared" si="90"/>
        <v/>
      </c>
    </row>
    <row r="1004" spans="34:35">
      <c r="AH1004" s="150" t="str">
        <f t="shared" si="91"/>
        <v/>
      </c>
      <c r="AI1004" s="150" t="str">
        <f t="shared" si="90"/>
        <v/>
      </c>
    </row>
    <row r="1005" spans="34:35">
      <c r="AH1005" s="150" t="str">
        <f t="shared" si="91"/>
        <v/>
      </c>
      <c r="AI1005" s="150" t="str">
        <f t="shared" si="90"/>
        <v/>
      </c>
    </row>
    <row r="1006" spans="34:35">
      <c r="AH1006" s="150" t="str">
        <f t="shared" si="91"/>
        <v/>
      </c>
      <c r="AI1006" s="150" t="str">
        <f t="shared" si="90"/>
        <v/>
      </c>
    </row>
    <row r="1007" spans="34:35">
      <c r="AH1007" s="150" t="str">
        <f t="shared" si="91"/>
        <v/>
      </c>
      <c r="AI1007" s="150" t="str">
        <f t="shared" si="90"/>
        <v/>
      </c>
    </row>
    <row r="1008" spans="34:35">
      <c r="AH1008" s="150" t="str">
        <f t="shared" si="91"/>
        <v/>
      </c>
      <c r="AI1008" s="150" t="str">
        <f t="shared" si="90"/>
        <v/>
      </c>
    </row>
    <row r="1009" spans="34:35">
      <c r="AH1009" s="150" t="str">
        <f t="shared" si="91"/>
        <v/>
      </c>
      <c r="AI1009" s="150" t="str">
        <f t="shared" si="90"/>
        <v/>
      </c>
    </row>
    <row r="1010" spans="34:35">
      <c r="AH1010" s="150" t="str">
        <f t="shared" si="91"/>
        <v/>
      </c>
      <c r="AI1010" s="150" t="str">
        <f t="shared" si="90"/>
        <v/>
      </c>
    </row>
    <row r="1011" spans="34:35">
      <c r="AH1011" s="150" t="str">
        <f t="shared" si="91"/>
        <v/>
      </c>
      <c r="AI1011" s="150" t="str">
        <f t="shared" si="90"/>
        <v/>
      </c>
    </row>
    <row r="1012" spans="34:35">
      <c r="AH1012" s="150" t="str">
        <f t="shared" si="91"/>
        <v/>
      </c>
      <c r="AI1012" s="150" t="str">
        <f t="shared" si="90"/>
        <v/>
      </c>
    </row>
    <row r="1013" spans="34:35">
      <c r="AH1013" s="150" t="str">
        <f t="shared" si="91"/>
        <v/>
      </c>
      <c r="AI1013" s="150" t="str">
        <f t="shared" si="90"/>
        <v/>
      </c>
    </row>
    <row r="1014" spans="34:35">
      <c r="AH1014" s="150" t="str">
        <f t="shared" si="91"/>
        <v/>
      </c>
      <c r="AI1014" s="150" t="str">
        <f t="shared" si="90"/>
        <v/>
      </c>
    </row>
    <row r="1015" spans="34:35">
      <c r="AH1015" s="150" t="str">
        <f t="shared" si="91"/>
        <v/>
      </c>
      <c r="AI1015" s="150" t="str">
        <f t="shared" si="90"/>
        <v/>
      </c>
    </row>
    <row r="1016" spans="34:35">
      <c r="AH1016" s="150" t="str">
        <f t="shared" si="91"/>
        <v/>
      </c>
      <c r="AI1016" s="150" t="str">
        <f t="shared" si="90"/>
        <v/>
      </c>
    </row>
    <row r="1017" spans="34:35">
      <c r="AH1017" s="150" t="str">
        <f t="shared" si="91"/>
        <v/>
      </c>
      <c r="AI1017" s="150" t="str">
        <f t="shared" si="90"/>
        <v/>
      </c>
    </row>
    <row r="1018" spans="34:35">
      <c r="AH1018" s="150" t="str">
        <f t="shared" si="91"/>
        <v/>
      </c>
      <c r="AI1018" s="150" t="str">
        <f t="shared" si="90"/>
        <v/>
      </c>
    </row>
    <row r="1019" spans="34:35">
      <c r="AH1019" s="150" t="str">
        <f t="shared" si="91"/>
        <v/>
      </c>
      <c r="AI1019" s="150" t="str">
        <f t="shared" si="90"/>
        <v/>
      </c>
    </row>
    <row r="1020" spans="34:35">
      <c r="AH1020" s="150" t="str">
        <f t="shared" si="91"/>
        <v/>
      </c>
      <c r="AI1020" s="150" t="str">
        <f t="shared" si="90"/>
        <v/>
      </c>
    </row>
    <row r="1021" spans="34:35">
      <c r="AH1021" s="150" t="str">
        <f t="shared" si="91"/>
        <v/>
      </c>
      <c r="AI1021" s="150" t="str">
        <f t="shared" si="90"/>
        <v/>
      </c>
    </row>
    <row r="1022" spans="34:35">
      <c r="AH1022" s="150" t="str">
        <f t="shared" si="91"/>
        <v/>
      </c>
      <c r="AI1022" s="150" t="str">
        <f t="shared" si="90"/>
        <v/>
      </c>
    </row>
    <row r="1023" spans="34:35">
      <c r="AH1023" s="150" t="str">
        <f t="shared" si="91"/>
        <v/>
      </c>
      <c r="AI1023" s="150" t="str">
        <f t="shared" si="90"/>
        <v/>
      </c>
    </row>
    <row r="1024" spans="34:35">
      <c r="AH1024" s="150" t="str">
        <f t="shared" si="91"/>
        <v/>
      </c>
      <c r="AI1024" s="150" t="str">
        <f t="shared" si="90"/>
        <v/>
      </c>
    </row>
    <row r="1025" spans="34:35">
      <c r="AH1025" s="150" t="str">
        <f t="shared" si="91"/>
        <v/>
      </c>
      <c r="AI1025" s="150" t="str">
        <f t="shared" si="90"/>
        <v/>
      </c>
    </row>
    <row r="1026" spans="34:35">
      <c r="AH1026" s="150" t="str">
        <f t="shared" si="91"/>
        <v/>
      </c>
      <c r="AI1026" s="150" t="str">
        <f t="shared" si="90"/>
        <v/>
      </c>
    </row>
    <row r="1027" spans="34:35">
      <c r="AH1027" s="150" t="str">
        <f t="shared" si="91"/>
        <v/>
      </c>
      <c r="AI1027" s="150" t="str">
        <f t="shared" si="90"/>
        <v/>
      </c>
    </row>
    <row r="1028" spans="34:35">
      <c r="AH1028" s="150" t="str">
        <f t="shared" si="91"/>
        <v/>
      </c>
      <c r="AI1028" s="150" t="str">
        <f t="shared" ref="AI1028:AI1091" si="92">IF(AH1028&gt;$A$14,AH1028,"")</f>
        <v/>
      </c>
    </row>
    <row r="1029" spans="34:35">
      <c r="AH1029" s="150" t="str">
        <f t="shared" ref="AH1029:AH1092" si="93">IF(COUNTIF(X:X,V1029)*COUNTIF(Z:Z,V1029)*COUNTIF(AB:AB,V1029)*COUNTIF(AD:AD,V1029)*COUNTIF(AF:AF,V1029),V1029,"")</f>
        <v/>
      </c>
      <c r="AI1029" s="150" t="str">
        <f t="shared" si="92"/>
        <v/>
      </c>
    </row>
    <row r="1030" spans="34:35">
      <c r="AH1030" s="150" t="str">
        <f t="shared" si="93"/>
        <v/>
      </c>
      <c r="AI1030" s="150" t="str">
        <f t="shared" si="92"/>
        <v/>
      </c>
    </row>
    <row r="1031" spans="34:35">
      <c r="AH1031" s="150" t="str">
        <f t="shared" si="93"/>
        <v/>
      </c>
      <c r="AI1031" s="150" t="str">
        <f t="shared" si="92"/>
        <v/>
      </c>
    </row>
    <row r="1032" spans="34:35">
      <c r="AH1032" s="150" t="str">
        <f t="shared" si="93"/>
        <v/>
      </c>
      <c r="AI1032" s="150" t="str">
        <f t="shared" si="92"/>
        <v/>
      </c>
    </row>
    <row r="1033" spans="34:35">
      <c r="AH1033" s="150" t="str">
        <f t="shared" si="93"/>
        <v/>
      </c>
      <c r="AI1033" s="150" t="str">
        <f t="shared" si="92"/>
        <v/>
      </c>
    </row>
    <row r="1034" spans="34:35">
      <c r="AH1034" s="150" t="str">
        <f t="shared" si="93"/>
        <v/>
      </c>
      <c r="AI1034" s="150" t="str">
        <f t="shared" si="92"/>
        <v/>
      </c>
    </row>
    <row r="1035" spans="34:35">
      <c r="AH1035" s="150" t="str">
        <f t="shared" si="93"/>
        <v/>
      </c>
      <c r="AI1035" s="150" t="str">
        <f t="shared" si="92"/>
        <v/>
      </c>
    </row>
    <row r="1036" spans="34:35">
      <c r="AH1036" s="150" t="str">
        <f t="shared" si="93"/>
        <v/>
      </c>
      <c r="AI1036" s="150" t="str">
        <f t="shared" si="92"/>
        <v/>
      </c>
    </row>
    <row r="1037" spans="34:35">
      <c r="AH1037" s="150" t="str">
        <f t="shared" si="93"/>
        <v/>
      </c>
      <c r="AI1037" s="150" t="str">
        <f t="shared" si="92"/>
        <v/>
      </c>
    </row>
    <row r="1038" spans="34:35">
      <c r="AH1038" s="150" t="str">
        <f t="shared" si="93"/>
        <v/>
      </c>
      <c r="AI1038" s="150" t="str">
        <f t="shared" si="92"/>
        <v/>
      </c>
    </row>
    <row r="1039" spans="34:35">
      <c r="AH1039" s="150" t="str">
        <f t="shared" si="93"/>
        <v/>
      </c>
      <c r="AI1039" s="150" t="str">
        <f t="shared" si="92"/>
        <v/>
      </c>
    </row>
    <row r="1040" spans="34:35">
      <c r="AH1040" s="150" t="str">
        <f t="shared" si="93"/>
        <v/>
      </c>
      <c r="AI1040" s="150" t="str">
        <f t="shared" si="92"/>
        <v/>
      </c>
    </row>
    <row r="1041" spans="34:35">
      <c r="AH1041" s="150" t="str">
        <f t="shared" si="93"/>
        <v/>
      </c>
      <c r="AI1041" s="150" t="str">
        <f t="shared" si="92"/>
        <v/>
      </c>
    </row>
    <row r="1042" spans="34:35">
      <c r="AH1042" s="150" t="str">
        <f t="shared" si="93"/>
        <v/>
      </c>
      <c r="AI1042" s="150" t="str">
        <f t="shared" si="92"/>
        <v/>
      </c>
    </row>
    <row r="1043" spans="34:35">
      <c r="AH1043" s="150" t="str">
        <f t="shared" si="93"/>
        <v/>
      </c>
      <c r="AI1043" s="150" t="str">
        <f t="shared" si="92"/>
        <v/>
      </c>
    </row>
    <row r="1044" spans="34:35">
      <c r="AH1044" s="150" t="str">
        <f t="shared" si="93"/>
        <v/>
      </c>
      <c r="AI1044" s="150" t="str">
        <f t="shared" si="92"/>
        <v/>
      </c>
    </row>
    <row r="1045" spans="34:35">
      <c r="AH1045" s="150" t="str">
        <f t="shared" si="93"/>
        <v/>
      </c>
      <c r="AI1045" s="150" t="str">
        <f t="shared" si="92"/>
        <v/>
      </c>
    </row>
    <row r="1046" spans="34:35">
      <c r="AH1046" s="150" t="str">
        <f t="shared" si="93"/>
        <v/>
      </c>
      <c r="AI1046" s="150" t="str">
        <f t="shared" si="92"/>
        <v/>
      </c>
    </row>
    <row r="1047" spans="34:35">
      <c r="AH1047" s="150" t="str">
        <f t="shared" si="93"/>
        <v/>
      </c>
      <c r="AI1047" s="150" t="str">
        <f t="shared" si="92"/>
        <v/>
      </c>
    </row>
    <row r="1048" spans="34:35">
      <c r="AH1048" s="150" t="str">
        <f t="shared" si="93"/>
        <v/>
      </c>
      <c r="AI1048" s="150" t="str">
        <f t="shared" si="92"/>
        <v/>
      </c>
    </row>
    <row r="1049" spans="34:35">
      <c r="AH1049" s="150" t="str">
        <f t="shared" si="93"/>
        <v/>
      </c>
      <c r="AI1049" s="150" t="str">
        <f t="shared" si="92"/>
        <v/>
      </c>
    </row>
    <row r="1050" spans="34:35">
      <c r="AH1050" s="150" t="str">
        <f t="shared" si="93"/>
        <v/>
      </c>
      <c r="AI1050" s="150" t="str">
        <f t="shared" si="92"/>
        <v/>
      </c>
    </row>
    <row r="1051" spans="34:35">
      <c r="AH1051" s="150" t="str">
        <f t="shared" si="93"/>
        <v/>
      </c>
      <c r="AI1051" s="150" t="str">
        <f t="shared" si="92"/>
        <v/>
      </c>
    </row>
    <row r="1052" spans="34:35">
      <c r="AH1052" s="150" t="str">
        <f t="shared" si="93"/>
        <v/>
      </c>
      <c r="AI1052" s="150" t="str">
        <f t="shared" si="92"/>
        <v/>
      </c>
    </row>
    <row r="1053" spans="34:35">
      <c r="AH1053" s="150" t="str">
        <f t="shared" si="93"/>
        <v/>
      </c>
      <c r="AI1053" s="150" t="str">
        <f t="shared" si="92"/>
        <v/>
      </c>
    </row>
    <row r="1054" spans="34:35">
      <c r="AH1054" s="150" t="str">
        <f t="shared" si="93"/>
        <v/>
      </c>
      <c r="AI1054" s="150" t="str">
        <f t="shared" si="92"/>
        <v/>
      </c>
    </row>
    <row r="1055" spans="34:35">
      <c r="AH1055" s="150" t="str">
        <f t="shared" si="93"/>
        <v/>
      </c>
      <c r="AI1055" s="150" t="str">
        <f t="shared" si="92"/>
        <v/>
      </c>
    </row>
    <row r="1056" spans="34:35">
      <c r="AH1056" s="150" t="str">
        <f t="shared" si="93"/>
        <v/>
      </c>
      <c r="AI1056" s="150" t="str">
        <f t="shared" si="92"/>
        <v/>
      </c>
    </row>
    <row r="1057" spans="34:35">
      <c r="AH1057" s="150" t="str">
        <f t="shared" si="93"/>
        <v/>
      </c>
      <c r="AI1057" s="150" t="str">
        <f t="shared" si="92"/>
        <v/>
      </c>
    </row>
    <row r="1058" spans="34:35">
      <c r="AH1058" s="150" t="str">
        <f t="shared" si="93"/>
        <v/>
      </c>
      <c r="AI1058" s="150" t="str">
        <f t="shared" si="92"/>
        <v/>
      </c>
    </row>
    <row r="1059" spans="34:35">
      <c r="AH1059" s="150" t="str">
        <f t="shared" si="93"/>
        <v/>
      </c>
      <c r="AI1059" s="150" t="str">
        <f t="shared" si="92"/>
        <v/>
      </c>
    </row>
    <row r="1060" spans="34:35">
      <c r="AH1060" s="150" t="str">
        <f t="shared" si="93"/>
        <v/>
      </c>
      <c r="AI1060" s="150" t="str">
        <f t="shared" si="92"/>
        <v/>
      </c>
    </row>
    <row r="1061" spans="34:35">
      <c r="AH1061" s="150" t="str">
        <f t="shared" si="93"/>
        <v/>
      </c>
      <c r="AI1061" s="150" t="str">
        <f t="shared" si="92"/>
        <v/>
      </c>
    </row>
    <row r="1062" spans="34:35">
      <c r="AH1062" s="150" t="str">
        <f t="shared" si="93"/>
        <v/>
      </c>
      <c r="AI1062" s="150" t="str">
        <f t="shared" si="92"/>
        <v/>
      </c>
    </row>
    <row r="1063" spans="34:35">
      <c r="AH1063" s="150" t="str">
        <f t="shared" si="93"/>
        <v/>
      </c>
      <c r="AI1063" s="150" t="str">
        <f t="shared" si="92"/>
        <v/>
      </c>
    </row>
    <row r="1064" spans="34:35">
      <c r="AH1064" s="150" t="str">
        <f t="shared" si="93"/>
        <v/>
      </c>
      <c r="AI1064" s="150" t="str">
        <f t="shared" si="92"/>
        <v/>
      </c>
    </row>
    <row r="1065" spans="34:35">
      <c r="AH1065" s="150" t="str">
        <f t="shared" si="93"/>
        <v/>
      </c>
      <c r="AI1065" s="150" t="str">
        <f t="shared" si="92"/>
        <v/>
      </c>
    </row>
    <row r="1066" spans="34:35">
      <c r="AH1066" s="150" t="str">
        <f t="shared" si="93"/>
        <v/>
      </c>
      <c r="AI1066" s="150" t="str">
        <f t="shared" si="92"/>
        <v/>
      </c>
    </row>
    <row r="1067" spans="34:35">
      <c r="AH1067" s="150" t="str">
        <f t="shared" si="93"/>
        <v/>
      </c>
      <c r="AI1067" s="150" t="str">
        <f t="shared" si="92"/>
        <v/>
      </c>
    </row>
    <row r="1068" spans="34:35">
      <c r="AH1068" s="150" t="str">
        <f t="shared" si="93"/>
        <v/>
      </c>
      <c r="AI1068" s="150" t="str">
        <f t="shared" si="92"/>
        <v/>
      </c>
    </row>
    <row r="1069" spans="34:35">
      <c r="AH1069" s="150" t="str">
        <f t="shared" si="93"/>
        <v/>
      </c>
      <c r="AI1069" s="150" t="str">
        <f t="shared" si="92"/>
        <v/>
      </c>
    </row>
    <row r="1070" spans="34:35">
      <c r="AH1070" s="150" t="str">
        <f t="shared" si="93"/>
        <v/>
      </c>
      <c r="AI1070" s="150" t="str">
        <f t="shared" si="92"/>
        <v/>
      </c>
    </row>
    <row r="1071" spans="34:35">
      <c r="AH1071" s="150" t="str">
        <f t="shared" si="93"/>
        <v/>
      </c>
      <c r="AI1071" s="150" t="str">
        <f t="shared" si="92"/>
        <v/>
      </c>
    </row>
    <row r="1072" spans="34:35">
      <c r="AH1072" s="150" t="str">
        <f t="shared" si="93"/>
        <v/>
      </c>
      <c r="AI1072" s="150" t="str">
        <f t="shared" si="92"/>
        <v/>
      </c>
    </row>
    <row r="1073" spans="34:35">
      <c r="AH1073" s="150" t="str">
        <f t="shared" si="93"/>
        <v/>
      </c>
      <c r="AI1073" s="150" t="str">
        <f t="shared" si="92"/>
        <v/>
      </c>
    </row>
    <row r="1074" spans="34:35">
      <c r="AH1074" s="150" t="str">
        <f t="shared" si="93"/>
        <v/>
      </c>
      <c r="AI1074" s="150" t="str">
        <f t="shared" si="92"/>
        <v/>
      </c>
    </row>
    <row r="1075" spans="34:35">
      <c r="AH1075" s="150" t="str">
        <f t="shared" si="93"/>
        <v/>
      </c>
      <c r="AI1075" s="150" t="str">
        <f t="shared" si="92"/>
        <v/>
      </c>
    </row>
    <row r="1076" spans="34:35">
      <c r="AH1076" s="150" t="str">
        <f t="shared" si="93"/>
        <v/>
      </c>
      <c r="AI1076" s="150" t="str">
        <f t="shared" si="92"/>
        <v/>
      </c>
    </row>
    <row r="1077" spans="34:35">
      <c r="AH1077" s="150" t="str">
        <f t="shared" si="93"/>
        <v/>
      </c>
      <c r="AI1077" s="150" t="str">
        <f t="shared" si="92"/>
        <v/>
      </c>
    </row>
    <row r="1078" spans="34:35">
      <c r="AH1078" s="150" t="str">
        <f t="shared" si="93"/>
        <v/>
      </c>
      <c r="AI1078" s="150" t="str">
        <f t="shared" si="92"/>
        <v/>
      </c>
    </row>
    <row r="1079" spans="34:35">
      <c r="AH1079" s="150" t="str">
        <f t="shared" si="93"/>
        <v/>
      </c>
      <c r="AI1079" s="150" t="str">
        <f t="shared" si="92"/>
        <v/>
      </c>
    </row>
    <row r="1080" spans="34:35">
      <c r="AH1080" s="150" t="str">
        <f t="shared" si="93"/>
        <v/>
      </c>
      <c r="AI1080" s="150" t="str">
        <f t="shared" si="92"/>
        <v/>
      </c>
    </row>
    <row r="1081" spans="34:35">
      <c r="AH1081" s="150" t="str">
        <f t="shared" si="93"/>
        <v/>
      </c>
      <c r="AI1081" s="150" t="str">
        <f t="shared" si="92"/>
        <v/>
      </c>
    </row>
    <row r="1082" spans="34:35">
      <c r="AH1082" s="150" t="str">
        <f t="shared" si="93"/>
        <v/>
      </c>
      <c r="AI1082" s="150" t="str">
        <f t="shared" si="92"/>
        <v/>
      </c>
    </row>
    <row r="1083" spans="34:35">
      <c r="AH1083" s="150" t="str">
        <f t="shared" si="93"/>
        <v/>
      </c>
      <c r="AI1083" s="150" t="str">
        <f t="shared" si="92"/>
        <v/>
      </c>
    </row>
    <row r="1084" spans="34:35">
      <c r="AH1084" s="150" t="str">
        <f t="shared" si="93"/>
        <v/>
      </c>
      <c r="AI1084" s="150" t="str">
        <f t="shared" si="92"/>
        <v/>
      </c>
    </row>
    <row r="1085" spans="34:35">
      <c r="AH1085" s="150" t="str">
        <f t="shared" si="93"/>
        <v/>
      </c>
      <c r="AI1085" s="150" t="str">
        <f t="shared" si="92"/>
        <v/>
      </c>
    </row>
    <row r="1086" spans="34:35">
      <c r="AH1086" s="150" t="str">
        <f t="shared" si="93"/>
        <v/>
      </c>
      <c r="AI1086" s="150" t="str">
        <f t="shared" si="92"/>
        <v/>
      </c>
    </row>
    <row r="1087" spans="34:35">
      <c r="AH1087" s="150" t="str">
        <f t="shared" si="93"/>
        <v/>
      </c>
      <c r="AI1087" s="150" t="str">
        <f t="shared" si="92"/>
        <v/>
      </c>
    </row>
    <row r="1088" spans="34:35">
      <c r="AH1088" s="150" t="str">
        <f t="shared" si="93"/>
        <v/>
      </c>
      <c r="AI1088" s="150" t="str">
        <f t="shared" si="92"/>
        <v/>
      </c>
    </row>
    <row r="1089" spans="34:35">
      <c r="AH1089" s="150" t="str">
        <f t="shared" si="93"/>
        <v/>
      </c>
      <c r="AI1089" s="150" t="str">
        <f t="shared" si="92"/>
        <v/>
      </c>
    </row>
    <row r="1090" spans="34:35">
      <c r="AH1090" s="150" t="str">
        <f t="shared" si="93"/>
        <v/>
      </c>
      <c r="AI1090" s="150" t="str">
        <f t="shared" si="92"/>
        <v/>
      </c>
    </row>
    <row r="1091" spans="34:35">
      <c r="AH1091" s="150" t="str">
        <f t="shared" si="93"/>
        <v/>
      </c>
      <c r="AI1091" s="150" t="str">
        <f t="shared" si="92"/>
        <v/>
      </c>
    </row>
    <row r="1092" spans="34:35">
      <c r="AH1092" s="150" t="str">
        <f t="shared" si="93"/>
        <v/>
      </c>
      <c r="AI1092" s="150" t="str">
        <f t="shared" ref="AI1092:AI1153" si="94">IF(AH1092&gt;$A$14,AH1092,"")</f>
        <v/>
      </c>
    </row>
    <row r="1093" spans="34:35">
      <c r="AH1093" s="150" t="str">
        <f t="shared" ref="AH1093:AH1153" si="95">IF(COUNTIF(X:X,V1093)*COUNTIF(Z:Z,V1093)*COUNTIF(AB:AB,V1093)*COUNTIF(AD:AD,V1093)*COUNTIF(AF:AF,V1093),V1093,"")</f>
        <v/>
      </c>
      <c r="AI1093" s="150" t="str">
        <f t="shared" si="94"/>
        <v/>
      </c>
    </row>
    <row r="1094" spans="34:35">
      <c r="AH1094" s="150" t="str">
        <f t="shared" si="95"/>
        <v/>
      </c>
      <c r="AI1094" s="150" t="str">
        <f t="shared" si="94"/>
        <v/>
      </c>
    </row>
    <row r="1095" spans="34:35">
      <c r="AH1095" s="150" t="str">
        <f t="shared" si="95"/>
        <v/>
      </c>
      <c r="AI1095" s="150" t="str">
        <f t="shared" si="94"/>
        <v/>
      </c>
    </row>
    <row r="1096" spans="34:35">
      <c r="AH1096" s="150" t="str">
        <f t="shared" si="95"/>
        <v/>
      </c>
      <c r="AI1096" s="150" t="str">
        <f t="shared" si="94"/>
        <v/>
      </c>
    </row>
    <row r="1097" spans="34:35">
      <c r="AH1097" s="150" t="str">
        <f t="shared" si="95"/>
        <v/>
      </c>
      <c r="AI1097" s="150" t="str">
        <f t="shared" si="94"/>
        <v/>
      </c>
    </row>
    <row r="1098" spans="34:35">
      <c r="AH1098" s="150" t="str">
        <f t="shared" si="95"/>
        <v/>
      </c>
      <c r="AI1098" s="150" t="str">
        <f t="shared" si="94"/>
        <v/>
      </c>
    </row>
    <row r="1099" spans="34:35">
      <c r="AH1099" s="150" t="str">
        <f t="shared" si="95"/>
        <v/>
      </c>
      <c r="AI1099" s="150" t="str">
        <f t="shared" si="94"/>
        <v/>
      </c>
    </row>
    <row r="1100" spans="34:35">
      <c r="AH1100" s="150" t="str">
        <f t="shared" si="95"/>
        <v/>
      </c>
      <c r="AI1100" s="150" t="str">
        <f t="shared" si="94"/>
        <v/>
      </c>
    </row>
    <row r="1101" spans="34:35">
      <c r="AH1101" s="150" t="str">
        <f t="shared" si="95"/>
        <v/>
      </c>
      <c r="AI1101" s="150" t="str">
        <f t="shared" si="94"/>
        <v/>
      </c>
    </row>
    <row r="1102" spans="34:35">
      <c r="AH1102" s="150" t="str">
        <f t="shared" si="95"/>
        <v/>
      </c>
      <c r="AI1102" s="150" t="str">
        <f t="shared" si="94"/>
        <v/>
      </c>
    </row>
    <row r="1103" spans="34:35">
      <c r="AH1103" s="150" t="str">
        <f t="shared" si="95"/>
        <v/>
      </c>
      <c r="AI1103" s="150" t="str">
        <f t="shared" si="94"/>
        <v/>
      </c>
    </row>
    <row r="1104" spans="34:35">
      <c r="AH1104" s="150" t="str">
        <f t="shared" si="95"/>
        <v/>
      </c>
      <c r="AI1104" s="150" t="str">
        <f t="shared" si="94"/>
        <v/>
      </c>
    </row>
    <row r="1105" spans="34:35">
      <c r="AH1105" s="150" t="str">
        <f t="shared" si="95"/>
        <v/>
      </c>
      <c r="AI1105" s="150" t="str">
        <f t="shared" si="94"/>
        <v/>
      </c>
    </row>
    <row r="1106" spans="34:35">
      <c r="AH1106" s="150" t="str">
        <f t="shared" si="95"/>
        <v/>
      </c>
      <c r="AI1106" s="150" t="str">
        <f t="shared" si="94"/>
        <v/>
      </c>
    </row>
    <row r="1107" spans="34:35">
      <c r="AH1107" s="150" t="str">
        <f t="shared" si="95"/>
        <v/>
      </c>
      <c r="AI1107" s="150" t="str">
        <f t="shared" si="94"/>
        <v/>
      </c>
    </row>
    <row r="1108" spans="34:35">
      <c r="AH1108" s="150" t="str">
        <f t="shared" si="95"/>
        <v/>
      </c>
      <c r="AI1108" s="150" t="str">
        <f t="shared" si="94"/>
        <v/>
      </c>
    </row>
    <row r="1109" spans="34:35">
      <c r="AH1109" s="150" t="str">
        <f t="shared" si="95"/>
        <v/>
      </c>
      <c r="AI1109" s="150" t="str">
        <f t="shared" si="94"/>
        <v/>
      </c>
    </row>
    <row r="1110" spans="34:35">
      <c r="AH1110" s="150" t="str">
        <f t="shared" si="95"/>
        <v/>
      </c>
      <c r="AI1110" s="150" t="str">
        <f t="shared" si="94"/>
        <v/>
      </c>
    </row>
    <row r="1111" spans="34:35">
      <c r="AH1111" s="150" t="str">
        <f t="shared" si="95"/>
        <v/>
      </c>
      <c r="AI1111" s="150" t="str">
        <f t="shared" si="94"/>
        <v/>
      </c>
    </row>
    <row r="1112" spans="34:35">
      <c r="AH1112" s="150" t="str">
        <f t="shared" si="95"/>
        <v/>
      </c>
      <c r="AI1112" s="150" t="str">
        <f t="shared" si="94"/>
        <v/>
      </c>
    </row>
    <row r="1113" spans="34:35">
      <c r="AH1113" s="150" t="str">
        <f t="shared" si="95"/>
        <v/>
      </c>
      <c r="AI1113" s="150" t="str">
        <f t="shared" si="94"/>
        <v/>
      </c>
    </row>
    <row r="1114" spans="34:35">
      <c r="AH1114" s="150" t="str">
        <f t="shared" si="95"/>
        <v/>
      </c>
      <c r="AI1114" s="150" t="str">
        <f t="shared" si="94"/>
        <v/>
      </c>
    </row>
    <row r="1115" spans="34:35">
      <c r="AH1115" s="150" t="str">
        <f t="shared" si="95"/>
        <v/>
      </c>
      <c r="AI1115" s="150" t="str">
        <f t="shared" si="94"/>
        <v/>
      </c>
    </row>
    <row r="1116" spans="34:35">
      <c r="AH1116" s="150" t="str">
        <f t="shared" si="95"/>
        <v/>
      </c>
      <c r="AI1116" s="150" t="str">
        <f t="shared" si="94"/>
        <v/>
      </c>
    </row>
    <row r="1117" spans="34:35">
      <c r="AH1117" s="150" t="str">
        <f t="shared" si="95"/>
        <v/>
      </c>
      <c r="AI1117" s="150" t="str">
        <f t="shared" si="94"/>
        <v/>
      </c>
    </row>
    <row r="1118" spans="34:35">
      <c r="AH1118" s="150" t="str">
        <f t="shared" si="95"/>
        <v/>
      </c>
      <c r="AI1118" s="150" t="str">
        <f t="shared" si="94"/>
        <v/>
      </c>
    </row>
    <row r="1119" spans="34:35">
      <c r="AH1119" s="150" t="str">
        <f t="shared" si="95"/>
        <v/>
      </c>
      <c r="AI1119" s="150" t="str">
        <f t="shared" si="94"/>
        <v/>
      </c>
    </row>
    <row r="1120" spans="34:35">
      <c r="AH1120" s="150" t="str">
        <f t="shared" si="95"/>
        <v/>
      </c>
      <c r="AI1120" s="150" t="str">
        <f t="shared" si="94"/>
        <v/>
      </c>
    </row>
    <row r="1121" spans="34:35">
      <c r="AH1121" s="150" t="str">
        <f t="shared" si="95"/>
        <v/>
      </c>
      <c r="AI1121" s="150" t="str">
        <f t="shared" si="94"/>
        <v/>
      </c>
    </row>
    <row r="1122" spans="34:35">
      <c r="AH1122" s="150" t="str">
        <f t="shared" si="95"/>
        <v/>
      </c>
      <c r="AI1122" s="150" t="str">
        <f t="shared" si="94"/>
        <v/>
      </c>
    </row>
    <row r="1123" spans="34:35">
      <c r="AH1123" s="150" t="str">
        <f t="shared" si="95"/>
        <v/>
      </c>
      <c r="AI1123" s="150" t="str">
        <f t="shared" si="94"/>
        <v/>
      </c>
    </row>
    <row r="1124" spans="34:35">
      <c r="AH1124" s="150" t="str">
        <f t="shared" si="95"/>
        <v/>
      </c>
      <c r="AI1124" s="150" t="str">
        <f t="shared" si="94"/>
        <v/>
      </c>
    </row>
    <row r="1125" spans="34:35">
      <c r="AH1125" s="150" t="str">
        <f t="shared" si="95"/>
        <v/>
      </c>
      <c r="AI1125" s="150" t="str">
        <f t="shared" si="94"/>
        <v/>
      </c>
    </row>
    <row r="1126" spans="34:35">
      <c r="AH1126" s="150" t="str">
        <f t="shared" si="95"/>
        <v/>
      </c>
      <c r="AI1126" s="150" t="str">
        <f t="shared" si="94"/>
        <v/>
      </c>
    </row>
    <row r="1127" spans="34:35">
      <c r="AH1127" s="150" t="str">
        <f t="shared" si="95"/>
        <v/>
      </c>
      <c r="AI1127" s="150" t="str">
        <f t="shared" si="94"/>
        <v/>
      </c>
    </row>
    <row r="1128" spans="34:35">
      <c r="AH1128" s="150" t="str">
        <f t="shared" si="95"/>
        <v/>
      </c>
      <c r="AI1128" s="150" t="str">
        <f t="shared" si="94"/>
        <v/>
      </c>
    </row>
    <row r="1129" spans="34:35">
      <c r="AH1129" s="150" t="str">
        <f t="shared" si="95"/>
        <v/>
      </c>
      <c r="AI1129" s="150" t="str">
        <f t="shared" si="94"/>
        <v/>
      </c>
    </row>
    <row r="1130" spans="34:35">
      <c r="AH1130" s="150" t="str">
        <f t="shared" si="95"/>
        <v/>
      </c>
      <c r="AI1130" s="150" t="str">
        <f t="shared" si="94"/>
        <v/>
      </c>
    </row>
    <row r="1131" spans="34:35">
      <c r="AH1131" s="150" t="str">
        <f t="shared" si="95"/>
        <v/>
      </c>
      <c r="AI1131" s="150" t="str">
        <f t="shared" si="94"/>
        <v/>
      </c>
    </row>
    <row r="1132" spans="34:35">
      <c r="AH1132" s="150" t="str">
        <f t="shared" si="95"/>
        <v/>
      </c>
      <c r="AI1132" s="150" t="str">
        <f t="shared" si="94"/>
        <v/>
      </c>
    </row>
    <row r="1133" spans="34:35">
      <c r="AH1133" s="150" t="str">
        <f t="shared" si="95"/>
        <v/>
      </c>
      <c r="AI1133" s="150" t="str">
        <f t="shared" si="94"/>
        <v/>
      </c>
    </row>
    <row r="1134" spans="34:35">
      <c r="AH1134" s="150" t="str">
        <f t="shared" si="95"/>
        <v/>
      </c>
      <c r="AI1134" s="150" t="str">
        <f t="shared" si="94"/>
        <v/>
      </c>
    </row>
    <row r="1135" spans="34:35">
      <c r="AH1135" s="150" t="str">
        <f t="shared" si="95"/>
        <v/>
      </c>
      <c r="AI1135" s="150" t="str">
        <f t="shared" si="94"/>
        <v/>
      </c>
    </row>
    <row r="1136" spans="34:35">
      <c r="AH1136" s="150" t="str">
        <f t="shared" si="95"/>
        <v/>
      </c>
      <c r="AI1136" s="150" t="str">
        <f t="shared" si="94"/>
        <v/>
      </c>
    </row>
    <row r="1137" spans="34:35">
      <c r="AH1137" s="150" t="str">
        <f t="shared" si="95"/>
        <v/>
      </c>
      <c r="AI1137" s="150" t="str">
        <f t="shared" si="94"/>
        <v/>
      </c>
    </row>
    <row r="1138" spans="34:35">
      <c r="AH1138" s="150" t="str">
        <f t="shared" si="95"/>
        <v/>
      </c>
      <c r="AI1138" s="150" t="str">
        <f t="shared" si="94"/>
        <v/>
      </c>
    </row>
    <row r="1139" spans="34:35">
      <c r="AH1139" s="150" t="str">
        <f t="shared" si="95"/>
        <v/>
      </c>
      <c r="AI1139" s="150" t="str">
        <f t="shared" si="94"/>
        <v/>
      </c>
    </row>
    <row r="1140" spans="34:35">
      <c r="AH1140" s="150" t="str">
        <f t="shared" si="95"/>
        <v/>
      </c>
      <c r="AI1140" s="150" t="str">
        <f t="shared" si="94"/>
        <v/>
      </c>
    </row>
    <row r="1141" spans="34:35">
      <c r="AH1141" s="150" t="str">
        <f t="shared" si="95"/>
        <v/>
      </c>
      <c r="AI1141" s="150" t="str">
        <f t="shared" si="94"/>
        <v/>
      </c>
    </row>
    <row r="1142" spans="34:35">
      <c r="AH1142" s="150" t="str">
        <f t="shared" si="95"/>
        <v/>
      </c>
      <c r="AI1142" s="150" t="str">
        <f t="shared" si="94"/>
        <v/>
      </c>
    </row>
    <row r="1143" spans="34:35">
      <c r="AH1143" s="150" t="str">
        <f t="shared" si="95"/>
        <v/>
      </c>
      <c r="AI1143" s="150" t="str">
        <f t="shared" si="94"/>
        <v/>
      </c>
    </row>
    <row r="1144" spans="34:35">
      <c r="AH1144" s="150" t="str">
        <f t="shared" si="95"/>
        <v/>
      </c>
      <c r="AI1144" s="150" t="str">
        <f t="shared" si="94"/>
        <v/>
      </c>
    </row>
    <row r="1145" spans="34:35">
      <c r="AH1145" s="150" t="str">
        <f t="shared" si="95"/>
        <v/>
      </c>
      <c r="AI1145" s="150" t="str">
        <f t="shared" si="94"/>
        <v/>
      </c>
    </row>
    <row r="1146" spans="34:35">
      <c r="AH1146" s="150" t="str">
        <f t="shared" si="95"/>
        <v/>
      </c>
      <c r="AI1146" s="150" t="str">
        <f t="shared" si="94"/>
        <v/>
      </c>
    </row>
    <row r="1147" spans="34:35">
      <c r="AH1147" s="150" t="str">
        <f t="shared" si="95"/>
        <v/>
      </c>
      <c r="AI1147" s="150" t="str">
        <f t="shared" si="94"/>
        <v/>
      </c>
    </row>
    <row r="1148" spans="34:35">
      <c r="AH1148" s="150" t="str">
        <f t="shared" si="95"/>
        <v/>
      </c>
      <c r="AI1148" s="150" t="str">
        <f t="shared" si="94"/>
        <v/>
      </c>
    </row>
    <row r="1149" spans="34:35">
      <c r="AH1149" s="150" t="str">
        <f t="shared" si="95"/>
        <v/>
      </c>
      <c r="AI1149" s="150" t="str">
        <f t="shared" si="94"/>
        <v/>
      </c>
    </row>
    <row r="1150" spans="34:35">
      <c r="AH1150" s="150" t="str">
        <f t="shared" si="95"/>
        <v/>
      </c>
      <c r="AI1150" s="150" t="str">
        <f t="shared" si="94"/>
        <v/>
      </c>
    </row>
    <row r="1151" spans="34:35">
      <c r="AH1151" s="150" t="str">
        <f t="shared" si="95"/>
        <v/>
      </c>
      <c r="AI1151" s="150" t="str">
        <f t="shared" si="94"/>
        <v/>
      </c>
    </row>
    <row r="1152" spans="34:35">
      <c r="AH1152" s="150" t="str">
        <f t="shared" si="95"/>
        <v/>
      </c>
      <c r="AI1152" s="150" t="str">
        <f t="shared" si="94"/>
        <v/>
      </c>
    </row>
    <row r="1153" spans="34:35">
      <c r="AH1153" s="150" t="str">
        <f t="shared" si="95"/>
        <v/>
      </c>
      <c r="AI1153" s="150" t="str">
        <f t="shared" si="94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5546875" defaultRowHeight="15"/>
  <cols>
    <col min="1" max="1" width="16.7109375" style="150" bestFit="1" customWidth="1"/>
    <col min="2" max="3" width="13.7109375" style="44" bestFit="1" customWidth="1"/>
    <col min="4" max="4" width="12.5703125" style="44" bestFit="1" customWidth="1"/>
    <col min="5" max="7" width="13.7109375" style="44" bestFit="1" customWidth="1"/>
    <col min="8" max="8" width="7.28515625" style="44" bestFit="1" customWidth="1"/>
    <col min="9" max="9" width="14.28515625" style="44" bestFit="1" customWidth="1"/>
    <col min="10" max="10" width="10.42578125" style="44" bestFit="1" customWidth="1"/>
    <col min="11" max="11" width="8" style="44" bestFit="1" customWidth="1"/>
    <col min="12" max="12" width="10.7109375" style="44" bestFit="1" customWidth="1"/>
    <col min="13" max="13" width="13.85546875" style="44" bestFit="1" customWidth="1"/>
    <col min="14" max="14" width="10.140625" style="44" bestFit="1" customWidth="1"/>
    <col min="15" max="15" width="10.7109375" style="44" bestFit="1" customWidth="1"/>
    <col min="16" max="16" width="11.42578125" style="44" bestFit="1" customWidth="1"/>
    <col min="17" max="17" width="7.28515625" style="44" bestFit="1" customWidth="1"/>
    <col min="18" max="18" width="10.7109375" style="44" bestFit="1" customWidth="1"/>
    <col min="19" max="19" width="10.28515625" style="44" bestFit="1" customWidth="1"/>
    <col min="20" max="20" width="11.28515625" style="44" bestFit="1" customWidth="1"/>
    <col min="21" max="21" width="9.140625"/>
    <col min="22" max="22" width="11.85546875" style="59" customWidth="1"/>
    <col min="23" max="23" width="8" style="44" customWidth="1"/>
    <col min="24" max="24" width="11.85546875" style="59" customWidth="1"/>
    <col min="25" max="25" width="13.7109375" style="44" customWidth="1"/>
    <col min="26" max="26" width="11.85546875" style="59" customWidth="1"/>
    <col min="27" max="27" width="13.7109375" style="44" customWidth="1"/>
    <col min="28" max="28" width="11.85546875" style="59" customWidth="1"/>
    <col min="29" max="29" width="13.7109375" style="44" customWidth="1"/>
    <col min="30" max="30" width="11.85546875" style="59" customWidth="1"/>
    <col min="31" max="31" width="6.85546875" style="44" customWidth="1"/>
    <col min="32" max="32" width="11.85546875" style="59" customWidth="1"/>
    <col min="33" max="33" width="13.7109375" style="44" customWidth="1"/>
    <col min="34" max="34" width="15.7109375" style="150" bestFit="1" customWidth="1"/>
    <col min="35" max="35" width="8.85546875" style="150"/>
    <col min="36" max="36" width="17.140625" style="150" bestFit="1" customWidth="1"/>
    <col min="37" max="39" width="8.85546875" style="150"/>
    <col min="40" max="16384" width="8.85546875" style="44"/>
  </cols>
  <sheetData>
    <row r="1" spans="1:36" ht="15.7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46008.625</v>
      </c>
    </row>
    <row r="2" spans="1:36" ht="15.7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60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45813.625</v>
      </c>
      <c r="W3" s="1">
        <v>107.57</v>
      </c>
      <c r="X3" s="98" cm="1">
        <f t="array" ref="X3:Y62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7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96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6">_xll.BDH(F4, "LAST_PRICE", "01/01/2025 15:00:00", "01/01/2035 16:00:00", "BarSize=60", "BarType=T", "RecurDaily=True", "TZ=New_York")</f>
        <v>45813.625</v>
      </c>
      <c r="AE3" s="44">
        <v>81.405000000000001</v>
      </c>
      <c r="AF3" s="42" cm="1">
        <f t="array" ref="AF3:AG61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45814.625</v>
      </c>
      <c r="W4" s="45">
        <v>106.92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45814.625</v>
      </c>
      <c r="AE4" s="45">
        <v>81.03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.7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45817.625</v>
      </c>
      <c r="W5" s="45">
        <v>107.24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45817.625</v>
      </c>
      <c r="AE5" s="45">
        <v>81.209999999999994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45818.625</v>
      </c>
      <c r="W6" s="45">
        <v>107.5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45818.625</v>
      </c>
      <c r="AE6" s="45">
        <v>81.33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.7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45819.625</v>
      </c>
      <c r="W7" s="45">
        <v>107.84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45819.625</v>
      </c>
      <c r="AE7" s="45">
        <v>81.62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.7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45820.625</v>
      </c>
      <c r="W8" s="45">
        <v>108.44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45820.625</v>
      </c>
      <c r="AE8" s="45">
        <v>81.91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.7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45821.625</v>
      </c>
      <c r="W9" s="45">
        <v>107.79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45821.625</v>
      </c>
      <c r="AE9" s="45">
        <v>81.56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.75" thickBot="1">
      <c r="A10" s="15" t="s">
        <v>28</v>
      </c>
      <c r="B10" s="11" cm="1">
        <f t="array" ref="B10">_xll.BDP(B4,"px_last")</f>
        <v>110.83499999999999</v>
      </c>
      <c r="C10" s="20" cm="1">
        <f t="array" ref="C10">_xll.BDP(C4,"px_last")</f>
        <v>99.9140625</v>
      </c>
      <c r="D10" s="20" cm="1">
        <f t="array" ref="D10">_xll.BDP(D4,"px_last")</f>
        <v>101.25</v>
      </c>
      <c r="E10" s="20" cm="1">
        <f t="array" ref="E10">_xll.BDP(E4,"px_last")</f>
        <v>99.25</v>
      </c>
      <c r="F10" s="20" cm="1">
        <f t="array" ref="F10">_xll.BDP(F4,"px_last")</f>
        <v>83.77</v>
      </c>
      <c r="G10" s="21" cm="1">
        <f t="array" ref="G10">_xll.BDP(G4,"px_last")</f>
        <v>100.15625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45824.625</v>
      </c>
      <c r="W10" s="45">
        <v>107.6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45824.625</v>
      </c>
      <c r="AE10" s="45">
        <v>81.52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.7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45825.625</v>
      </c>
      <c r="W11" s="45">
        <v>107.97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45825.625</v>
      </c>
      <c r="AE11" s="45">
        <v>81.709999999999994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.7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1</v>
      </c>
      <c r="L12" s="190"/>
      <c r="M12" s="191"/>
      <c r="N12" s="186" t="s">
        <v>1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45826.625</v>
      </c>
      <c r="W12" s="44">
        <v>108.05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45826.625</v>
      </c>
      <c r="AE12" s="44">
        <v>81.77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.7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45828.625</v>
      </c>
      <c r="W13" s="44">
        <v>108.15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45828.625</v>
      </c>
      <c r="AE13" s="44">
        <v>81.89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45831.625</v>
      </c>
      <c r="W14" s="44">
        <v>108.41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45831.625</v>
      </c>
      <c r="AE14" s="44">
        <v>82.12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45832.625</v>
      </c>
      <c r="W15" s="44">
        <v>108.92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45832.625</v>
      </c>
      <c r="AE15" s="44">
        <v>82.45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V16" s="59">
        <v>45833.625</v>
      </c>
      <c r="W16" s="44">
        <v>108.79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45833.625</v>
      </c>
      <c r="AE16" s="44">
        <v>82.41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V17" s="59">
        <v>45834.625</v>
      </c>
      <c r="W17" s="44">
        <v>109.19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45834.625</v>
      </c>
      <c r="AE17" s="44">
        <v>82.67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V18" s="59">
        <v>45835.625</v>
      </c>
      <c r="W18" s="44">
        <v>109.01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45835.625</v>
      </c>
      <c r="AE18" s="44">
        <v>82.59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V19" s="59">
        <v>45838.625</v>
      </c>
      <c r="W19" s="44">
        <v>109.61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45838.625</v>
      </c>
      <c r="AE19" s="44">
        <v>82.92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V20" s="59">
        <v>45839.625</v>
      </c>
      <c r="W20" s="44">
        <v>109.34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45839.625</v>
      </c>
      <c r="AE20" s="44">
        <v>82.59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V21" s="59">
        <v>45840.625</v>
      </c>
      <c r="W21" s="44">
        <v>109.32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45840.625</v>
      </c>
      <c r="AE21" s="44">
        <v>82.58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V22" s="59">
        <v>45841.625</v>
      </c>
      <c r="W22" s="44">
        <v>109.06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45845.625</v>
      </c>
      <c r="AE22" s="44">
        <v>82.18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V23" s="59">
        <v>45845.625</v>
      </c>
      <c r="W23" s="44">
        <v>108.41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45846.625</v>
      </c>
      <c r="AE23" s="44">
        <v>81.96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V24" s="59">
        <v>45846.625</v>
      </c>
      <c r="W24" s="44">
        <v>108.1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45847.625</v>
      </c>
      <c r="AE24" s="44">
        <v>82.31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V25" s="59">
        <v>45847.625</v>
      </c>
      <c r="W25" s="44">
        <v>108.71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45848.625</v>
      </c>
      <c r="AE25" s="44">
        <v>82.31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V26" s="59">
        <v>45848.625</v>
      </c>
      <c r="W26" s="44">
        <v>108.74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45849.625</v>
      </c>
      <c r="AE26" s="44">
        <v>82.02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V27" s="59">
        <v>45849.625</v>
      </c>
      <c r="W27" s="44">
        <v>108.08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45852.625</v>
      </c>
      <c r="AE27" s="44">
        <v>82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V28" s="59">
        <v>45852.625</v>
      </c>
      <c r="W28" s="44">
        <v>108.05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45853.625</v>
      </c>
      <c r="AE28" s="44">
        <v>81.75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V29" s="59">
        <v>45853.625</v>
      </c>
      <c r="W29" s="44">
        <v>107.66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45854.625</v>
      </c>
      <c r="AE29" s="44">
        <v>81.97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V30" s="59">
        <v>45854.625</v>
      </c>
      <c r="W30" s="44">
        <v>107.83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45855.625</v>
      </c>
      <c r="AE30" s="44">
        <v>82.06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V31" s="59">
        <v>45855.625</v>
      </c>
      <c r="W31" s="44">
        <v>108.09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45856.625</v>
      </c>
      <c r="AE31" s="44">
        <v>82.25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V32" s="59">
        <v>45856.625</v>
      </c>
      <c r="W32" s="44">
        <v>108.29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45859.625</v>
      </c>
      <c r="AE32" s="44">
        <v>82.49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V33" s="59">
        <v>45859.625</v>
      </c>
      <c r="W33" s="44">
        <v>108.71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45860.625</v>
      </c>
      <c r="AE33" s="44">
        <v>82.64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V34" s="59">
        <v>45860.625</v>
      </c>
      <c r="W34" s="44">
        <v>108.97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45861.625</v>
      </c>
      <c r="AE34" s="44">
        <v>82.53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V35" s="59">
        <v>45861.625</v>
      </c>
      <c r="W35" s="44">
        <v>108.8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45862.625</v>
      </c>
      <c r="AE35" s="44">
        <v>82.43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V36" s="59">
        <v>45862.625</v>
      </c>
      <c r="W36" s="44">
        <v>108.64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45863.625</v>
      </c>
      <c r="AE36" s="44">
        <v>82.63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V37" s="59">
        <v>45863.625</v>
      </c>
      <c r="W37" s="44">
        <v>108.99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45866.625</v>
      </c>
      <c r="AE37" s="44">
        <v>82.525000000000006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V38" s="59">
        <v>45866.625</v>
      </c>
      <c r="W38" s="44">
        <v>108.77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45867.625</v>
      </c>
      <c r="AE38" s="44">
        <v>82.81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V39" s="59">
        <v>45867.625</v>
      </c>
      <c r="W39" s="44">
        <v>109.49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45868.625</v>
      </c>
      <c r="AE39" s="44">
        <v>82.67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V40" s="59">
        <v>45868.625</v>
      </c>
      <c r="W40" s="44">
        <v>109.08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45869.625</v>
      </c>
      <c r="AE40" s="44">
        <v>82.68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45869.625</v>
      </c>
      <c r="W41" s="44">
        <v>109.11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45870.625</v>
      </c>
      <c r="AE41" s="44">
        <v>83.04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23">IF(AND(ISBLANK(AJ31), A41 = $AJ$1),NOW(),IF(ISBLANK(AJ31),"",AJ31))</f>
        <v>45965.625</v>
      </c>
      <c r="B42" s="38">
        <f t="shared" ref="B42:B105" ca="1" si="24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IF(COUNTIF(V:V,A42)=1,VLOOKUP(A42,X:Y,2), IF(COUNTIF(V:V,A42)=0,$C$10,""))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IF(COUNTIF(V:V,A42)=1,VLOOKUP(A42,Z:AA,2), IF(COUNTIF(V:V,A42)=0,$D$10,""))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IF(COUNTIF(V:V,A42)=1,VLOOKUP(A42,AB:AC,2), IF(COUNTIF(V:V,A42)=0,$E$10,""))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IF(COUNTIF(V:V,A42)=1,VLOOKUP(A42,AD:AE,2), IF(COUNTIF(V:V,A42)=0,$F$10,""))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IF(COUNTIF(V:V,A42)=1,VLOOKUP(A42,AF:AG,2), IF(COUNTIF(V:V,A42)=0,$G$10,""))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105" ca="1" si="35">IF(ISERROR(B42-2),"",C42+D42-F42-G42-I42-J42-L42-M42-O42-P42+R42+S42+$J$9+$N$9)</f>
        <v>-133729.70940368943</v>
      </c>
      <c r="V42" s="59">
        <v>45870.625</v>
      </c>
      <c r="W42" s="44">
        <v>109.63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45873.625</v>
      </c>
      <c r="AE42" s="44">
        <v>83.17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V43" s="59">
        <v>45873.625</v>
      </c>
      <c r="W43" s="44">
        <v>109.82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45874.625</v>
      </c>
      <c r="AE43" s="44">
        <v>83.12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V44" s="59">
        <v>45874.625</v>
      </c>
      <c r="W44" s="44">
        <v>109.9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45875.625</v>
      </c>
      <c r="AE44" s="44">
        <v>83.16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V45" s="59">
        <v>45875.625</v>
      </c>
      <c r="W45" s="44">
        <v>109.87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45876.625</v>
      </c>
      <c r="AE45" s="44">
        <v>83.09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V46" s="59">
        <v>45876.625</v>
      </c>
      <c r="W46" s="44">
        <v>109.76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45877.625</v>
      </c>
      <c r="AE46" s="44">
        <v>82.88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V47" s="59">
        <v>45877.625</v>
      </c>
      <c r="W47" s="44">
        <v>109.41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45880.625</v>
      </c>
      <c r="AE47" s="44">
        <v>82.93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V48" s="59">
        <v>45880.625</v>
      </c>
      <c r="W48" s="44">
        <v>109.58499999999999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45881.625</v>
      </c>
      <c r="AE48" s="44">
        <v>83.02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V49" s="59">
        <v>45881.625</v>
      </c>
      <c r="W49" s="44">
        <v>109.68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45882.625</v>
      </c>
      <c r="AE49" s="44">
        <v>83.34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V50" s="59">
        <v>45882.625</v>
      </c>
      <c r="W50" s="44">
        <v>110.26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45883.625</v>
      </c>
      <c r="AE50" s="44">
        <v>83.12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V51" s="59">
        <v>45883.625</v>
      </c>
      <c r="W51" s="44">
        <v>109.88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45884.625</v>
      </c>
      <c r="AE51" s="44">
        <v>83.06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V52" s="59">
        <v>45884.625</v>
      </c>
      <c r="W52" s="44">
        <v>109.74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45887.625</v>
      </c>
      <c r="AE52" s="44">
        <v>82.96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V53" s="59">
        <v>45887.625</v>
      </c>
      <c r="W53" s="44">
        <v>109.54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45888.625</v>
      </c>
      <c r="AE53" s="44">
        <v>83.08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V54" s="59">
        <v>45888.625</v>
      </c>
      <c r="W54" s="44">
        <v>109.71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45889.625</v>
      </c>
      <c r="AE54" s="44">
        <v>83.11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  <c r="AJ54" s="150">
        <v>46000.625</v>
      </c>
    </row>
    <row r="55" spans="1:36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V55" s="59">
        <v>45889.625</v>
      </c>
      <c r="W55" s="44">
        <v>109.76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45890.625</v>
      </c>
      <c r="AE55" s="44">
        <v>82.86</v>
      </c>
      <c r="AF55" s="59">
        <v>46000.625</v>
      </c>
      <c r="AG55" s="44">
        <v>99.546875</v>
      </c>
      <c r="AH55" s="150" t="str">
        <f t="shared" si="0"/>
        <v/>
      </c>
      <c r="AI55" s="150" t="str">
        <f t="shared" si="1"/>
        <v/>
      </c>
      <c r="AJ55" s="150">
        <v>46001.625</v>
      </c>
    </row>
    <row r="56" spans="1:36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V56" s="59">
        <v>45890.625</v>
      </c>
      <c r="W56" s="44">
        <v>109.34</v>
      </c>
      <c r="X56" s="59">
        <v>46000.625</v>
      </c>
      <c r="Y56" s="44">
        <v>99.3515625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45891.625</v>
      </c>
      <c r="AE56" s="44">
        <v>83.38</v>
      </c>
      <c r="AF56" s="59">
        <v>46001.625</v>
      </c>
      <c r="AG56" s="44">
        <v>99.84375</v>
      </c>
      <c r="AH56" s="150" t="str">
        <f t="shared" si="0"/>
        <v/>
      </c>
      <c r="AI56" s="150" t="str">
        <f t="shared" si="1"/>
        <v/>
      </c>
      <c r="AJ56" s="150">
        <v>46002.625</v>
      </c>
    </row>
    <row r="57" spans="1:36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V57" s="59">
        <v>45891.625</v>
      </c>
      <c r="W57" s="44">
        <v>110.2</v>
      </c>
      <c r="X57" s="59">
        <v>46001.625</v>
      </c>
      <c r="Y57" s="44">
        <v>99.625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45894.625</v>
      </c>
      <c r="AE57" s="44">
        <v>83.23</v>
      </c>
      <c r="AF57" s="59">
        <v>46002.625</v>
      </c>
      <c r="AG57" s="44">
        <v>99.84375</v>
      </c>
      <c r="AH57" s="150" t="str">
        <f t="shared" si="0"/>
        <v/>
      </c>
      <c r="AI57" s="150" t="str">
        <f t="shared" si="1"/>
        <v/>
      </c>
      <c r="AJ57" s="150">
        <v>46003.625</v>
      </c>
    </row>
    <row r="58" spans="1:36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V58" s="59">
        <v>45894.625</v>
      </c>
      <c r="W58" s="44">
        <v>109.91</v>
      </c>
      <c r="X58" s="59">
        <v>46002.625</v>
      </c>
      <c r="Y58" s="44">
        <v>99.640625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45895.625</v>
      </c>
      <c r="AE58" s="44">
        <v>83.36</v>
      </c>
      <c r="AF58" s="59">
        <v>46003.625</v>
      </c>
      <c r="AG58" s="44">
        <v>99.65625</v>
      </c>
      <c r="AH58" s="150" t="str">
        <f t="shared" si="0"/>
        <v/>
      </c>
      <c r="AI58" s="150" t="str">
        <f t="shared" si="1"/>
        <v/>
      </c>
      <c r="AJ58" s="150">
        <v>46006.625</v>
      </c>
    </row>
    <row r="59" spans="1:36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t="shared" ca="1" si="35"/>
        <v>-56133.673903020899</v>
      </c>
      <c r="V59" s="59">
        <v>45895.625</v>
      </c>
      <c r="W59" s="44">
        <v>109.99</v>
      </c>
      <c r="X59" s="59">
        <v>46003.625</v>
      </c>
      <c r="Y59" s="44">
        <v>99.5234375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45896.625</v>
      </c>
      <c r="AE59" s="44">
        <v>83.46</v>
      </c>
      <c r="AF59" s="59">
        <v>46006.625</v>
      </c>
      <c r="AG59" s="44">
        <v>99.71875</v>
      </c>
      <c r="AH59" s="150" t="str">
        <f t="shared" si="0"/>
        <v/>
      </c>
      <c r="AI59" s="150" t="str">
        <f t="shared" si="1"/>
        <v/>
      </c>
      <c r="AJ59" s="150">
        <v>46007.625</v>
      </c>
    </row>
    <row r="60" spans="1:36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ca="1" si="35"/>
        <v>-44972.618856738831</v>
      </c>
      <c r="V60" s="59">
        <v>45896.625</v>
      </c>
      <c r="W60" s="44">
        <v>110.03</v>
      </c>
      <c r="X60" s="59">
        <v>46006.625</v>
      </c>
      <c r="Y60" s="44">
        <v>99.5859375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45897.625</v>
      </c>
      <c r="AE60" s="44">
        <v>83.53</v>
      </c>
      <c r="AF60" s="59">
        <v>46007.625</v>
      </c>
      <c r="AG60" s="44">
        <v>99.9375</v>
      </c>
      <c r="AH60" s="150" t="str">
        <f t="shared" si="0"/>
        <v/>
      </c>
      <c r="AI60" s="150" t="str">
        <f t="shared" si="1"/>
        <v/>
      </c>
      <c r="AJ60" s="150">
        <v>46008.625</v>
      </c>
    </row>
    <row r="61" spans="1:36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5"/>
        <v>-52323.814632529553</v>
      </c>
      <c r="V61" s="59">
        <v>45897.625</v>
      </c>
      <c r="W61" s="44">
        <v>110.2</v>
      </c>
      <c r="X61" s="59">
        <v>46007.625</v>
      </c>
      <c r="Y61" s="44">
        <v>99.7421875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45898.625</v>
      </c>
      <c r="AE61" s="44">
        <v>83.42</v>
      </c>
      <c r="AF61" s="59">
        <v>46008.625</v>
      </c>
      <c r="AG61" s="44">
        <v>99.921875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5"/>
        <v>-50647.160664640352</v>
      </c>
      <c r="V62" s="59">
        <v>45898.625</v>
      </c>
      <c r="W62" s="44">
        <v>109.83</v>
      </c>
      <c r="X62" s="59">
        <v>46008.625</v>
      </c>
      <c r="Y62" s="44">
        <v>99.7421875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45902.625</v>
      </c>
      <c r="AE62" s="44">
        <v>82.9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5"/>
        <v>-38243.293553628537</v>
      </c>
      <c r="V63" s="59">
        <v>45902.625</v>
      </c>
      <c r="W63" s="44">
        <v>109.05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45903.625</v>
      </c>
      <c r="AE63" s="44">
        <v>83.2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5"/>
        <v>-66042.185573447423</v>
      </c>
      <c r="V64" s="59">
        <v>45903.625</v>
      </c>
      <c r="W64" s="44">
        <v>109.7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45904.625</v>
      </c>
      <c r="AE64" s="44">
        <v>83.66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5"/>
        <v>-92977.478362211186</v>
      </c>
      <c r="V65" s="59">
        <v>45904.625</v>
      </c>
      <c r="W65" s="44">
        <v>110.45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45905.625</v>
      </c>
      <c r="AE65" s="44">
        <v>83.99</v>
      </c>
      <c r="AH65" s="150" t="str">
        <f t="shared" si="0"/>
        <v/>
      </c>
      <c r="AI65" s="150" t="str">
        <f t="shared" si="1"/>
        <v/>
      </c>
    </row>
    <row r="66" spans="1:3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5"/>
        <v>-65650.693123520046</v>
      </c>
      <c r="V66" s="59">
        <v>45905.625</v>
      </c>
      <c r="W66" s="44">
        <v>111.17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45908.625</v>
      </c>
      <c r="AE66" s="44">
        <v>84.15</v>
      </c>
      <c r="AH66" s="150" t="str">
        <f t="shared" si="0"/>
        <v/>
      </c>
      <c r="AI66" s="150" t="str">
        <f t="shared" si="1"/>
        <v/>
      </c>
    </row>
    <row r="67" spans="1:35">
      <c r="A67" s="151">
        <f t="shared" ca="1" si="23"/>
        <v>46002.625</v>
      </c>
      <c r="B67" s="38">
        <f t="shared" ca="1" si="24"/>
        <v>110.84</v>
      </c>
      <c r="C67" s="39">
        <f t="shared" ca="1" si="4"/>
        <v>-37053.3099004092</v>
      </c>
      <c r="D67" s="39">
        <f t="shared" ca="1" si="5"/>
        <v>-323448.12499999994</v>
      </c>
      <c r="E67" s="38">
        <f t="shared" ca="1" si="25"/>
        <v>99.640625</v>
      </c>
      <c r="F67" s="39">
        <f t="shared" ca="1" si="26"/>
        <v>42529.296875</v>
      </c>
      <c r="G67" s="40">
        <f t="shared" ca="1" si="8"/>
        <v>-20745.564374457448</v>
      </c>
      <c r="H67" s="38">
        <f t="shared" ca="1" si="27"/>
        <v>100.96875</v>
      </c>
      <c r="I67" s="39">
        <f t="shared" ca="1" si="28"/>
        <v>28710.9375</v>
      </c>
      <c r="J67" s="40">
        <f t="shared" ca="1" si="11"/>
        <v>-76.761881510392413</v>
      </c>
      <c r="K67" s="38">
        <f t="shared" ca="1" si="29"/>
        <v>99.34375</v>
      </c>
      <c r="L67" s="39">
        <f t="shared" ca="1" si="30"/>
        <v>-42656.25</v>
      </c>
      <c r="M67" s="40">
        <f t="shared" ca="1" si="14"/>
        <v>11915.830208333326</v>
      </c>
      <c r="N67" s="38">
        <f t="shared" ca="1" si="31"/>
        <v>84.01</v>
      </c>
      <c r="O67" s="39">
        <f t="shared" ca="1" si="32"/>
        <v>116327.62631987869</v>
      </c>
      <c r="P67" s="40">
        <f t="shared" ca="1" si="17"/>
        <v>-452374.99999999988</v>
      </c>
      <c r="Q67" s="38">
        <f t="shared" ca="1" si="33"/>
        <v>99.84375</v>
      </c>
      <c r="R67" s="39">
        <f t="shared" ca="1" si="34"/>
        <v>130839.84375</v>
      </c>
      <c r="S67" s="40">
        <f t="shared" ca="1" si="20"/>
        <v>-63770.697759331495</v>
      </c>
      <c r="T67" s="66">
        <f t="shared" ca="1" si="35"/>
        <v>-109014.70888945674</v>
      </c>
      <c r="V67" s="59">
        <v>45908.625</v>
      </c>
      <c r="W67" s="44">
        <v>111.56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45909.625</v>
      </c>
      <c r="AE67" s="44">
        <v>84.04</v>
      </c>
      <c r="AH67" s="150" t="str">
        <f t="shared" si="0"/>
        <v/>
      </c>
      <c r="AI67" s="150" t="str">
        <f t="shared" si="1"/>
        <v/>
      </c>
    </row>
    <row r="68" spans="1:35">
      <c r="A68" s="151">
        <f t="shared" ca="1" si="23"/>
        <v>46003.625</v>
      </c>
      <c r="B68" s="38">
        <f t="shared" ca="1" si="24"/>
        <v>110.17</v>
      </c>
      <c r="C68" s="39">
        <f t="shared" ca="1" si="4"/>
        <v>-252929.11540714675</v>
      </c>
      <c r="D68" s="39">
        <f t="shared" ca="1" si="5"/>
        <v>-327648.75</v>
      </c>
      <c r="E68" s="38">
        <f t="shared" ca="1" si="25"/>
        <v>99.5234375</v>
      </c>
      <c r="F68" s="39">
        <f t="shared" ca="1" si="26"/>
        <v>22900.390625</v>
      </c>
      <c r="G68" s="40">
        <f t="shared" ca="1" si="8"/>
        <v>-21014.987288411474</v>
      </c>
      <c r="H68" s="38">
        <f t="shared" ca="1" si="27"/>
        <v>100.625</v>
      </c>
      <c r="I68" s="39">
        <f t="shared" ca="1" si="28"/>
        <v>2929.6875</v>
      </c>
      <c r="J68" s="40">
        <f t="shared" ca="1" si="11"/>
        <v>-77.7587890625</v>
      </c>
      <c r="K68" s="38">
        <f t="shared" ca="1" si="29"/>
        <v>98.359375</v>
      </c>
      <c r="L68" s="39">
        <f t="shared" ca="1" si="30"/>
        <v>-146015.625</v>
      </c>
      <c r="M68" s="40">
        <f t="shared" ca="1" si="14"/>
        <v>12070.581250000017</v>
      </c>
      <c r="N68" s="38">
        <f t="shared" ca="1" si="31"/>
        <v>83.69</v>
      </c>
      <c r="O68" s="39">
        <f t="shared" ca="1" si="32"/>
        <v>-74568.991230689047</v>
      </c>
      <c r="P68" s="40">
        <f t="shared" ca="1" si="17"/>
        <v>-458250</v>
      </c>
      <c r="Q68" s="38">
        <f t="shared" ca="1" si="33"/>
        <v>99.65625</v>
      </c>
      <c r="R68" s="39">
        <f t="shared" ca="1" si="34"/>
        <v>35683.59375</v>
      </c>
      <c r="S68" s="40">
        <f t="shared" ca="1" si="20"/>
        <v>-64598.888639323006</v>
      </c>
      <c r="T68" s="66">
        <f t="shared" ca="1" si="35"/>
        <v>-79418.762695778612</v>
      </c>
      <c r="V68" s="59">
        <v>45909.625</v>
      </c>
      <c r="W68" s="44">
        <v>111.36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45910.625</v>
      </c>
      <c r="AE68" s="44">
        <v>84.24</v>
      </c>
      <c r="AH68" s="150" t="str">
        <f t="shared" ref="AH68:AH131" si="36">IF(COUNTIF(X:X,V68)*COUNTIF(Z:Z,V68)*COUNTIF(AB:AB,V68)*COUNTIF(AD:AD,V68)*COUNTIF(AF:AF,V68),V68,"")</f>
        <v/>
      </c>
      <c r="AI68" s="150" t="str">
        <f t="shared" ref="AI68:AI131" si="37">IF(AH68&gt;$A$14,AH68,"")</f>
        <v/>
      </c>
    </row>
    <row r="69" spans="1:35">
      <c r="A69" s="151">
        <f t="shared" ca="1" si="23"/>
        <v>46006.625</v>
      </c>
      <c r="B69" s="38">
        <f t="shared" ca="1" si="24"/>
        <v>110.3</v>
      </c>
      <c r="C69" s="39">
        <f t="shared" ca="1" si="4"/>
        <v>-211042.76508494435</v>
      </c>
      <c r="D69" s="39">
        <f t="shared" ca="1" si="5"/>
        <v>-340250.625</v>
      </c>
      <c r="E69" s="38">
        <f t="shared" ca="1" si="25"/>
        <v>99.5859375</v>
      </c>
      <c r="F69" s="39">
        <f t="shared" ca="1" si="26"/>
        <v>33369.140625</v>
      </c>
      <c r="G69" s="40">
        <f t="shared" ca="1" si="8"/>
        <v>-21823.256030273449</v>
      </c>
      <c r="H69" s="38">
        <f t="shared" ca="1" si="27"/>
        <v>100.71875</v>
      </c>
      <c r="I69" s="39">
        <f t="shared" ca="1" si="28"/>
        <v>9960.9375</v>
      </c>
      <c r="J69" s="40">
        <f t="shared" ca="1" si="11"/>
        <v>-80.749511718735448</v>
      </c>
      <c r="K69" s="38">
        <f t="shared" ca="1" si="29"/>
        <v>98.421875</v>
      </c>
      <c r="L69" s="39">
        <f t="shared" ca="1" si="30"/>
        <v>-139453.125</v>
      </c>
      <c r="M69" s="40">
        <f t="shared" ca="1" si="14"/>
        <v>12534.83437500002</v>
      </c>
      <c r="N69" s="38">
        <f t="shared" ca="1" si="31"/>
        <v>83.79</v>
      </c>
      <c r="O69" s="39">
        <f t="shared" ca="1" si="32"/>
        <v>-14913.798246130038</v>
      </c>
      <c r="P69" s="40">
        <f t="shared" ca="1" si="17"/>
        <v>-475875</v>
      </c>
      <c r="Q69" s="38">
        <f t="shared" ca="1" si="33"/>
        <v>99.71875</v>
      </c>
      <c r="R69" s="39">
        <f t="shared" ca="1" si="34"/>
        <v>67402.34375</v>
      </c>
      <c r="S69" s="40">
        <f t="shared" ca="1" si="20"/>
        <v>-67083.461279296898</v>
      </c>
      <c r="T69" s="66">
        <f t="shared" ca="1" si="35"/>
        <v>-86645.796658590771</v>
      </c>
      <c r="V69" s="59">
        <v>45910.625</v>
      </c>
      <c r="W69" s="44">
        <v>111.69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45911.625</v>
      </c>
      <c r="AE69" s="44">
        <v>84.49</v>
      </c>
      <c r="AH69" s="150" t="str">
        <f t="shared" si="36"/>
        <v/>
      </c>
      <c r="AI69" s="150" t="str">
        <f t="shared" si="37"/>
        <v/>
      </c>
    </row>
    <row r="70" spans="1:35">
      <c r="A70" s="151">
        <f t="shared" ca="1" si="23"/>
        <v>46007.625</v>
      </c>
      <c r="B70" s="38">
        <f t="shared" ca="1" si="24"/>
        <v>110.55</v>
      </c>
      <c r="C70" s="39">
        <f t="shared" ca="1" si="4"/>
        <v>-130492.09138840037</v>
      </c>
      <c r="D70" s="39">
        <f t="shared" ca="1" si="5"/>
        <v>-344451.25</v>
      </c>
      <c r="E70" s="38">
        <f t="shared" ca="1" si="25"/>
        <v>99.7421875</v>
      </c>
      <c r="F70" s="39">
        <f t="shared" ca="1" si="26"/>
        <v>59541.015625</v>
      </c>
      <c r="G70" s="40">
        <f t="shared" ca="1" si="8"/>
        <v>-22092.678944227431</v>
      </c>
      <c r="H70" s="38">
        <f t="shared" ca="1" si="27"/>
        <v>100.96875</v>
      </c>
      <c r="I70" s="39">
        <f t="shared" ca="1" si="28"/>
        <v>28710.9375</v>
      </c>
      <c r="J70" s="40">
        <f t="shared" ca="1" si="11"/>
        <v>-81.746419270828483</v>
      </c>
      <c r="K70" s="38">
        <f t="shared" ca="1" si="29"/>
        <v>98.96875</v>
      </c>
      <c r="L70" s="39">
        <f t="shared" ca="1" si="30"/>
        <v>-82031.25</v>
      </c>
      <c r="M70" s="40">
        <f t="shared" ca="1" si="14"/>
        <v>12689.585416666654</v>
      </c>
      <c r="N70" s="38">
        <f t="shared" ca="1" si="31"/>
        <v>83.91</v>
      </c>
      <c r="O70" s="39">
        <f t="shared" ca="1" si="32"/>
        <v>56672.433335325237</v>
      </c>
      <c r="P70" s="40">
        <f t="shared" ca="1" si="17"/>
        <v>-481750</v>
      </c>
      <c r="Q70" s="38">
        <f t="shared" ca="1" si="33"/>
        <v>99.9375</v>
      </c>
      <c r="R70" s="39">
        <f t="shared" ca="1" si="34"/>
        <v>178417.96875</v>
      </c>
      <c r="S70" s="40">
        <f t="shared" ca="1" si="20"/>
        <v>-67911.652159288235</v>
      </c>
      <c r="T70" s="66">
        <f t="shared" ca="1" si="35"/>
        <v>-68047.626643654119</v>
      </c>
      <c r="V70" s="59">
        <v>45911.625</v>
      </c>
      <c r="W70" s="44">
        <v>112.21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45912.625</v>
      </c>
      <c r="AE70" s="44">
        <v>84.34</v>
      </c>
      <c r="AH70" s="150" t="str">
        <f t="shared" si="36"/>
        <v/>
      </c>
      <c r="AI70" s="150" t="str">
        <f t="shared" si="37"/>
        <v/>
      </c>
    </row>
    <row r="71" spans="1:35">
      <c r="A71" s="151">
        <f t="shared" ca="1" si="23"/>
        <v>46008.625</v>
      </c>
      <c r="B71" s="38">
        <f t="shared" ca="1" si="24"/>
        <v>110.43</v>
      </c>
      <c r="C71" s="39">
        <f t="shared" ca="1" si="4"/>
        <v>-169156.41476273799</v>
      </c>
      <c r="D71" s="39">
        <f t="shared" ca="1" si="5"/>
        <v>-348651.875</v>
      </c>
      <c r="E71" s="38">
        <f t="shared" ca="1" si="25"/>
        <v>99.7421875</v>
      </c>
      <c r="F71" s="39">
        <f t="shared" ca="1" si="26"/>
        <v>59541.015625</v>
      </c>
      <c r="G71" s="40">
        <f t="shared" ca="1" si="8"/>
        <v>-22362.101858181442</v>
      </c>
      <c r="H71" s="38">
        <f t="shared" ca="1" si="27"/>
        <v>100.96875</v>
      </c>
      <c r="I71" s="39">
        <f t="shared" ca="1" si="28"/>
        <v>28710.9375</v>
      </c>
      <c r="J71" s="40">
        <f t="shared" ca="1" si="11"/>
        <v>-82.743326822906965</v>
      </c>
      <c r="K71" s="38">
        <f t="shared" ca="1" si="29"/>
        <v>98.859375</v>
      </c>
      <c r="L71" s="39">
        <f t="shared" ca="1" si="30"/>
        <v>-93515.624999999985</v>
      </c>
      <c r="M71" s="40">
        <f t="shared" ca="1" si="14"/>
        <v>12844.336458333317</v>
      </c>
      <c r="N71" s="38">
        <f t="shared" ca="1" si="31"/>
        <v>83.88</v>
      </c>
      <c r="O71" s="39">
        <f t="shared" ca="1" si="32"/>
        <v>38775.875439955867</v>
      </c>
      <c r="P71" s="40">
        <f t="shared" ca="1" si="17"/>
        <v>-487625.00000000006</v>
      </c>
      <c r="Q71" s="38">
        <f t="shared" ca="1" si="33"/>
        <v>99.921875</v>
      </c>
      <c r="R71" s="39">
        <f t="shared" ca="1" si="34"/>
        <v>170488.28125</v>
      </c>
      <c r="S71" s="40">
        <f t="shared" ca="1" si="20"/>
        <v>-68739.843039279629</v>
      </c>
      <c r="T71" s="66">
        <f t="shared" ca="1" si="35"/>
        <v>-84298.851722774198</v>
      </c>
      <c r="V71" s="59">
        <v>45912.625</v>
      </c>
      <c r="W71" s="44">
        <v>112.01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45915.625</v>
      </c>
      <c r="AE71" s="44">
        <v>84.54</v>
      </c>
      <c r="AH71" s="150" t="str">
        <f t="shared" si="36"/>
        <v/>
      </c>
      <c r="AI71" s="150" t="str">
        <f t="shared" si="37"/>
        <v/>
      </c>
    </row>
    <row r="72" spans="1:35">
      <c r="A72" s="151">
        <f t="shared" ca="1" si="23"/>
        <v>46009.432625694448</v>
      </c>
      <c r="B72" s="38">
        <f t="shared" ca="1" si="24"/>
        <v>110.83499999999999</v>
      </c>
      <c r="C72" s="39">
        <f t="shared" ca="1" si="4"/>
        <v>-38664.323374341584</v>
      </c>
      <c r="D72" s="39">
        <f t="shared" ca="1" si="5"/>
        <v>-352852.5</v>
      </c>
      <c r="E72" s="38">
        <f t="shared" ca="1" si="25"/>
        <v>99.9140625</v>
      </c>
      <c r="F72" s="39">
        <f t="shared" ca="1" si="26"/>
        <v>88330.078125</v>
      </c>
      <c r="G72" s="40">
        <f t="shared" ca="1" si="8"/>
        <v>-22631.524772135395</v>
      </c>
      <c r="H72" s="38">
        <f t="shared" ca="1" si="27"/>
        <v>101.25</v>
      </c>
      <c r="I72" s="39">
        <f t="shared" ca="1" si="28"/>
        <v>49804.6875</v>
      </c>
      <c r="J72" s="40">
        <f t="shared" ca="1" si="11"/>
        <v>-83.740234375</v>
      </c>
      <c r="K72" s="38">
        <f t="shared" ca="1" si="29"/>
        <v>99.25</v>
      </c>
      <c r="L72" s="39">
        <f t="shared" ca="1" si="30"/>
        <v>-52500</v>
      </c>
      <c r="M72" s="40">
        <f t="shared" ca="1" si="14"/>
        <v>12999.087499999994</v>
      </c>
      <c r="N72" s="38">
        <f t="shared" ca="1" si="31"/>
        <v>83.77</v>
      </c>
      <c r="O72" s="39">
        <f t="shared" ca="1" si="32"/>
        <v>-26844.836843048502</v>
      </c>
      <c r="P72" s="40">
        <f t="shared" ca="1" si="17"/>
        <v>-493500</v>
      </c>
      <c r="Q72" s="38">
        <f t="shared" ca="1" si="33"/>
        <v>100.15625</v>
      </c>
      <c r="R72" s="39">
        <f t="shared" ca="1" si="34"/>
        <v>289433.59375</v>
      </c>
      <c r="S72" s="40">
        <f t="shared" ca="1" si="20"/>
        <v>-69568.033919270791</v>
      </c>
      <c r="T72" s="66">
        <f t="shared" ca="1" si="35"/>
        <v>140822.67984847468</v>
      </c>
      <c r="V72" s="59">
        <v>45915.625</v>
      </c>
      <c r="W72" s="44">
        <v>112.36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45916.625</v>
      </c>
      <c r="AE72" s="44">
        <v>84.53</v>
      </c>
      <c r="AH72" s="150" t="str">
        <f t="shared" si="36"/>
        <v/>
      </c>
      <c r="AI72" s="150" t="str">
        <f t="shared" si="37"/>
        <v/>
      </c>
    </row>
    <row r="73" spans="1:35">
      <c r="A73" s="151" t="str">
        <f t="shared" ca="1" si="23"/>
        <v/>
      </c>
      <c r="B73" s="38" t="str">
        <f t="shared" ca="1" si="24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25"/>
        <v/>
      </c>
      <c r="F73" s="39" t="str">
        <f t="shared" ca="1" si="26"/>
        <v/>
      </c>
      <c r="G73" s="40" t="str">
        <f t="shared" ca="1" si="8"/>
        <v/>
      </c>
      <c r="H73" s="38" t="str">
        <f t="shared" ca="1" si="27"/>
        <v/>
      </c>
      <c r="I73" s="39" t="str">
        <f t="shared" ca="1" si="28"/>
        <v/>
      </c>
      <c r="J73" s="40" t="str">
        <f t="shared" ca="1" si="11"/>
        <v/>
      </c>
      <c r="K73" s="38" t="str">
        <f t="shared" ca="1" si="29"/>
        <v/>
      </c>
      <c r="L73" s="39" t="str">
        <f t="shared" ca="1" si="30"/>
        <v/>
      </c>
      <c r="M73" s="40" t="str">
        <f t="shared" ca="1" si="14"/>
        <v/>
      </c>
      <c r="N73" s="38" t="str">
        <f t="shared" ca="1" si="31"/>
        <v/>
      </c>
      <c r="O73" s="39" t="str">
        <f t="shared" ca="1" si="32"/>
        <v/>
      </c>
      <c r="P73" s="40" t="str">
        <f t="shared" ca="1" si="17"/>
        <v/>
      </c>
      <c r="Q73" s="38" t="str">
        <f t="shared" ca="1" si="33"/>
        <v/>
      </c>
      <c r="R73" s="39" t="str">
        <f t="shared" ca="1" si="34"/>
        <v/>
      </c>
      <c r="S73" s="40" t="str">
        <f t="shared" ca="1" si="20"/>
        <v/>
      </c>
      <c r="T73" s="66" t="str">
        <f t="shared" ca="1" si="35"/>
        <v/>
      </c>
      <c r="V73" s="59">
        <v>45916.625</v>
      </c>
      <c r="W73" s="44">
        <v>112.26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45917.625</v>
      </c>
      <c r="AE73" s="44">
        <v>84.37</v>
      </c>
      <c r="AH73" s="150" t="str">
        <f t="shared" si="36"/>
        <v/>
      </c>
      <c r="AI73" s="150" t="str">
        <f t="shared" si="37"/>
        <v/>
      </c>
    </row>
    <row r="74" spans="1:35">
      <c r="A74" s="151" t="str">
        <f t="shared" ca="1" si="23"/>
        <v/>
      </c>
      <c r="B74" s="38" t="str">
        <f t="shared" ca="1" si="24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25"/>
        <v/>
      </c>
      <c r="F74" s="39" t="str">
        <f t="shared" ca="1" si="26"/>
        <v/>
      </c>
      <c r="G74" s="40" t="str">
        <f t="shared" ca="1" si="8"/>
        <v/>
      </c>
      <c r="H74" s="38" t="str">
        <f t="shared" ca="1" si="27"/>
        <v/>
      </c>
      <c r="I74" s="39" t="str">
        <f t="shared" ca="1" si="28"/>
        <v/>
      </c>
      <c r="J74" s="40" t="str">
        <f t="shared" ca="1" si="11"/>
        <v/>
      </c>
      <c r="K74" s="38" t="str">
        <f t="shared" ca="1" si="29"/>
        <v/>
      </c>
      <c r="L74" s="39" t="str">
        <f t="shared" ca="1" si="30"/>
        <v/>
      </c>
      <c r="M74" s="40" t="str">
        <f t="shared" ca="1" si="14"/>
        <v/>
      </c>
      <c r="N74" s="38" t="str">
        <f t="shared" ca="1" si="31"/>
        <v/>
      </c>
      <c r="O74" s="39" t="str">
        <f t="shared" ca="1" si="32"/>
        <v/>
      </c>
      <c r="P74" s="40" t="str">
        <f t="shared" ca="1" si="17"/>
        <v/>
      </c>
      <c r="Q74" s="38" t="str">
        <f t="shared" ca="1" si="33"/>
        <v/>
      </c>
      <c r="R74" s="39" t="str">
        <f t="shared" ca="1" si="34"/>
        <v/>
      </c>
      <c r="S74" s="40" t="str">
        <f t="shared" ca="1" si="20"/>
        <v/>
      </c>
      <c r="T74" s="66" t="str">
        <f t="shared" ca="1" si="35"/>
        <v/>
      </c>
      <c r="V74" s="59">
        <v>45917.625</v>
      </c>
      <c r="W74" s="44">
        <v>112.06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45918.625</v>
      </c>
      <c r="AE74" s="44">
        <v>84.295000000000002</v>
      </c>
      <c r="AH74" s="150" t="str">
        <f t="shared" si="36"/>
        <v/>
      </c>
      <c r="AI74" s="150" t="str">
        <f t="shared" si="37"/>
        <v/>
      </c>
    </row>
    <row r="75" spans="1:35">
      <c r="A75" s="151" t="str">
        <f t="shared" ca="1" si="23"/>
        <v/>
      </c>
      <c r="B75" s="38" t="str">
        <f t="shared" ca="1" si="24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25"/>
        <v/>
      </c>
      <c r="F75" s="39" t="str">
        <f t="shared" ca="1" si="26"/>
        <v/>
      </c>
      <c r="G75" s="40" t="str">
        <f t="shared" ca="1" si="8"/>
        <v/>
      </c>
      <c r="H75" s="38" t="str">
        <f t="shared" ca="1" si="27"/>
        <v/>
      </c>
      <c r="I75" s="39" t="str">
        <f t="shared" ca="1" si="28"/>
        <v/>
      </c>
      <c r="J75" s="40" t="str">
        <f t="shared" ca="1" si="11"/>
        <v/>
      </c>
      <c r="K75" s="38" t="str">
        <f t="shared" ca="1" si="29"/>
        <v/>
      </c>
      <c r="L75" s="39" t="str">
        <f t="shared" ca="1" si="30"/>
        <v/>
      </c>
      <c r="M75" s="40" t="str">
        <f t="shared" ca="1" si="14"/>
        <v/>
      </c>
      <c r="N75" s="38" t="str">
        <f t="shared" ca="1" si="31"/>
        <v/>
      </c>
      <c r="O75" s="39" t="str">
        <f t="shared" ca="1" si="32"/>
        <v/>
      </c>
      <c r="P75" s="40" t="str">
        <f t="shared" ca="1" si="17"/>
        <v/>
      </c>
      <c r="Q75" s="38" t="str">
        <f t="shared" ca="1" si="33"/>
        <v/>
      </c>
      <c r="R75" s="39" t="str">
        <f t="shared" ca="1" si="34"/>
        <v/>
      </c>
      <c r="S75" s="40" t="str">
        <f t="shared" ca="1" si="20"/>
        <v/>
      </c>
      <c r="T75" s="66" t="str">
        <f t="shared" ca="1" si="35"/>
        <v/>
      </c>
      <c r="V75" s="59">
        <v>45918.625</v>
      </c>
      <c r="W75" s="44">
        <v>111.83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45919.625</v>
      </c>
      <c r="AE75" s="44">
        <v>84.29</v>
      </c>
      <c r="AH75" s="150" t="str">
        <f t="shared" si="36"/>
        <v/>
      </c>
      <c r="AI75" s="150" t="str">
        <f t="shared" si="37"/>
        <v/>
      </c>
    </row>
    <row r="76" spans="1:35">
      <c r="A76" s="151" t="str">
        <f t="shared" ca="1" si="23"/>
        <v/>
      </c>
      <c r="B76" s="38" t="str">
        <f t="shared" ca="1" si="24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25"/>
        <v/>
      </c>
      <c r="F76" s="39" t="str">
        <f t="shared" ca="1" si="26"/>
        <v/>
      </c>
      <c r="G76" s="40" t="str">
        <f t="shared" ca="1" si="8"/>
        <v/>
      </c>
      <c r="H76" s="38" t="str">
        <f t="shared" ca="1" si="27"/>
        <v/>
      </c>
      <c r="I76" s="39" t="str">
        <f t="shared" ca="1" si="28"/>
        <v/>
      </c>
      <c r="J76" s="40" t="str">
        <f t="shared" ca="1" si="11"/>
        <v/>
      </c>
      <c r="K76" s="38" t="str">
        <f t="shared" ca="1" si="29"/>
        <v/>
      </c>
      <c r="L76" s="39" t="str">
        <f t="shared" ca="1" si="30"/>
        <v/>
      </c>
      <c r="M76" s="40" t="str">
        <f t="shared" ca="1" si="14"/>
        <v/>
      </c>
      <c r="N76" s="38" t="str">
        <f t="shared" ca="1" si="31"/>
        <v/>
      </c>
      <c r="O76" s="39" t="str">
        <f t="shared" ca="1" si="32"/>
        <v/>
      </c>
      <c r="P76" s="40" t="str">
        <f t="shared" ca="1" si="17"/>
        <v/>
      </c>
      <c r="Q76" s="38" t="str">
        <f t="shared" ca="1" si="33"/>
        <v/>
      </c>
      <c r="R76" s="39" t="str">
        <f t="shared" ca="1" si="34"/>
        <v/>
      </c>
      <c r="S76" s="40" t="str">
        <f t="shared" ca="1" si="20"/>
        <v/>
      </c>
      <c r="T76" s="66" t="str">
        <f t="shared" ca="1" si="35"/>
        <v/>
      </c>
      <c r="V76" s="59">
        <v>45919.625</v>
      </c>
      <c r="W76" s="44">
        <v>111.74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45922.625</v>
      </c>
      <c r="AE76" s="44">
        <v>84.154300000000006</v>
      </c>
      <c r="AH76" s="150" t="str">
        <f t="shared" si="36"/>
        <v/>
      </c>
      <c r="AI76" s="150" t="str">
        <f t="shared" si="37"/>
        <v/>
      </c>
    </row>
    <row r="77" spans="1:35">
      <c r="A77" s="151" t="str">
        <f t="shared" ca="1" si="23"/>
        <v/>
      </c>
      <c r="B77" s="38" t="str">
        <f t="shared" ca="1" si="24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25"/>
        <v/>
      </c>
      <c r="F77" s="39" t="str">
        <f t="shared" ca="1" si="26"/>
        <v/>
      </c>
      <c r="G77" s="40" t="str">
        <f t="shared" ca="1" si="8"/>
        <v/>
      </c>
      <c r="H77" s="38" t="str">
        <f t="shared" ca="1" si="27"/>
        <v/>
      </c>
      <c r="I77" s="39" t="str">
        <f t="shared" ca="1" si="28"/>
        <v/>
      </c>
      <c r="J77" s="40" t="str">
        <f t="shared" ca="1" si="11"/>
        <v/>
      </c>
      <c r="K77" s="38" t="str">
        <f t="shared" ca="1" si="29"/>
        <v/>
      </c>
      <c r="L77" s="39" t="str">
        <f t="shared" ca="1" si="30"/>
        <v/>
      </c>
      <c r="M77" s="40" t="str">
        <f t="shared" ca="1" si="14"/>
        <v/>
      </c>
      <c r="N77" s="38" t="str">
        <f t="shared" ca="1" si="31"/>
        <v/>
      </c>
      <c r="O77" s="39" t="str">
        <f t="shared" ca="1" si="32"/>
        <v/>
      </c>
      <c r="P77" s="40" t="str">
        <f t="shared" ca="1" si="17"/>
        <v/>
      </c>
      <c r="Q77" s="38" t="str">
        <f t="shared" ca="1" si="33"/>
        <v/>
      </c>
      <c r="R77" s="39" t="str">
        <f t="shared" ca="1" si="34"/>
        <v/>
      </c>
      <c r="S77" s="40" t="str">
        <f t="shared" ca="1" si="20"/>
        <v/>
      </c>
      <c r="T77" s="66" t="str">
        <f t="shared" ca="1" si="35"/>
        <v/>
      </c>
      <c r="V77" s="59">
        <v>45922.625</v>
      </c>
      <c r="W77" s="44">
        <v>111.48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45923.625</v>
      </c>
      <c r="AE77" s="44">
        <v>84.29</v>
      </c>
      <c r="AH77" s="150" t="str">
        <f t="shared" si="36"/>
        <v/>
      </c>
      <c r="AI77" s="150" t="str">
        <f t="shared" si="37"/>
        <v/>
      </c>
    </row>
    <row r="78" spans="1:35">
      <c r="A78" s="151" t="str">
        <f t="shared" ca="1" si="23"/>
        <v/>
      </c>
      <c r="B78" s="38" t="str">
        <f t="shared" ca="1" si="24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25"/>
        <v/>
      </c>
      <c r="F78" s="39" t="str">
        <f t="shared" ca="1" si="26"/>
        <v/>
      </c>
      <c r="G78" s="40" t="str">
        <f t="shared" ca="1" si="8"/>
        <v/>
      </c>
      <c r="H78" s="38" t="str">
        <f t="shared" ca="1" si="27"/>
        <v/>
      </c>
      <c r="I78" s="39" t="str">
        <f t="shared" ca="1" si="28"/>
        <v/>
      </c>
      <c r="J78" s="40" t="str">
        <f t="shared" ca="1" si="11"/>
        <v/>
      </c>
      <c r="K78" s="38" t="str">
        <f t="shared" ca="1" si="29"/>
        <v/>
      </c>
      <c r="L78" s="39" t="str">
        <f t="shared" ca="1" si="30"/>
        <v/>
      </c>
      <c r="M78" s="40" t="str">
        <f t="shared" ca="1" si="14"/>
        <v/>
      </c>
      <c r="N78" s="38" t="str">
        <f t="shared" ca="1" si="31"/>
        <v/>
      </c>
      <c r="O78" s="39" t="str">
        <f t="shared" ca="1" si="32"/>
        <v/>
      </c>
      <c r="P78" s="40" t="str">
        <f t="shared" ca="1" si="17"/>
        <v/>
      </c>
      <c r="Q78" s="38" t="str">
        <f t="shared" ca="1" si="33"/>
        <v/>
      </c>
      <c r="R78" s="39" t="str">
        <f t="shared" ca="1" si="34"/>
        <v/>
      </c>
      <c r="S78" s="40" t="str">
        <f t="shared" ca="1" si="20"/>
        <v/>
      </c>
      <c r="T78" s="66" t="str">
        <f t="shared" ca="1" si="35"/>
        <v/>
      </c>
      <c r="V78" s="59">
        <v>45923.625</v>
      </c>
      <c r="W78" s="44">
        <v>111.71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45924.625</v>
      </c>
      <c r="AE78" s="44">
        <v>84.05</v>
      </c>
      <c r="AH78" s="150" t="str">
        <f t="shared" si="36"/>
        <v/>
      </c>
      <c r="AI78" s="150" t="str">
        <f t="shared" si="37"/>
        <v/>
      </c>
    </row>
    <row r="79" spans="1:3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35"/>
        <v/>
      </c>
      <c r="V79" s="59">
        <v>45924.625</v>
      </c>
      <c r="W79" s="44">
        <v>111.26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45925.625</v>
      </c>
      <c r="AE79" s="44">
        <v>83.87</v>
      </c>
      <c r="AH79" s="150" t="str">
        <f t="shared" si="36"/>
        <v/>
      </c>
      <c r="AI79" s="150" t="str">
        <f t="shared" si="37"/>
        <v/>
      </c>
    </row>
    <row r="80" spans="1:35">
      <c r="A80" s="151" t="str">
        <f t="shared" ca="1" si="23"/>
        <v/>
      </c>
      <c r="B80" s="38" t="str">
        <f t="shared" ca="1" si="24"/>
        <v/>
      </c>
      <c r="C80" s="39" t="str">
        <f t="shared" ref="C80:C142" ca="1" si="38">IF(ISERROR(B80-2),"",(B80/$B$14-1)*$B$5)</f>
        <v/>
      </c>
      <c r="D80" s="39" t="str">
        <f t="shared" ref="D80:D142" ca="1" si="39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2" ca="1" si="40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2" ca="1" si="41">IF(ISERROR(B80-2),"",(INT(A80)-INT($A$14))/360*$D$6*$D$5-(INT(A80)-INT($A$14))/360*$D$7*$D$5*$H$14/100)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2" ca="1" si="42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2" ca="1" si="43">IF(ISERROR(B80-2),"",-1*(INT(A80)-INT($A$14))/360*$F$7*$F$5)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2" ca="1" si="44">IF(ISERROR(B80-2),"",(INT(A80)-INT($A$14))/360*$G$6*$G$5-(INT(A80)-INT($A$14))/360*$G$7*$G$5*$Q$14/100)</f>
        <v/>
      </c>
      <c r="T80" s="66" t="str">
        <f t="shared" ca="1" si="35"/>
        <v/>
      </c>
      <c r="V80" s="59">
        <v>45925.625</v>
      </c>
      <c r="W80" s="44">
        <v>111.06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45926.625</v>
      </c>
      <c r="AE80" s="44">
        <v>83.93</v>
      </c>
      <c r="AH80" s="150">
        <f t="shared" si="36"/>
        <v>45925.625</v>
      </c>
      <c r="AI80" s="150" t="str">
        <f t="shared" si="37"/>
        <v/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40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1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2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3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4"/>
        <v/>
      </c>
      <c r="T81" s="66" t="str">
        <f t="shared" ca="1" si="35"/>
        <v/>
      </c>
      <c r="V81" s="59">
        <v>45926.625</v>
      </c>
      <c r="W81" s="44">
        <v>111.21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45929.625</v>
      </c>
      <c r="AE81" s="44">
        <v>84.11</v>
      </c>
      <c r="AH81" s="150">
        <f t="shared" si="36"/>
        <v>45926.625</v>
      </c>
      <c r="AI81" s="150">
        <f t="shared" si="37"/>
        <v>45926.625</v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40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1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2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3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4"/>
        <v/>
      </c>
      <c r="T82" s="66" t="str">
        <f t="shared" ca="1" si="35"/>
        <v/>
      </c>
      <c r="V82" s="59">
        <v>45929.625</v>
      </c>
      <c r="W82" s="44">
        <v>111.58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45930.625</v>
      </c>
      <c r="AE82" s="44">
        <v>84.11</v>
      </c>
      <c r="AH82" s="150">
        <f t="shared" si="36"/>
        <v>45929.625</v>
      </c>
      <c r="AI82" s="150">
        <f t="shared" si="37"/>
        <v>45929.625</v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40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1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2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3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4"/>
        <v/>
      </c>
      <c r="T83" s="66" t="str">
        <f t="shared" ca="1" si="35"/>
        <v/>
      </c>
      <c r="V83" s="59">
        <v>45930.625</v>
      </c>
      <c r="W83" s="44">
        <v>111.47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45931.625</v>
      </c>
      <c r="AE83" s="44">
        <v>84.07</v>
      </c>
      <c r="AH83" s="150">
        <f t="shared" si="36"/>
        <v>45930.625</v>
      </c>
      <c r="AI83" s="150">
        <f t="shared" si="37"/>
        <v>45930.625</v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40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1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2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3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4"/>
        <v/>
      </c>
      <c r="T84" s="66" t="str">
        <f t="shared" ca="1" si="35"/>
        <v/>
      </c>
      <c r="V84" s="59">
        <v>45931.625</v>
      </c>
      <c r="W84" s="44">
        <v>111.51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45932.625</v>
      </c>
      <c r="AE84" s="44">
        <v>84.16</v>
      </c>
      <c r="AH84" s="150">
        <f t="shared" si="36"/>
        <v>45931.625</v>
      </c>
      <c r="AI84" s="150">
        <f t="shared" si="37"/>
        <v>45931.625</v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40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1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2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3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4"/>
        <v/>
      </c>
      <c r="T85" s="66" t="str">
        <f t="shared" ca="1" si="35"/>
        <v/>
      </c>
      <c r="V85" s="59">
        <v>45932.625</v>
      </c>
      <c r="W85" s="44">
        <v>111.69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45933.625</v>
      </c>
      <c r="AE85" s="44">
        <v>84.06</v>
      </c>
      <c r="AH85" s="150">
        <f t="shared" si="36"/>
        <v>45932.625</v>
      </c>
      <c r="AI85" s="150">
        <f t="shared" si="37"/>
        <v>45932.625</v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40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1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2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3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4"/>
        <v/>
      </c>
      <c r="T86" s="66" t="str">
        <f t="shared" ca="1" si="35"/>
        <v/>
      </c>
      <c r="V86" s="59">
        <v>45933.625</v>
      </c>
      <c r="W86" s="44">
        <v>111.55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45936.625</v>
      </c>
      <c r="AE86" s="44">
        <v>83.89</v>
      </c>
      <c r="AH86" s="150">
        <f t="shared" si="36"/>
        <v>45933.625</v>
      </c>
      <c r="AI86" s="150">
        <f t="shared" si="37"/>
        <v>45933.625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40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1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2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3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4"/>
        <v/>
      </c>
      <c r="T87" s="66" t="str">
        <f t="shared" ca="1" si="35"/>
        <v/>
      </c>
      <c r="V87" s="59">
        <v>45936.625</v>
      </c>
      <c r="W87" s="44">
        <v>111.19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45937.625</v>
      </c>
      <c r="AE87" s="44">
        <v>84</v>
      </c>
      <c r="AH87" s="150">
        <f t="shared" si="36"/>
        <v>45936.625</v>
      </c>
      <c r="AI87" s="150">
        <f t="shared" si="37"/>
        <v>45936.625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40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1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2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3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4"/>
        <v/>
      </c>
      <c r="T88" s="66" t="str">
        <f t="shared" ca="1" si="35"/>
        <v/>
      </c>
      <c r="V88" s="59">
        <v>45937.625</v>
      </c>
      <c r="W88" s="44">
        <v>111.4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45938.625</v>
      </c>
      <c r="AE88" s="44">
        <v>83.91</v>
      </c>
      <c r="AH88" s="150">
        <f t="shared" si="36"/>
        <v>45937.625</v>
      </c>
      <c r="AI88" s="150">
        <f t="shared" si="37"/>
        <v>45937.625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40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1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2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3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4"/>
        <v/>
      </c>
      <c r="T89" s="66" t="str">
        <f t="shared" ca="1" si="35"/>
        <v/>
      </c>
      <c r="V89" s="59">
        <v>45938.625</v>
      </c>
      <c r="W89" s="44">
        <v>111.26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45939.625</v>
      </c>
      <c r="AE89" s="44">
        <v>83.78</v>
      </c>
      <c r="AH89" s="150">
        <f t="shared" si="36"/>
        <v>45938.625</v>
      </c>
      <c r="AI89" s="150">
        <f t="shared" si="37"/>
        <v>45938.625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0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1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2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3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4"/>
        <v/>
      </c>
      <c r="T90" s="66" t="str">
        <f t="shared" ca="1" si="35"/>
        <v/>
      </c>
      <c r="V90" s="59">
        <v>45939.625</v>
      </c>
      <c r="W90" s="44">
        <v>111.04</v>
      </c>
      <c r="Z90" s="59">
        <v>45999.625</v>
      </c>
      <c r="AA90" s="44">
        <v>100.796875</v>
      </c>
      <c r="AB90" s="59">
        <v>46000.625</v>
      </c>
      <c r="AC90" s="44">
        <v>99.109375</v>
      </c>
      <c r="AD90" s="59">
        <v>45940.625</v>
      </c>
      <c r="AE90" s="44">
        <v>83.94</v>
      </c>
      <c r="AH90" s="150">
        <f t="shared" si="36"/>
        <v>45939.625</v>
      </c>
      <c r="AI90" s="150">
        <f t="shared" si="37"/>
        <v>45939.625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0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1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2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3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4"/>
        <v/>
      </c>
      <c r="T91" s="66" t="str">
        <f t="shared" ca="1" si="35"/>
        <v/>
      </c>
      <c r="V91" s="59">
        <v>45940.625</v>
      </c>
      <c r="W91" s="44">
        <v>111.36</v>
      </c>
      <c r="Z91" s="59">
        <v>46000.625</v>
      </c>
      <c r="AA91" s="44">
        <v>100.65625</v>
      </c>
      <c r="AB91" s="59">
        <v>46001.625</v>
      </c>
      <c r="AC91" s="44">
        <v>99.4375</v>
      </c>
      <c r="AD91" s="59">
        <v>45943.625</v>
      </c>
      <c r="AE91" s="44">
        <v>84.18</v>
      </c>
      <c r="AH91" s="150">
        <f t="shared" si="36"/>
        <v>45940.625</v>
      </c>
      <c r="AI91" s="150">
        <f t="shared" si="37"/>
        <v>45940.625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0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1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2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3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4"/>
        <v/>
      </c>
      <c r="T92" s="66" t="str">
        <f t="shared" ca="1" si="35"/>
        <v/>
      </c>
      <c r="V92" s="59">
        <v>45943.625</v>
      </c>
      <c r="W92" s="44">
        <v>111.73</v>
      </c>
      <c r="Z92" s="59">
        <v>46001.625</v>
      </c>
      <c r="AA92" s="44">
        <v>100.96875</v>
      </c>
      <c r="AB92" s="59">
        <v>46002.625</v>
      </c>
      <c r="AC92" s="44">
        <v>99.34375</v>
      </c>
      <c r="AD92" s="59">
        <v>45944.625</v>
      </c>
      <c r="AE92" s="44">
        <v>84.33</v>
      </c>
      <c r="AH92" s="150">
        <f t="shared" si="36"/>
        <v>45943.625</v>
      </c>
      <c r="AI92" s="150">
        <f t="shared" si="37"/>
        <v>45943.625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0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1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2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3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4"/>
        <v/>
      </c>
      <c r="T93" s="66" t="str">
        <f t="shared" ca="1" si="35"/>
        <v/>
      </c>
      <c r="V93" s="59">
        <v>45944.625</v>
      </c>
      <c r="W93" s="44">
        <v>112.1</v>
      </c>
      <c r="Z93" s="59">
        <v>46002.625</v>
      </c>
      <c r="AA93" s="44">
        <v>100.96875</v>
      </c>
      <c r="AB93" s="59">
        <v>46003.625</v>
      </c>
      <c r="AC93" s="44">
        <v>98.359375</v>
      </c>
      <c r="AD93" s="59">
        <v>45945.625</v>
      </c>
      <c r="AE93" s="44">
        <v>84.38</v>
      </c>
      <c r="AH93" s="150">
        <f t="shared" si="36"/>
        <v>45944.625</v>
      </c>
      <c r="AI93" s="150">
        <f t="shared" si="37"/>
        <v>45944.625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0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1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2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3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4"/>
        <v/>
      </c>
      <c r="T94" s="66" t="str">
        <f t="shared" ca="1" si="35"/>
        <v/>
      </c>
      <c r="V94" s="59">
        <v>45945.625</v>
      </c>
      <c r="W94" s="44">
        <v>112.1</v>
      </c>
      <c r="Z94" s="59">
        <v>46003.625</v>
      </c>
      <c r="AA94" s="44">
        <v>100.625</v>
      </c>
      <c r="AB94" s="59">
        <v>46006.625</v>
      </c>
      <c r="AC94" s="44">
        <v>98.421875</v>
      </c>
      <c r="AD94" s="59">
        <v>45946.625</v>
      </c>
      <c r="AE94" s="44">
        <v>84.594999999999999</v>
      </c>
      <c r="AH94" s="150">
        <f t="shared" si="36"/>
        <v>45945.625</v>
      </c>
      <c r="AI94" s="150">
        <f t="shared" si="37"/>
        <v>45945.625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0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1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2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3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4"/>
        <v/>
      </c>
      <c r="T95" s="66" t="str">
        <f t="shared" ca="1" si="35"/>
        <v/>
      </c>
      <c r="V95" s="59">
        <v>45946.625</v>
      </c>
      <c r="W95" s="44">
        <v>112.42</v>
      </c>
      <c r="Z95" s="59">
        <v>46006.625</v>
      </c>
      <c r="AA95" s="44">
        <v>100.71875</v>
      </c>
      <c r="AB95" s="59">
        <v>46007.625</v>
      </c>
      <c r="AC95" s="44">
        <v>98.96875</v>
      </c>
      <c r="AD95" s="59">
        <v>45947.625</v>
      </c>
      <c r="AE95" s="44">
        <v>84.47</v>
      </c>
      <c r="AH95" s="150">
        <f t="shared" si="36"/>
        <v>45946.625</v>
      </c>
      <c r="AI95" s="150">
        <f t="shared" si="37"/>
        <v>45946.625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0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1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2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3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4"/>
        <v/>
      </c>
      <c r="T96" s="66" t="str">
        <f t="shared" ca="1" si="35"/>
        <v/>
      </c>
      <c r="V96" s="59">
        <v>45947.625</v>
      </c>
      <c r="W96" s="44">
        <v>112.2</v>
      </c>
      <c r="Z96" s="59">
        <v>46007.625</v>
      </c>
      <c r="AA96" s="44">
        <v>100.96875</v>
      </c>
      <c r="AB96" s="59">
        <v>46008.625</v>
      </c>
      <c r="AC96" s="44">
        <v>98.859375</v>
      </c>
      <c r="AD96" s="59">
        <v>45950.625</v>
      </c>
      <c r="AE96" s="44">
        <v>84.6</v>
      </c>
      <c r="AH96" s="150">
        <f t="shared" si="36"/>
        <v>45947.625</v>
      </c>
      <c r="AI96" s="150">
        <f t="shared" si="37"/>
        <v>45947.625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0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1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2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3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4"/>
        <v/>
      </c>
      <c r="T97" s="66" t="str">
        <f t="shared" ca="1" si="35"/>
        <v/>
      </c>
      <c r="V97" s="59">
        <v>45950.625</v>
      </c>
      <c r="W97" s="44">
        <v>112.54</v>
      </c>
      <c r="Z97" s="59">
        <v>46008.625</v>
      </c>
      <c r="AA97" s="44">
        <v>100.96875</v>
      </c>
      <c r="AD97" s="59">
        <v>45951.625</v>
      </c>
      <c r="AE97" s="44">
        <v>84.65</v>
      </c>
      <c r="AH97" s="150">
        <f t="shared" si="36"/>
        <v>45950.625</v>
      </c>
      <c r="AI97" s="150">
        <f t="shared" si="37"/>
        <v>45950.625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0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1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2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3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4"/>
        <v/>
      </c>
      <c r="T98" s="66" t="str">
        <f t="shared" ca="1" si="35"/>
        <v/>
      </c>
      <c r="V98" s="59">
        <v>45951.625</v>
      </c>
      <c r="W98" s="44">
        <v>112.56</v>
      </c>
      <c r="AD98" s="59">
        <v>45952.625</v>
      </c>
      <c r="AE98" s="44">
        <v>84.67</v>
      </c>
      <c r="AH98" s="150">
        <f t="shared" si="36"/>
        <v>45951.625</v>
      </c>
      <c r="AI98" s="150">
        <f t="shared" si="37"/>
        <v>45951.625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0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1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2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3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4"/>
        <v/>
      </c>
      <c r="T99" s="66" t="str">
        <f t="shared" ca="1" si="35"/>
        <v/>
      </c>
      <c r="V99" s="59">
        <v>45952.625</v>
      </c>
      <c r="W99" s="44">
        <v>112.67</v>
      </c>
      <c r="AD99" s="59">
        <v>45953.625</v>
      </c>
      <c r="AE99" s="44">
        <v>84.594999999999999</v>
      </c>
      <c r="AH99" s="150">
        <f t="shared" si="36"/>
        <v>45952.625</v>
      </c>
      <c r="AI99" s="150">
        <f t="shared" si="37"/>
        <v>45952.625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0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1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2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3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4"/>
        <v/>
      </c>
      <c r="T100" s="66" t="str">
        <f t="shared" ca="1" si="35"/>
        <v/>
      </c>
      <c r="V100" s="59">
        <v>45953.625</v>
      </c>
      <c r="W100" s="44">
        <v>112.53</v>
      </c>
      <c r="AD100" s="59">
        <v>45954.625</v>
      </c>
      <c r="AE100" s="44">
        <v>84.76</v>
      </c>
      <c r="AH100" s="150">
        <f t="shared" si="36"/>
        <v>45953.625</v>
      </c>
      <c r="AI100" s="150">
        <f t="shared" si="37"/>
        <v>45953.625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0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1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2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3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4"/>
        <v/>
      </c>
      <c r="T101" s="66" t="str">
        <f t="shared" ca="1" si="35"/>
        <v/>
      </c>
      <c r="V101" s="59">
        <v>45954.625</v>
      </c>
      <c r="W101" s="44">
        <v>112.72</v>
      </c>
      <c r="AD101" s="59">
        <v>45957.625</v>
      </c>
      <c r="AE101" s="44">
        <v>84.82</v>
      </c>
      <c r="AH101" s="150">
        <f t="shared" si="36"/>
        <v>45954.625</v>
      </c>
      <c r="AI101" s="150">
        <f t="shared" si="37"/>
        <v>45954.625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0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1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2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3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4"/>
        <v/>
      </c>
      <c r="T102" s="66" t="str">
        <f t="shared" ca="1" si="35"/>
        <v/>
      </c>
      <c r="V102" s="59">
        <v>45957.625</v>
      </c>
      <c r="W102" s="44">
        <v>112.91</v>
      </c>
      <c r="AD102" s="59">
        <v>45958.625</v>
      </c>
      <c r="AE102" s="44">
        <v>84.81</v>
      </c>
      <c r="AH102" s="150">
        <f t="shared" si="36"/>
        <v>45957.625</v>
      </c>
      <c r="AI102" s="150">
        <f t="shared" si="37"/>
        <v>45957.625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0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1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2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3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4"/>
        <v/>
      </c>
      <c r="T103" s="66" t="str">
        <f t="shared" ca="1" si="35"/>
        <v/>
      </c>
      <c r="V103" s="59">
        <v>45958.625</v>
      </c>
      <c r="W103" s="44">
        <v>112.92</v>
      </c>
      <c r="AD103" s="59">
        <v>45959.625</v>
      </c>
      <c r="AE103" s="44">
        <v>84.4</v>
      </c>
      <c r="AH103" s="150">
        <f t="shared" si="36"/>
        <v>45958.625</v>
      </c>
      <c r="AI103" s="150">
        <f t="shared" si="37"/>
        <v>45958.625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0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1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2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3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4"/>
        <v/>
      </c>
      <c r="T104" s="66" t="str">
        <f t="shared" ca="1" si="35"/>
        <v/>
      </c>
      <c r="V104" s="59">
        <v>45959.625</v>
      </c>
      <c r="W104" s="44">
        <v>112.28</v>
      </c>
      <c r="AD104" s="59">
        <v>45960.625</v>
      </c>
      <c r="AE104" s="44">
        <v>84.17</v>
      </c>
      <c r="AH104" s="150">
        <f t="shared" si="36"/>
        <v>45959.625</v>
      </c>
      <c r="AI104" s="150">
        <f t="shared" si="37"/>
        <v>45959.625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0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1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2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3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4"/>
        <v/>
      </c>
      <c r="T105" s="66" t="str">
        <f t="shared" ca="1" si="35"/>
        <v/>
      </c>
      <c r="V105" s="59">
        <v>45960.625</v>
      </c>
      <c r="W105" s="44">
        <v>111.68</v>
      </c>
      <c r="AD105" s="59">
        <v>45961.625</v>
      </c>
      <c r="AE105" s="44">
        <v>84.05</v>
      </c>
      <c r="AH105" s="150">
        <f t="shared" si="36"/>
        <v>45960.625</v>
      </c>
      <c r="AI105" s="150">
        <f t="shared" si="37"/>
        <v>45960.625</v>
      </c>
    </row>
    <row r="106" spans="1:35">
      <c r="A106" s="151" t="str">
        <f t="shared" ref="A106:A142" ca="1" si="45">IF(AND(ISBLANK(AJ95), A105 = $AJ$1),NOW(),IF(ISBLANK(AJ95),"",AJ95))</f>
        <v/>
      </c>
      <c r="B106" s="38" t="str">
        <f t="shared" ref="B106:B142" ca="1" si="46">IF(COUNTIF(V:V,A106)=1,VLOOKUP(A106,V:W,2), IF(COUNTIF(V:V,A106)=0,$B$10,""))</f>
        <v/>
      </c>
      <c r="C106" s="39" t="str">
        <f t="shared" ca="1" si="38"/>
        <v/>
      </c>
      <c r="D106" s="39" t="str">
        <f t="shared" ca="1" si="39"/>
        <v/>
      </c>
      <c r="E106" s="38" t="str">
        <f t="shared" ref="E106:E142" ca="1" si="47">IF(COUNTIF(V:V,A106)=1,VLOOKUP(A106,X:Y,2), IF(COUNTIF(V:V,A106)=0,$C$10,""))</f>
        <v/>
      </c>
      <c r="F106" s="39" t="str">
        <f t="shared" ref="F106:F142" ca="1" si="48">IF(ISERROR(B106-2),"",(E106-$E$14)/100*$C$5)</f>
        <v/>
      </c>
      <c r="G106" s="40" t="str">
        <f t="shared" ca="1" si="40"/>
        <v/>
      </c>
      <c r="H106" s="38" t="str">
        <f t="shared" ref="H106:H142" ca="1" si="49">IF(COUNTIF(V:V,A106)=1,VLOOKUP(A106,Z:AA,2), IF(COUNTIF(V:V,A106)=0,$D$10,""))</f>
        <v/>
      </c>
      <c r="I106" s="39" t="str">
        <f t="shared" ref="I106:I142" ca="1" si="50">IF(ISERROR(B106-2),"",(H106-$H$14)/100*$D$5)</f>
        <v/>
      </c>
      <c r="J106" s="40" t="str">
        <f t="shared" ca="1" si="41"/>
        <v/>
      </c>
      <c r="K106" s="38" t="str">
        <f t="shared" ref="K106:K142" ca="1" si="51">IF(COUNTIF(V:V,A106)=1,VLOOKUP(A106,AB:AC,2), IF(COUNTIF(V:V,A106)=0,$E$10,""))</f>
        <v/>
      </c>
      <c r="L106" s="39" t="str">
        <f t="shared" ref="L106:L142" ca="1" si="52">IF(ISERROR(B106-2),"",(K106-$K$14)/100*$E$5)</f>
        <v/>
      </c>
      <c r="M106" s="40" t="str">
        <f t="shared" ca="1" si="42"/>
        <v/>
      </c>
      <c r="N106" s="38" t="str">
        <f t="shared" ref="N106:N142" ca="1" si="53">IF(COUNTIF(V:V,A106)=1,VLOOKUP(A106,AD:AE,2), IF(COUNTIF(V:V,A106)=0,$F$10,""))</f>
        <v/>
      </c>
      <c r="O106" s="39" t="str">
        <f t="shared" ref="O106:O142" ca="1" si="54">IF(ISERROR(B106-2),"",(N106/$N$14-1)*$F$5)</f>
        <v/>
      </c>
      <c r="P106" s="40" t="str">
        <f t="shared" ca="1" si="43"/>
        <v/>
      </c>
      <c r="Q106" s="38" t="str">
        <f t="shared" ref="Q106:Q142" ca="1" si="55">IF(COUNTIF(V:V,A106)=1,VLOOKUP(A106,AF:AG,2), IF(COUNTIF(V:V,A106)=0,$G$10,""))</f>
        <v/>
      </c>
      <c r="R106" s="39" t="str">
        <f t="shared" ref="R106:R142" ca="1" si="56">IF(ISERROR(B106-2),"",(Q106-$Q$14)/100*$G$5)</f>
        <v/>
      </c>
      <c r="S106" s="40" t="str">
        <f t="shared" ca="1" si="44"/>
        <v/>
      </c>
      <c r="T106" s="66" t="str">
        <f t="shared" ref="T106:T142" ca="1" si="57">IF(ISERROR(B106-2),"",C106+D106-F106-G106-I106-J106-L106-M106-O106-P106+R106+S106+$J$9+$N$9)</f>
        <v/>
      </c>
      <c r="V106" s="59">
        <v>45961.625</v>
      </c>
      <c r="W106" s="44">
        <v>111.23</v>
      </c>
      <c r="AD106" s="59">
        <v>45964.625</v>
      </c>
      <c r="AE106" s="44">
        <v>83.59</v>
      </c>
      <c r="AH106" s="150">
        <f t="shared" si="36"/>
        <v>45961.625</v>
      </c>
      <c r="AI106" s="150">
        <f t="shared" si="37"/>
        <v>45961.625</v>
      </c>
    </row>
    <row r="107" spans="1:35">
      <c r="A107" s="151" t="str">
        <f t="shared" ca="1" si="45"/>
        <v/>
      </c>
      <c r="B107" s="38" t="str">
        <f t="shared" ca="1" si="46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47"/>
        <v/>
      </c>
      <c r="F107" s="39" t="str">
        <f t="shared" ca="1" si="48"/>
        <v/>
      </c>
      <c r="G107" s="40" t="str">
        <f t="shared" ca="1" si="40"/>
        <v/>
      </c>
      <c r="H107" s="38" t="str">
        <f t="shared" ca="1" si="49"/>
        <v/>
      </c>
      <c r="I107" s="39" t="str">
        <f t="shared" ca="1" si="50"/>
        <v/>
      </c>
      <c r="J107" s="40" t="str">
        <f t="shared" ca="1" si="41"/>
        <v/>
      </c>
      <c r="K107" s="38" t="str">
        <f t="shared" ca="1" si="51"/>
        <v/>
      </c>
      <c r="L107" s="39" t="str">
        <f t="shared" ca="1" si="52"/>
        <v/>
      </c>
      <c r="M107" s="40" t="str">
        <f t="shared" ca="1" si="42"/>
        <v/>
      </c>
      <c r="N107" s="38" t="str">
        <f t="shared" ca="1" si="53"/>
        <v/>
      </c>
      <c r="O107" s="39" t="str">
        <f t="shared" ca="1" si="54"/>
        <v/>
      </c>
      <c r="P107" s="40" t="str">
        <f t="shared" ca="1" si="43"/>
        <v/>
      </c>
      <c r="Q107" s="38" t="str">
        <f t="shared" ca="1" si="55"/>
        <v/>
      </c>
      <c r="R107" s="39" t="str">
        <f t="shared" ca="1" si="56"/>
        <v/>
      </c>
      <c r="S107" s="40" t="str">
        <f t="shared" ca="1" si="44"/>
        <v/>
      </c>
      <c r="T107" s="66" t="str">
        <f t="shared" ca="1" si="57"/>
        <v/>
      </c>
      <c r="V107" s="59">
        <v>45964.625</v>
      </c>
      <c r="W107" s="44">
        <v>110.53</v>
      </c>
      <c r="AD107" s="59">
        <v>45965.625</v>
      </c>
      <c r="AE107" s="44">
        <v>83.66</v>
      </c>
      <c r="AH107" s="150">
        <f t="shared" si="36"/>
        <v>45964.625</v>
      </c>
      <c r="AI107" s="150">
        <f t="shared" si="37"/>
        <v>45964.625</v>
      </c>
    </row>
    <row r="108" spans="1:35">
      <c r="A108" s="151" t="str">
        <f t="shared" ca="1" si="45"/>
        <v/>
      </c>
      <c r="B108" s="38" t="str">
        <f t="shared" ca="1" si="46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47"/>
        <v/>
      </c>
      <c r="F108" s="39" t="str">
        <f t="shared" ca="1" si="48"/>
        <v/>
      </c>
      <c r="G108" s="40" t="str">
        <f t="shared" ca="1" si="40"/>
        <v/>
      </c>
      <c r="H108" s="38" t="str">
        <f t="shared" ca="1" si="49"/>
        <v/>
      </c>
      <c r="I108" s="39" t="str">
        <f t="shared" ca="1" si="50"/>
        <v/>
      </c>
      <c r="J108" s="40" t="str">
        <f t="shared" ca="1" si="41"/>
        <v/>
      </c>
      <c r="K108" s="38" t="str">
        <f t="shared" ca="1" si="51"/>
        <v/>
      </c>
      <c r="L108" s="39" t="str">
        <f t="shared" ca="1" si="52"/>
        <v/>
      </c>
      <c r="M108" s="40" t="str">
        <f t="shared" ca="1" si="42"/>
        <v/>
      </c>
      <c r="N108" s="38" t="str">
        <f t="shared" ca="1" si="53"/>
        <v/>
      </c>
      <c r="O108" s="39" t="str">
        <f t="shared" ca="1" si="54"/>
        <v/>
      </c>
      <c r="P108" s="40" t="str">
        <f t="shared" ca="1" si="43"/>
        <v/>
      </c>
      <c r="Q108" s="38" t="str">
        <f t="shared" ca="1" si="55"/>
        <v/>
      </c>
      <c r="R108" s="39" t="str">
        <f t="shared" ca="1" si="56"/>
        <v/>
      </c>
      <c r="S108" s="40" t="str">
        <f t="shared" ca="1" si="44"/>
        <v/>
      </c>
      <c r="T108" s="66" t="str">
        <f t="shared" ca="1" si="57"/>
        <v/>
      </c>
      <c r="V108" s="59">
        <v>45965.625</v>
      </c>
      <c r="W108" s="44">
        <v>110.68</v>
      </c>
      <c r="AD108" s="59">
        <v>45966.625</v>
      </c>
      <c r="AE108" s="44">
        <v>83.48</v>
      </c>
      <c r="AH108" s="150">
        <f t="shared" si="36"/>
        <v>45965.625</v>
      </c>
      <c r="AI108" s="150">
        <f t="shared" si="37"/>
        <v>45965.625</v>
      </c>
    </row>
    <row r="109" spans="1:35">
      <c r="A109" s="151" t="str">
        <f t="shared" ca="1" si="45"/>
        <v/>
      </c>
      <c r="B109" s="38" t="str">
        <f t="shared" ca="1" si="46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47"/>
        <v/>
      </c>
      <c r="F109" s="39" t="str">
        <f t="shared" ca="1" si="48"/>
        <v/>
      </c>
      <c r="G109" s="40" t="str">
        <f t="shared" ca="1" si="40"/>
        <v/>
      </c>
      <c r="H109" s="38" t="str">
        <f t="shared" ca="1" si="49"/>
        <v/>
      </c>
      <c r="I109" s="39" t="str">
        <f t="shared" ca="1" si="50"/>
        <v/>
      </c>
      <c r="J109" s="40" t="str">
        <f t="shared" ca="1" si="41"/>
        <v/>
      </c>
      <c r="K109" s="38" t="str">
        <f t="shared" ca="1" si="51"/>
        <v/>
      </c>
      <c r="L109" s="39" t="str">
        <f t="shared" ca="1" si="52"/>
        <v/>
      </c>
      <c r="M109" s="40" t="str">
        <f t="shared" ca="1" si="42"/>
        <v/>
      </c>
      <c r="N109" s="38" t="str">
        <f t="shared" ca="1" si="53"/>
        <v/>
      </c>
      <c r="O109" s="39" t="str">
        <f t="shared" ca="1" si="54"/>
        <v/>
      </c>
      <c r="P109" s="40" t="str">
        <f t="shared" ca="1" si="43"/>
        <v/>
      </c>
      <c r="Q109" s="38" t="str">
        <f t="shared" ca="1" si="55"/>
        <v/>
      </c>
      <c r="R109" s="39" t="str">
        <f t="shared" ca="1" si="56"/>
        <v/>
      </c>
      <c r="S109" s="40" t="str">
        <f t="shared" ca="1" si="44"/>
        <v/>
      </c>
      <c r="T109" s="66" t="str">
        <f t="shared" ca="1" si="57"/>
        <v/>
      </c>
      <c r="V109" s="59">
        <v>45966.625</v>
      </c>
      <c r="W109" s="44">
        <v>110.35</v>
      </c>
      <c r="AD109" s="59">
        <v>45967.625</v>
      </c>
      <c r="AE109" s="44">
        <v>83.79</v>
      </c>
      <c r="AH109" s="150">
        <f t="shared" si="36"/>
        <v>45966.625</v>
      </c>
      <c r="AI109" s="150">
        <f t="shared" si="37"/>
        <v>45966.625</v>
      </c>
    </row>
    <row r="110" spans="1:35">
      <c r="A110" s="151" t="str">
        <f t="shared" ca="1" si="45"/>
        <v/>
      </c>
      <c r="B110" s="38" t="str">
        <f t="shared" ca="1" si="46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47"/>
        <v/>
      </c>
      <c r="F110" s="39" t="str">
        <f t="shared" ca="1" si="48"/>
        <v/>
      </c>
      <c r="G110" s="40" t="str">
        <f t="shared" ca="1" si="40"/>
        <v/>
      </c>
      <c r="H110" s="38" t="str">
        <f t="shared" ca="1" si="49"/>
        <v/>
      </c>
      <c r="I110" s="39" t="str">
        <f t="shared" ca="1" si="50"/>
        <v/>
      </c>
      <c r="J110" s="40" t="str">
        <f t="shared" ca="1" si="41"/>
        <v/>
      </c>
      <c r="K110" s="38" t="str">
        <f t="shared" ca="1" si="51"/>
        <v/>
      </c>
      <c r="L110" s="39" t="str">
        <f t="shared" ca="1" si="52"/>
        <v/>
      </c>
      <c r="M110" s="40" t="str">
        <f t="shared" ca="1" si="42"/>
        <v/>
      </c>
      <c r="N110" s="38" t="str">
        <f t="shared" ca="1" si="53"/>
        <v/>
      </c>
      <c r="O110" s="39" t="str">
        <f t="shared" ca="1" si="54"/>
        <v/>
      </c>
      <c r="P110" s="40" t="str">
        <f t="shared" ca="1" si="43"/>
        <v/>
      </c>
      <c r="Q110" s="38" t="str">
        <f t="shared" ca="1" si="55"/>
        <v/>
      </c>
      <c r="R110" s="39" t="str">
        <f t="shared" ca="1" si="56"/>
        <v/>
      </c>
      <c r="S110" s="40" t="str">
        <f t="shared" ca="1" si="44"/>
        <v/>
      </c>
      <c r="T110" s="66" t="str">
        <f t="shared" ca="1" si="57"/>
        <v/>
      </c>
      <c r="V110" s="59">
        <v>45967.625</v>
      </c>
      <c r="W110" s="44">
        <v>110.93</v>
      </c>
      <c r="AD110" s="59">
        <v>45968.625</v>
      </c>
      <c r="AE110" s="44">
        <v>83.75</v>
      </c>
      <c r="AH110" s="150">
        <f t="shared" si="36"/>
        <v>45967.625</v>
      </c>
      <c r="AI110" s="150">
        <f t="shared" si="37"/>
        <v>45967.625</v>
      </c>
    </row>
    <row r="111" spans="1:35">
      <c r="A111" s="151" t="str">
        <f t="shared" ca="1" si="45"/>
        <v/>
      </c>
      <c r="B111" s="38" t="str">
        <f t="shared" ca="1" si="46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47"/>
        <v/>
      </c>
      <c r="F111" s="39" t="str">
        <f t="shared" ca="1" si="48"/>
        <v/>
      </c>
      <c r="G111" s="40" t="str">
        <f t="shared" ca="1" si="40"/>
        <v/>
      </c>
      <c r="H111" s="38" t="str">
        <f t="shared" ca="1" si="49"/>
        <v/>
      </c>
      <c r="I111" s="39" t="str">
        <f t="shared" ca="1" si="50"/>
        <v/>
      </c>
      <c r="J111" s="40" t="str">
        <f t="shared" ca="1" si="41"/>
        <v/>
      </c>
      <c r="K111" s="38" t="str">
        <f t="shared" ca="1" si="51"/>
        <v/>
      </c>
      <c r="L111" s="39" t="str">
        <f t="shared" ca="1" si="52"/>
        <v/>
      </c>
      <c r="M111" s="40" t="str">
        <f t="shared" ca="1" si="42"/>
        <v/>
      </c>
      <c r="N111" s="38" t="str">
        <f t="shared" ca="1" si="53"/>
        <v/>
      </c>
      <c r="O111" s="39" t="str">
        <f t="shared" ca="1" si="54"/>
        <v/>
      </c>
      <c r="P111" s="40" t="str">
        <f t="shared" ca="1" si="43"/>
        <v/>
      </c>
      <c r="Q111" s="38" t="str">
        <f t="shared" ca="1" si="55"/>
        <v/>
      </c>
      <c r="R111" s="39" t="str">
        <f t="shared" ca="1" si="56"/>
        <v/>
      </c>
      <c r="S111" s="40" t="str">
        <f t="shared" ca="1" si="44"/>
        <v/>
      </c>
      <c r="T111" s="66" t="str">
        <f t="shared" ca="1" si="57"/>
        <v/>
      </c>
      <c r="V111" s="59">
        <v>45968.625</v>
      </c>
      <c r="W111" s="44">
        <v>110.71</v>
      </c>
      <c r="AD111" s="59">
        <v>45971.625</v>
      </c>
      <c r="AE111" s="44">
        <v>83.73</v>
      </c>
      <c r="AH111" s="150">
        <f t="shared" si="36"/>
        <v>45968.625</v>
      </c>
      <c r="AI111" s="150">
        <f t="shared" si="37"/>
        <v>45968.625</v>
      </c>
    </row>
    <row r="112" spans="1:35">
      <c r="A112" s="151" t="str">
        <f t="shared" ca="1" si="45"/>
        <v/>
      </c>
      <c r="B112" s="38" t="str">
        <f t="shared" ca="1" si="46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47"/>
        <v/>
      </c>
      <c r="F112" s="39" t="str">
        <f t="shared" ca="1" si="48"/>
        <v/>
      </c>
      <c r="G112" s="40" t="str">
        <f t="shared" ca="1" si="40"/>
        <v/>
      </c>
      <c r="H112" s="38" t="str">
        <f t="shared" ca="1" si="49"/>
        <v/>
      </c>
      <c r="I112" s="39" t="str">
        <f t="shared" ca="1" si="50"/>
        <v/>
      </c>
      <c r="J112" s="40" t="str">
        <f t="shared" ca="1" si="41"/>
        <v/>
      </c>
      <c r="K112" s="38" t="str">
        <f t="shared" ca="1" si="51"/>
        <v/>
      </c>
      <c r="L112" s="39" t="str">
        <f t="shared" ca="1" si="52"/>
        <v/>
      </c>
      <c r="M112" s="40" t="str">
        <f t="shared" ca="1" si="42"/>
        <v/>
      </c>
      <c r="N112" s="38" t="str">
        <f t="shared" ca="1" si="53"/>
        <v/>
      </c>
      <c r="O112" s="39" t="str">
        <f t="shared" ca="1" si="54"/>
        <v/>
      </c>
      <c r="P112" s="40" t="str">
        <f t="shared" ca="1" si="43"/>
        <v/>
      </c>
      <c r="Q112" s="38" t="str">
        <f t="shared" ca="1" si="55"/>
        <v/>
      </c>
      <c r="R112" s="39" t="str">
        <f t="shared" ca="1" si="56"/>
        <v/>
      </c>
      <c r="S112" s="40" t="str">
        <f t="shared" ca="1" si="44"/>
        <v/>
      </c>
      <c r="T112" s="66" t="str">
        <f t="shared" ca="1" si="57"/>
        <v/>
      </c>
      <c r="V112" s="59">
        <v>45971.625</v>
      </c>
      <c r="W112" s="44">
        <v>110.77</v>
      </c>
      <c r="AD112" s="59">
        <v>45972.625</v>
      </c>
      <c r="AE112" s="44">
        <v>84.04</v>
      </c>
      <c r="AH112" s="150">
        <f t="shared" si="36"/>
        <v>45971.625</v>
      </c>
      <c r="AI112" s="150">
        <f t="shared" si="37"/>
        <v>45971.625</v>
      </c>
    </row>
    <row r="113" spans="1:35">
      <c r="A113" s="151" t="str">
        <f t="shared" ca="1" si="45"/>
        <v/>
      </c>
      <c r="B113" s="38" t="str">
        <f t="shared" ca="1" si="46"/>
        <v/>
      </c>
      <c r="C113" s="39" t="str">
        <f t="shared" ca="1" si="38"/>
        <v/>
      </c>
      <c r="D113" s="39" t="str">
        <f t="shared" ca="1" si="39"/>
        <v/>
      </c>
      <c r="E113" s="38" t="str">
        <f t="shared" ca="1" si="47"/>
        <v/>
      </c>
      <c r="F113" s="39" t="str">
        <f t="shared" ca="1" si="48"/>
        <v/>
      </c>
      <c r="G113" s="40" t="str">
        <f t="shared" ca="1" si="40"/>
        <v/>
      </c>
      <c r="H113" s="38" t="str">
        <f t="shared" ca="1" si="49"/>
        <v/>
      </c>
      <c r="I113" s="39" t="str">
        <f t="shared" ca="1" si="50"/>
        <v/>
      </c>
      <c r="J113" s="40" t="str">
        <f t="shared" ca="1" si="41"/>
        <v/>
      </c>
      <c r="K113" s="38" t="str">
        <f t="shared" ca="1" si="51"/>
        <v/>
      </c>
      <c r="L113" s="39" t="str">
        <f t="shared" ca="1" si="52"/>
        <v/>
      </c>
      <c r="M113" s="40" t="str">
        <f t="shared" ca="1" si="42"/>
        <v/>
      </c>
      <c r="N113" s="38" t="str">
        <f t="shared" ca="1" si="53"/>
        <v/>
      </c>
      <c r="O113" s="39" t="str">
        <f t="shared" ca="1" si="54"/>
        <v/>
      </c>
      <c r="P113" s="40" t="str">
        <f t="shared" ca="1" si="43"/>
        <v/>
      </c>
      <c r="Q113" s="38" t="str">
        <f t="shared" ca="1" si="55"/>
        <v/>
      </c>
      <c r="R113" s="39" t="str">
        <f t="shared" ca="1" si="56"/>
        <v/>
      </c>
      <c r="S113" s="40" t="str">
        <f t="shared" ca="1" si="44"/>
        <v/>
      </c>
      <c r="T113" s="66" t="str">
        <f t="shared" ca="1" si="57"/>
        <v/>
      </c>
      <c r="V113" s="59">
        <v>45972.625</v>
      </c>
      <c r="W113" s="44">
        <v>111.21</v>
      </c>
      <c r="AD113" s="59">
        <v>45973.625</v>
      </c>
      <c r="AE113" s="44">
        <v>83.93</v>
      </c>
      <c r="AH113" s="150">
        <f t="shared" si="36"/>
        <v>45972.625</v>
      </c>
      <c r="AI113" s="150">
        <f t="shared" si="37"/>
        <v>45972.625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40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1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2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3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4"/>
        <v/>
      </c>
      <c r="T114" s="66" t="str">
        <f t="shared" ca="1" si="57"/>
        <v/>
      </c>
      <c r="V114" s="59">
        <v>45973.625</v>
      </c>
      <c r="W114" s="44">
        <v>111.1</v>
      </c>
      <c r="AD114" s="59">
        <v>45974.625</v>
      </c>
      <c r="AE114" s="44">
        <v>83.7</v>
      </c>
      <c r="AH114" s="150">
        <f t="shared" si="36"/>
        <v>45973.625</v>
      </c>
      <c r="AI114" s="150">
        <f t="shared" si="37"/>
        <v>45973.625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40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1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2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3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4"/>
        <v/>
      </c>
      <c r="T115" s="66" t="str">
        <f t="shared" ca="1" si="57"/>
        <v/>
      </c>
      <c r="V115" s="59">
        <v>45974.625</v>
      </c>
      <c r="W115" s="44">
        <v>110.55</v>
      </c>
      <c r="AD115" s="59">
        <v>45975.625</v>
      </c>
      <c r="AE115" s="44">
        <v>83.56</v>
      </c>
      <c r="AH115" s="150">
        <f t="shared" si="36"/>
        <v>45974.625</v>
      </c>
      <c r="AI115" s="150">
        <f t="shared" si="37"/>
        <v>45974.625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40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1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2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3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4"/>
        <v/>
      </c>
      <c r="T116" s="66" t="str">
        <f t="shared" ca="1" si="57"/>
        <v/>
      </c>
      <c r="V116" s="59">
        <v>45975.625</v>
      </c>
      <c r="W116" s="44">
        <v>110.25</v>
      </c>
      <c r="AD116" s="59">
        <v>45978.625</v>
      </c>
      <c r="AE116" s="44">
        <v>83.57</v>
      </c>
      <c r="AH116" s="150">
        <f t="shared" si="36"/>
        <v>45975.625</v>
      </c>
      <c r="AI116" s="150">
        <f t="shared" si="37"/>
        <v>45975.625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40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1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2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3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4"/>
        <v/>
      </c>
      <c r="T117" s="66" t="str">
        <f t="shared" ca="1" si="57"/>
        <v/>
      </c>
      <c r="V117" s="59">
        <v>45978.625</v>
      </c>
      <c r="W117" s="44">
        <v>110.32</v>
      </c>
      <c r="AD117" s="59">
        <v>45979.625</v>
      </c>
      <c r="AE117" s="44">
        <v>83.66</v>
      </c>
      <c r="AH117" s="150">
        <f t="shared" si="36"/>
        <v>45978.625</v>
      </c>
      <c r="AI117" s="150">
        <f t="shared" si="37"/>
        <v>45978.625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40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1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2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3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4"/>
        <v/>
      </c>
      <c r="T118" s="66" t="str">
        <f t="shared" ca="1" si="57"/>
        <v/>
      </c>
      <c r="V118" s="59">
        <v>45979.625</v>
      </c>
      <c r="W118" s="44">
        <v>110.37</v>
      </c>
      <c r="AD118" s="59">
        <v>45980.625</v>
      </c>
      <c r="AE118" s="44">
        <v>83.62</v>
      </c>
      <c r="AH118" s="150">
        <f t="shared" si="36"/>
        <v>45979.625</v>
      </c>
      <c r="AI118" s="150">
        <f t="shared" si="37"/>
        <v>45979.625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40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1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2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3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4"/>
        <v/>
      </c>
      <c r="T119" s="66" t="str">
        <f t="shared" ca="1" si="57"/>
        <v/>
      </c>
      <c r="V119" s="59">
        <v>45980.625</v>
      </c>
      <c r="W119" s="44">
        <v>110.38</v>
      </c>
      <c r="AD119" s="59">
        <v>45981.625</v>
      </c>
      <c r="AE119" s="44">
        <v>83.73</v>
      </c>
      <c r="AH119" s="150">
        <f t="shared" si="36"/>
        <v>45980.625</v>
      </c>
      <c r="AI119" s="150">
        <f t="shared" si="37"/>
        <v>45980.625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40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1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2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3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4"/>
        <v/>
      </c>
      <c r="T120" s="66" t="str">
        <f t="shared" ca="1" si="57"/>
        <v/>
      </c>
      <c r="V120" s="59">
        <v>45981.625</v>
      </c>
      <c r="W120" s="44">
        <v>110.53</v>
      </c>
      <c r="AD120" s="59">
        <v>45982.625</v>
      </c>
      <c r="AE120" s="44">
        <v>84.03</v>
      </c>
      <c r="AH120" s="150">
        <f t="shared" si="36"/>
        <v>45981.625</v>
      </c>
      <c r="AI120" s="150">
        <f t="shared" si="37"/>
        <v>45981.625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40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1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2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3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4"/>
        <v/>
      </c>
      <c r="T121" s="66" t="str">
        <f t="shared" ca="1" si="57"/>
        <v/>
      </c>
      <c r="V121" s="59">
        <v>45982.625</v>
      </c>
      <c r="W121" s="44">
        <v>110.92</v>
      </c>
      <c r="AD121" s="59">
        <v>45985.625</v>
      </c>
      <c r="AE121" s="44">
        <v>84.24</v>
      </c>
      <c r="AH121" s="150">
        <f t="shared" si="36"/>
        <v>45982.625</v>
      </c>
      <c r="AI121" s="150">
        <f t="shared" si="37"/>
        <v>45982.625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40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1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2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3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4"/>
        <v/>
      </c>
      <c r="T122" s="66" t="str">
        <f t="shared" ca="1" si="57"/>
        <v/>
      </c>
      <c r="V122" s="59">
        <v>45985.625</v>
      </c>
      <c r="W122" s="44">
        <v>111.36</v>
      </c>
      <c r="AD122" s="59">
        <v>45986.625</v>
      </c>
      <c r="AE122" s="44">
        <v>84.46</v>
      </c>
      <c r="AH122" s="150">
        <f t="shared" si="36"/>
        <v>45985.625</v>
      </c>
      <c r="AI122" s="150">
        <f t="shared" si="37"/>
        <v>45985.625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40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1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2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3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4"/>
        <v/>
      </c>
      <c r="T123" s="66" t="str">
        <f t="shared" ca="1" si="57"/>
        <v/>
      </c>
      <c r="V123" s="59">
        <v>45986.625</v>
      </c>
      <c r="W123" s="44">
        <v>111.67</v>
      </c>
      <c r="AD123" s="59">
        <v>45987.625</v>
      </c>
      <c r="AE123" s="44">
        <v>84.62</v>
      </c>
      <c r="AH123" s="150">
        <f t="shared" si="36"/>
        <v>45986.625</v>
      </c>
      <c r="AI123" s="150">
        <f t="shared" si="37"/>
        <v>45986.625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40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1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2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3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4"/>
        <v/>
      </c>
      <c r="T124" s="66" t="str">
        <f t="shared" ca="1" si="57"/>
        <v/>
      </c>
      <c r="V124" s="59">
        <v>45987.625</v>
      </c>
      <c r="W124" s="44">
        <v>112.05</v>
      </c>
      <c r="AD124" s="59">
        <v>45992.625</v>
      </c>
      <c r="AE124" s="44">
        <v>83.94</v>
      </c>
      <c r="AH124" s="150">
        <f t="shared" si="36"/>
        <v>45987.625</v>
      </c>
      <c r="AI124" s="150">
        <f t="shared" si="37"/>
        <v>45987.625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40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1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2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3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4"/>
        <v/>
      </c>
      <c r="T125" s="66" t="str">
        <f t="shared" ca="1" si="57"/>
        <v/>
      </c>
      <c r="V125" s="59">
        <v>45989.625</v>
      </c>
      <c r="W125" s="44">
        <v>111.86</v>
      </c>
      <c r="AD125" s="59">
        <v>45993.625</v>
      </c>
      <c r="AE125" s="44">
        <v>84</v>
      </c>
      <c r="AH125" s="150" t="str">
        <f t="shared" si="36"/>
        <v/>
      </c>
      <c r="AI125" s="150" t="str">
        <f t="shared" si="37"/>
        <v/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40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1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2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3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4"/>
        <v/>
      </c>
      <c r="T126" s="66" t="str">
        <f t="shared" ca="1" si="57"/>
        <v/>
      </c>
      <c r="V126" s="59">
        <v>45992.625</v>
      </c>
      <c r="W126" s="44">
        <v>110.86</v>
      </c>
      <c r="AD126" s="59">
        <v>45994.625</v>
      </c>
      <c r="AE126" s="44">
        <v>84.18</v>
      </c>
      <c r="AH126" s="150">
        <f t="shared" si="36"/>
        <v>45992.625</v>
      </c>
      <c r="AI126" s="150">
        <f t="shared" si="37"/>
        <v>45992.625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40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1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2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3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4"/>
        <v/>
      </c>
      <c r="T127" s="66" t="str">
        <f t="shared" ca="1" si="57"/>
        <v/>
      </c>
      <c r="V127" s="59">
        <v>45993.625</v>
      </c>
      <c r="W127" s="44">
        <v>110.92</v>
      </c>
      <c r="AD127" s="59">
        <v>45995.625</v>
      </c>
      <c r="AE127" s="44">
        <v>84.02</v>
      </c>
      <c r="AH127" s="150">
        <f t="shared" si="36"/>
        <v>45993.625</v>
      </c>
      <c r="AI127" s="150">
        <f t="shared" si="37"/>
        <v>45993.625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40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1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2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3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4"/>
        <v/>
      </c>
      <c r="T128" s="66" t="str">
        <f t="shared" ca="1" si="57"/>
        <v/>
      </c>
      <c r="V128" s="59">
        <v>45994.625</v>
      </c>
      <c r="W128" s="44">
        <v>111.17</v>
      </c>
      <c r="AD128" s="59">
        <v>45996.625</v>
      </c>
      <c r="AE128" s="44">
        <v>83.94</v>
      </c>
      <c r="AH128" s="150">
        <f t="shared" si="36"/>
        <v>45994.625</v>
      </c>
      <c r="AI128" s="150">
        <f t="shared" si="37"/>
        <v>45994.625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40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1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2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3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4"/>
        <v/>
      </c>
      <c r="T129" s="66" t="str">
        <f t="shared" ca="1" si="57"/>
        <v/>
      </c>
      <c r="V129" s="59">
        <v>45995.625</v>
      </c>
      <c r="W129" s="44">
        <v>110.97</v>
      </c>
      <c r="AD129" s="59">
        <v>45999.625</v>
      </c>
      <c r="AE129" s="44">
        <v>83.82</v>
      </c>
      <c r="AH129" s="150">
        <f t="shared" si="36"/>
        <v>45995.625</v>
      </c>
      <c r="AI129" s="150">
        <f t="shared" si="37"/>
        <v>45995.625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40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1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2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3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4"/>
        <v/>
      </c>
      <c r="T130" s="66" t="str">
        <f t="shared" ca="1" si="57"/>
        <v/>
      </c>
      <c r="V130" s="59">
        <v>45996.625</v>
      </c>
      <c r="W130" s="44">
        <v>110.86</v>
      </c>
      <c r="AD130" s="59">
        <v>46000.625</v>
      </c>
      <c r="AE130" s="44">
        <v>83.7</v>
      </c>
      <c r="AH130" s="150">
        <f t="shared" si="36"/>
        <v>45996.625</v>
      </c>
      <c r="AI130" s="150">
        <f t="shared" si="37"/>
        <v>45996.625</v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40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1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2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3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4"/>
        <v/>
      </c>
      <c r="T131" s="66" t="str">
        <f t="shared" ca="1" si="57"/>
        <v/>
      </c>
      <c r="V131" s="59">
        <v>45999.625</v>
      </c>
      <c r="W131" s="44">
        <v>110.63</v>
      </c>
      <c r="AD131" s="59">
        <v>46001.625</v>
      </c>
      <c r="AE131" s="44">
        <v>84.01</v>
      </c>
      <c r="AH131" s="150">
        <f t="shared" si="36"/>
        <v>45999.625</v>
      </c>
      <c r="AI131" s="150">
        <f t="shared" si="37"/>
        <v>45999.625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40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1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2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3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4"/>
        <v/>
      </c>
      <c r="T132" s="66" t="str">
        <f t="shared" ca="1" si="57"/>
        <v/>
      </c>
      <c r="V132" s="59">
        <v>46000.625</v>
      </c>
      <c r="W132" s="44">
        <v>110.49</v>
      </c>
      <c r="AD132" s="59">
        <v>46002.625</v>
      </c>
      <c r="AE132" s="44">
        <v>84.01</v>
      </c>
      <c r="AH132" s="150">
        <f t="shared" ref="AH132:AH195" si="58">IF(COUNTIF(X:X,V132)*COUNTIF(Z:Z,V132)*COUNTIF(AB:AB,V132)*COUNTIF(AD:AD,V132)*COUNTIF(AF:AF,V132),V132,"")</f>
        <v>46000.625</v>
      </c>
      <c r="AI132" s="150">
        <f t="shared" ref="AI132:AI195" si="59">IF(AH132&gt;$A$14,AH132,"")</f>
        <v>46000.625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40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1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2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3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4"/>
        <v/>
      </c>
      <c r="T133" s="66" t="str">
        <f t="shared" ca="1" si="57"/>
        <v/>
      </c>
      <c r="V133" s="59">
        <v>46001.625</v>
      </c>
      <c r="W133" s="44">
        <v>111</v>
      </c>
      <c r="AD133" s="59">
        <v>46003.625</v>
      </c>
      <c r="AE133" s="44">
        <v>83.69</v>
      </c>
      <c r="AH133" s="150">
        <f t="shared" si="58"/>
        <v>46001.625</v>
      </c>
      <c r="AI133" s="150">
        <f t="shared" si="59"/>
        <v>46001.625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40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1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2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3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4"/>
        <v/>
      </c>
      <c r="T134" s="66" t="str">
        <f t="shared" ca="1" si="57"/>
        <v/>
      </c>
      <c r="V134" s="59">
        <v>46002.625</v>
      </c>
      <c r="W134" s="44">
        <v>110.84</v>
      </c>
      <c r="AD134" s="59">
        <v>46006.625</v>
      </c>
      <c r="AE134" s="44">
        <v>83.79</v>
      </c>
      <c r="AH134" s="150">
        <f t="shared" si="58"/>
        <v>46002.625</v>
      </c>
      <c r="AI134" s="150">
        <f t="shared" si="59"/>
        <v>46002.625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40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1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2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3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4"/>
        <v/>
      </c>
      <c r="T135" s="66" t="str">
        <f t="shared" ca="1" si="57"/>
        <v/>
      </c>
      <c r="V135" s="59">
        <v>46003.625</v>
      </c>
      <c r="W135" s="44">
        <v>110.17</v>
      </c>
      <c r="AD135" s="59">
        <v>46007.625</v>
      </c>
      <c r="AE135" s="44">
        <v>83.91</v>
      </c>
      <c r="AH135" s="150">
        <f t="shared" si="58"/>
        <v>46003.625</v>
      </c>
      <c r="AI135" s="150">
        <f t="shared" si="59"/>
        <v>46003.625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40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1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2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3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4"/>
        <v/>
      </c>
      <c r="T136" s="66" t="str">
        <f t="shared" ca="1" si="57"/>
        <v/>
      </c>
      <c r="V136" s="59">
        <v>46006.625</v>
      </c>
      <c r="W136" s="44">
        <v>110.3</v>
      </c>
      <c r="AD136" s="59">
        <v>46008.625</v>
      </c>
      <c r="AE136" s="44">
        <v>83.88</v>
      </c>
      <c r="AH136" s="150">
        <f t="shared" si="58"/>
        <v>46006.625</v>
      </c>
      <c r="AI136" s="150">
        <f t="shared" si="59"/>
        <v>46006.625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40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1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2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3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4"/>
        <v/>
      </c>
      <c r="T137" s="66" t="str">
        <f t="shared" ca="1" si="57"/>
        <v/>
      </c>
      <c r="V137" s="59">
        <v>46007.625</v>
      </c>
      <c r="W137" s="44">
        <v>110.55</v>
      </c>
      <c r="AH137" s="150">
        <f t="shared" si="58"/>
        <v>46007.625</v>
      </c>
      <c r="AI137" s="150">
        <f t="shared" si="59"/>
        <v>46007.625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40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1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2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3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4"/>
        <v/>
      </c>
      <c r="T138" s="66" t="str">
        <f t="shared" ca="1" si="57"/>
        <v/>
      </c>
      <c r="V138" s="59">
        <v>46008.625</v>
      </c>
      <c r="W138" s="44">
        <v>110.43</v>
      </c>
      <c r="AH138" s="150">
        <f t="shared" si="58"/>
        <v>46008.625</v>
      </c>
      <c r="AI138" s="150">
        <f t="shared" si="59"/>
        <v>46008.625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40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1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2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3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4"/>
        <v/>
      </c>
      <c r="T139" s="66" t="str">
        <f t="shared" ca="1" si="57"/>
        <v/>
      </c>
      <c r="AH139" s="150" t="str">
        <f t="shared" si="58"/>
        <v/>
      </c>
      <c r="AI139" s="150" t="str">
        <f t="shared" si="59"/>
        <v/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40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1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2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3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4"/>
        <v/>
      </c>
      <c r="T140" s="66" t="str">
        <f t="shared" ca="1" si="57"/>
        <v/>
      </c>
      <c r="AH140" s="150" t="str">
        <f t="shared" si="58"/>
        <v/>
      </c>
      <c r="AI140" s="150" t="str">
        <f t="shared" si="59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40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1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2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3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4"/>
        <v/>
      </c>
      <c r="T141" s="66" t="str">
        <f t="shared" ca="1" si="57"/>
        <v/>
      </c>
      <c r="AH141" s="150" t="str">
        <f t="shared" si="58"/>
        <v/>
      </c>
      <c r="AI141" s="150" t="str">
        <f t="shared" si="59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40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1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2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3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4"/>
        <v/>
      </c>
      <c r="T142" s="66" t="str">
        <f t="shared" ca="1" si="57"/>
        <v/>
      </c>
      <c r="AH142" s="150" t="str">
        <f t="shared" si="58"/>
        <v/>
      </c>
      <c r="AI142" s="150" t="str">
        <f t="shared" si="59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58"/>
        <v/>
      </c>
      <c r="AI143" s="150" t="str">
        <f t="shared" si="59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58"/>
        <v/>
      </c>
      <c r="AI144" s="150" t="str">
        <f t="shared" si="59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58"/>
        <v/>
      </c>
      <c r="AI145" s="150" t="str">
        <f t="shared" si="59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58"/>
        <v/>
      </c>
      <c r="AI146" s="150" t="str">
        <f t="shared" si="59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58"/>
        <v/>
      </c>
      <c r="AI147" s="150" t="str">
        <f t="shared" si="59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58"/>
        <v/>
      </c>
      <c r="AI148" s="150" t="str">
        <f t="shared" si="59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58"/>
        <v/>
      </c>
      <c r="AI149" s="150" t="str">
        <f t="shared" si="59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58"/>
        <v/>
      </c>
      <c r="AI150" s="150" t="str">
        <f t="shared" si="59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9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9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9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9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9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9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9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9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9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9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9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9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9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9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9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9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9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9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9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9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9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9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9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9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9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9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9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9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9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9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9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9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9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9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9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9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9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9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9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9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9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9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9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9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9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60">IF(COUNTIF(X:X,V196)*COUNTIF(Z:Z,V196)*COUNTIF(AB:AB,V196)*COUNTIF(AD:AD,V196)*COUNTIF(AF:AF,V196),V196,"")</f>
        <v/>
      </c>
      <c r="AI196" s="150" t="str">
        <f t="shared" ref="AI196:AI259" si="61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60"/>
        <v/>
      </c>
      <c r="AI197" s="150" t="str">
        <f t="shared" si="61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0"/>
        <v/>
      </c>
      <c r="AI198" s="150" t="str">
        <f t="shared" si="61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0"/>
        <v/>
      </c>
      <c r="AI199" s="150" t="str">
        <f t="shared" si="61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0"/>
        <v/>
      </c>
      <c r="AI200" s="150" t="str">
        <f t="shared" si="61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0"/>
        <v/>
      </c>
      <c r="AI201" s="150" t="str">
        <f t="shared" si="61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0"/>
        <v/>
      </c>
      <c r="AI202" s="150" t="str">
        <f t="shared" si="61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0"/>
        <v/>
      </c>
      <c r="AI203" s="150" t="str">
        <f t="shared" si="61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0"/>
        <v/>
      </c>
      <c r="AI204" s="150" t="str">
        <f t="shared" si="61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0"/>
        <v/>
      </c>
      <c r="AI205" s="150" t="str">
        <f t="shared" si="61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0"/>
        <v/>
      </c>
      <c r="AI206" s="150" t="str">
        <f t="shared" si="61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0"/>
        <v/>
      </c>
      <c r="AI207" s="150" t="str">
        <f t="shared" si="61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0"/>
        <v/>
      </c>
      <c r="AI208" s="150" t="str">
        <f t="shared" si="61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0"/>
        <v/>
      </c>
      <c r="AI209" s="150" t="str">
        <f t="shared" si="61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0"/>
        <v/>
      </c>
      <c r="AI210" s="150" t="str">
        <f t="shared" si="61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0"/>
        <v/>
      </c>
      <c r="AI211" s="150" t="str">
        <f t="shared" si="61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0"/>
        <v/>
      </c>
      <c r="AI212" s="150" t="str">
        <f t="shared" si="61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0"/>
        <v/>
      </c>
      <c r="AI213" s="150" t="str">
        <f t="shared" si="61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0"/>
        <v/>
      </c>
      <c r="AI214" s="150" t="str">
        <f t="shared" si="61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0"/>
        <v/>
      </c>
      <c r="AI215" s="150" t="str">
        <f t="shared" si="61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0"/>
        <v/>
      </c>
      <c r="AI216" s="150" t="str">
        <f t="shared" si="61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0"/>
        <v/>
      </c>
      <c r="AI217" s="150" t="str">
        <f t="shared" si="61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0"/>
        <v/>
      </c>
      <c r="AI218" s="150" t="str">
        <f t="shared" si="61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0"/>
        <v/>
      </c>
      <c r="AI219" s="150" t="str">
        <f t="shared" si="61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0"/>
        <v/>
      </c>
      <c r="AI220" s="150" t="str">
        <f t="shared" si="61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0"/>
        <v/>
      </c>
      <c r="AI221" s="150" t="str">
        <f t="shared" si="61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0"/>
        <v/>
      </c>
      <c r="AI222" s="150" t="str">
        <f t="shared" si="61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0"/>
        <v/>
      </c>
      <c r="AI223" s="150" t="str">
        <f t="shared" si="61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0"/>
        <v/>
      </c>
      <c r="AI224" s="150" t="str">
        <f t="shared" si="61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0"/>
        <v/>
      </c>
      <c r="AI225" s="150" t="str">
        <f t="shared" si="61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0"/>
        <v/>
      </c>
      <c r="AI226" s="150" t="str">
        <f t="shared" si="61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0"/>
        <v/>
      </c>
      <c r="AI227" s="150" t="str">
        <f t="shared" si="61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0"/>
        <v/>
      </c>
      <c r="AI228" s="150" t="str">
        <f t="shared" si="61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0"/>
        <v/>
      </c>
      <c r="AI229" s="150" t="str">
        <f t="shared" si="61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0"/>
        <v/>
      </c>
      <c r="AI230" s="150" t="str">
        <f t="shared" si="61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0"/>
        <v/>
      </c>
      <c r="AI231" s="150" t="str">
        <f t="shared" si="61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0"/>
        <v/>
      </c>
      <c r="AI232" s="150" t="str">
        <f t="shared" si="61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0"/>
        <v/>
      </c>
      <c r="AI233" s="150" t="str">
        <f t="shared" si="61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0"/>
        <v/>
      </c>
      <c r="AI234" s="150" t="str">
        <f t="shared" si="61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0"/>
        <v/>
      </c>
      <c r="AI235" s="150" t="str">
        <f t="shared" si="61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0"/>
        <v/>
      </c>
      <c r="AI236" s="150" t="str">
        <f t="shared" si="61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0"/>
        <v/>
      </c>
      <c r="AI237" s="150" t="str">
        <f t="shared" si="61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0"/>
        <v/>
      </c>
      <c r="AI238" s="150" t="str">
        <f t="shared" si="61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0"/>
        <v/>
      </c>
      <c r="AI239" s="150" t="str">
        <f t="shared" si="61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0"/>
        <v/>
      </c>
      <c r="AI240" s="150" t="str">
        <f t="shared" si="61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0"/>
        <v/>
      </c>
      <c r="AI241" s="150" t="str">
        <f t="shared" si="61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0"/>
        <v/>
      </c>
      <c r="AI242" s="150" t="str">
        <f t="shared" si="61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0"/>
        <v/>
      </c>
      <c r="AI243" s="150" t="str">
        <f t="shared" si="61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0"/>
        <v/>
      </c>
      <c r="AI244" s="150" t="str">
        <f t="shared" si="61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0"/>
        <v/>
      </c>
      <c r="AI245" s="150" t="str">
        <f t="shared" si="61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0"/>
        <v/>
      </c>
      <c r="AI246" s="150" t="str">
        <f t="shared" si="61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0"/>
        <v/>
      </c>
      <c r="AI247" s="150" t="str">
        <f t="shared" si="61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0"/>
        <v/>
      </c>
      <c r="AI248" s="150" t="str">
        <f t="shared" si="61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0"/>
        <v/>
      </c>
      <c r="AI249" s="150" t="str">
        <f t="shared" si="61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0"/>
        <v/>
      </c>
      <c r="AI250" s="150" t="str">
        <f t="shared" si="61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0"/>
        <v/>
      </c>
      <c r="AI251" s="150" t="str">
        <f t="shared" si="61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0"/>
        <v/>
      </c>
      <c r="AI252" s="150" t="str">
        <f t="shared" si="61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0"/>
        <v/>
      </c>
      <c r="AI253" s="150" t="str">
        <f t="shared" si="61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0"/>
        <v/>
      </c>
      <c r="AI254" s="150" t="str">
        <f t="shared" si="61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0"/>
        <v/>
      </c>
      <c r="AI255" s="150" t="str">
        <f t="shared" si="61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0"/>
        <v/>
      </c>
      <c r="AI256" s="150" t="str">
        <f t="shared" si="61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0"/>
        <v/>
      </c>
      <c r="AI257" s="150" t="str">
        <f t="shared" si="61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0"/>
        <v/>
      </c>
      <c r="AI258" s="150" t="str">
        <f t="shared" si="61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0"/>
        <v/>
      </c>
      <c r="AI259" s="150" t="str">
        <f t="shared" si="61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62">IF(COUNTIF(X:X,V260)*COUNTIF(Z:Z,V260)*COUNTIF(AB:AB,V260)*COUNTIF(AD:AD,V260)*COUNTIF(AF:AF,V260),V260,"")</f>
        <v/>
      </c>
      <c r="AI260" s="150" t="str">
        <f t="shared" ref="AI260:AI323" si="63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62"/>
        <v/>
      </c>
      <c r="AI261" s="150" t="str">
        <f t="shared" si="63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2"/>
        <v/>
      </c>
      <c r="AI262" s="150" t="str">
        <f t="shared" si="63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2"/>
        <v/>
      </c>
      <c r="AI263" s="150" t="str">
        <f t="shared" si="63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2"/>
        <v/>
      </c>
      <c r="AI264" s="150" t="str">
        <f t="shared" si="63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2"/>
        <v/>
      </c>
      <c r="AI265" s="150" t="str">
        <f t="shared" si="63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2"/>
        <v/>
      </c>
      <c r="AI266" s="150" t="str">
        <f t="shared" si="63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2"/>
        <v/>
      </c>
      <c r="AI267" s="150" t="str">
        <f t="shared" si="63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2"/>
        <v/>
      </c>
      <c r="AI268" s="150" t="str">
        <f t="shared" si="63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2"/>
        <v/>
      </c>
      <c r="AI269" s="150" t="str">
        <f t="shared" si="63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2"/>
        <v/>
      </c>
      <c r="AI270" s="150" t="str">
        <f t="shared" si="63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2"/>
        <v/>
      </c>
      <c r="AI271" s="150" t="str">
        <f t="shared" si="63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2"/>
        <v/>
      </c>
      <c r="AI272" s="150" t="str">
        <f t="shared" si="63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2"/>
        <v/>
      </c>
      <c r="AI273" s="150" t="str">
        <f t="shared" si="63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2"/>
        <v/>
      </c>
      <c r="AI274" s="150" t="str">
        <f t="shared" si="63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2"/>
        <v/>
      </c>
      <c r="AI275" s="150" t="str">
        <f t="shared" si="63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2"/>
        <v/>
      </c>
      <c r="AI276" s="150" t="str">
        <f t="shared" si="63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2"/>
        <v/>
      </c>
      <c r="AI277" s="150" t="str">
        <f t="shared" si="63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2"/>
        <v/>
      </c>
      <c r="AI278" s="150" t="str">
        <f t="shared" si="63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2"/>
        <v/>
      </c>
      <c r="AI279" s="150" t="str">
        <f t="shared" si="63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2"/>
        <v/>
      </c>
      <c r="AI280" s="150" t="str">
        <f t="shared" si="63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2"/>
        <v/>
      </c>
      <c r="AI281" s="150" t="str">
        <f t="shared" si="63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2"/>
        <v/>
      </c>
      <c r="AI282" s="150" t="str">
        <f t="shared" si="63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2"/>
        <v/>
      </c>
      <c r="AI283" s="150" t="str">
        <f t="shared" si="63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2"/>
        <v/>
      </c>
      <c r="AI284" s="150" t="str">
        <f t="shared" si="63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2"/>
        <v/>
      </c>
      <c r="AI285" s="150" t="str">
        <f t="shared" si="63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2"/>
        <v/>
      </c>
      <c r="AI286" s="150" t="str">
        <f t="shared" si="63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2"/>
        <v/>
      </c>
      <c r="AI287" s="150" t="str">
        <f t="shared" si="63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2"/>
        <v/>
      </c>
      <c r="AI288" s="150" t="str">
        <f t="shared" si="63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2"/>
        <v/>
      </c>
      <c r="AI289" s="150" t="str">
        <f t="shared" si="63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2"/>
        <v/>
      </c>
      <c r="AI290" s="150" t="str">
        <f t="shared" si="63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2"/>
        <v/>
      </c>
      <c r="AI291" s="150" t="str">
        <f t="shared" si="63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2"/>
        <v/>
      </c>
      <c r="AI292" s="150" t="str">
        <f t="shared" si="63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2"/>
        <v/>
      </c>
      <c r="AI293" s="150" t="str">
        <f t="shared" si="63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2"/>
        <v/>
      </c>
      <c r="AI294" s="150" t="str">
        <f t="shared" si="63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2"/>
        <v/>
      </c>
      <c r="AI295" s="150" t="str">
        <f t="shared" si="63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2"/>
        <v/>
      </c>
      <c r="AI296" s="150" t="str">
        <f t="shared" si="63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2"/>
        <v/>
      </c>
      <c r="AI297" s="150" t="str">
        <f t="shared" si="63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2"/>
        <v/>
      </c>
      <c r="AI298" s="150" t="str">
        <f t="shared" si="63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2"/>
        <v/>
      </c>
      <c r="AI299" s="150" t="str">
        <f t="shared" si="63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2"/>
        <v/>
      </c>
      <c r="AI300" s="150" t="str">
        <f t="shared" si="63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2"/>
        <v/>
      </c>
      <c r="AI301" s="150" t="str">
        <f t="shared" si="63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2"/>
        <v/>
      </c>
      <c r="AI302" s="150" t="str">
        <f t="shared" si="63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2"/>
        <v/>
      </c>
      <c r="AI303" s="150" t="str">
        <f t="shared" si="63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2"/>
        <v/>
      </c>
      <c r="AI304" s="150" t="str">
        <f t="shared" si="63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2"/>
        <v/>
      </c>
      <c r="AI305" s="150" t="str">
        <f t="shared" si="63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2"/>
        <v/>
      </c>
      <c r="AI306" s="150" t="str">
        <f t="shared" si="63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2"/>
        <v/>
      </c>
      <c r="AI307" s="150" t="str">
        <f t="shared" si="63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2"/>
        <v/>
      </c>
      <c r="AI308" s="150" t="str">
        <f t="shared" si="63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2"/>
        <v/>
      </c>
      <c r="AI309" s="150" t="str">
        <f t="shared" si="63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2"/>
        <v/>
      </c>
      <c r="AI310" s="150" t="str">
        <f t="shared" si="63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2"/>
        <v/>
      </c>
      <c r="AI311" s="150" t="str">
        <f t="shared" si="63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2"/>
        <v/>
      </c>
      <c r="AI312" s="150" t="str">
        <f t="shared" si="63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2"/>
        <v/>
      </c>
      <c r="AI313" s="150" t="str">
        <f t="shared" si="63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2"/>
        <v/>
      </c>
      <c r="AI314" s="150" t="str">
        <f t="shared" si="63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2"/>
        <v/>
      </c>
      <c r="AI315" s="150" t="str">
        <f t="shared" si="63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2"/>
        <v/>
      </c>
      <c r="AI316" s="150" t="str">
        <f t="shared" si="63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2"/>
        <v/>
      </c>
      <c r="AI317" s="150" t="str">
        <f t="shared" si="63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2"/>
        <v/>
      </c>
      <c r="AI318" s="150" t="str">
        <f t="shared" si="63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2"/>
        <v/>
      </c>
      <c r="AI319" s="150" t="str">
        <f t="shared" si="63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2"/>
        <v/>
      </c>
      <c r="AI320" s="150" t="str">
        <f t="shared" si="63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2"/>
        <v/>
      </c>
      <c r="AI321" s="150" t="str">
        <f t="shared" si="63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2"/>
        <v/>
      </c>
      <c r="AI322" s="150" t="str">
        <f t="shared" si="63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2"/>
        <v/>
      </c>
      <c r="AI323" s="150" t="str">
        <f t="shared" si="63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64">IF(COUNTIF(X:X,V324)*COUNTIF(Z:Z,V324)*COUNTIF(AB:AB,V324)*COUNTIF(AD:AD,V324)*COUNTIF(AF:AF,V324),V324,"")</f>
        <v/>
      </c>
      <c r="AI324" s="150" t="str">
        <f t="shared" ref="AI324:AI387" si="65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64"/>
        <v/>
      </c>
      <c r="AI325" s="150" t="str">
        <f t="shared" si="65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64"/>
        <v/>
      </c>
      <c r="AI326" s="150" t="str">
        <f t="shared" si="65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64"/>
        <v/>
      </c>
      <c r="AI327" s="150" t="str">
        <f t="shared" si="65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64"/>
        <v/>
      </c>
      <c r="AI328" s="150" t="str">
        <f t="shared" si="65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64"/>
        <v/>
      </c>
      <c r="AI329" s="150" t="str">
        <f t="shared" si="65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64"/>
        <v/>
      </c>
      <c r="AI330" s="150" t="str">
        <f t="shared" si="65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64"/>
        <v/>
      </c>
      <c r="AI331" s="150" t="str">
        <f t="shared" si="65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64"/>
        <v/>
      </c>
      <c r="AI332" s="150" t="str">
        <f t="shared" si="65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64"/>
        <v/>
      </c>
      <c r="AI333" s="150" t="str">
        <f t="shared" si="65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64"/>
        <v/>
      </c>
      <c r="AI334" s="150" t="str">
        <f t="shared" si="65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64"/>
        <v/>
      </c>
      <c r="AI335" s="150" t="str">
        <f t="shared" si="65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64"/>
        <v/>
      </c>
      <c r="AI336" s="150" t="str">
        <f t="shared" si="65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64"/>
        <v/>
      </c>
      <c r="AI337" s="150" t="str">
        <f t="shared" si="65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64"/>
        <v/>
      </c>
      <c r="AI338" s="150" t="str">
        <f t="shared" si="65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64"/>
        <v/>
      </c>
      <c r="AI339" s="150" t="str">
        <f t="shared" si="65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64"/>
        <v/>
      </c>
      <c r="AI340" s="150" t="str">
        <f t="shared" si="65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64"/>
        <v/>
      </c>
      <c r="AI341" s="150" t="str">
        <f t="shared" si="65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64"/>
        <v/>
      </c>
      <c r="AI342" s="150" t="str">
        <f t="shared" si="65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64"/>
        <v/>
      </c>
      <c r="AI343" s="150" t="str">
        <f t="shared" si="65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64"/>
        <v/>
      </c>
      <c r="AI344" s="150" t="str">
        <f t="shared" si="65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64"/>
        <v/>
      </c>
      <c r="AI345" s="150" t="str">
        <f t="shared" si="65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64"/>
        <v/>
      </c>
      <c r="AI346" s="150" t="str">
        <f t="shared" si="65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64"/>
        <v/>
      </c>
      <c r="AI347" s="150" t="str">
        <f t="shared" si="65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64"/>
        <v/>
      </c>
      <c r="AI348" s="150" t="str">
        <f t="shared" si="65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64"/>
        <v/>
      </c>
      <c r="AI349" s="150" t="str">
        <f t="shared" si="65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64"/>
        <v/>
      </c>
      <c r="AI350" s="150" t="str">
        <f t="shared" si="65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64"/>
        <v/>
      </c>
      <c r="AI351" s="150" t="str">
        <f t="shared" si="65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64"/>
        <v/>
      </c>
      <c r="AI352" s="150" t="str">
        <f t="shared" si="65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64"/>
        <v/>
      </c>
      <c r="AI353" s="150" t="str">
        <f t="shared" si="65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64"/>
        <v/>
      </c>
      <c r="AI354" s="150" t="str">
        <f t="shared" si="65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64"/>
        <v/>
      </c>
      <c r="AI355" s="150" t="str">
        <f t="shared" si="65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64"/>
        <v/>
      </c>
      <c r="AI356" s="150" t="str">
        <f t="shared" si="65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64"/>
        <v/>
      </c>
      <c r="AI357" s="150" t="str">
        <f t="shared" si="65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64"/>
        <v/>
      </c>
      <c r="AI358" s="150" t="str">
        <f t="shared" si="65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64"/>
        <v/>
      </c>
      <c r="AI359" s="150" t="str">
        <f t="shared" si="65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64"/>
        <v/>
      </c>
      <c r="AI360" s="150" t="str">
        <f t="shared" si="65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64"/>
        <v/>
      </c>
      <c r="AI361" s="150" t="str">
        <f t="shared" si="65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64"/>
        <v/>
      </c>
      <c r="AI362" s="150" t="str">
        <f t="shared" si="65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64"/>
        <v/>
      </c>
      <c r="AI363" s="150" t="str">
        <f t="shared" si="65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64"/>
        <v/>
      </c>
      <c r="AI364" s="150" t="str">
        <f t="shared" si="65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64"/>
        <v/>
      </c>
      <c r="AI365" s="150" t="str">
        <f t="shared" si="65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64"/>
        <v/>
      </c>
      <c r="AI366" s="150" t="str">
        <f t="shared" si="65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64"/>
        <v/>
      </c>
      <c r="AI367" s="150" t="str">
        <f t="shared" si="65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64"/>
        <v/>
      </c>
      <c r="AI368" s="150" t="str">
        <f t="shared" si="65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64"/>
        <v/>
      </c>
      <c r="AI369" s="150" t="str">
        <f t="shared" si="65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64"/>
        <v/>
      </c>
      <c r="AI370" s="150" t="str">
        <f t="shared" si="65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64"/>
        <v/>
      </c>
      <c r="AI371" s="150" t="str">
        <f t="shared" si="65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64"/>
        <v/>
      </c>
      <c r="AI372" s="150" t="str">
        <f t="shared" si="65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64"/>
        <v/>
      </c>
      <c r="AI373" s="150" t="str">
        <f t="shared" si="65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64"/>
        <v/>
      </c>
      <c r="AI374" s="150" t="str">
        <f t="shared" si="65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64"/>
        <v/>
      </c>
      <c r="AI375" s="150" t="str">
        <f t="shared" si="65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64"/>
        <v/>
      </c>
      <c r="AI376" s="150" t="str">
        <f t="shared" si="65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64"/>
        <v/>
      </c>
      <c r="AI377" s="150" t="str">
        <f t="shared" si="65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64"/>
        <v/>
      </c>
      <c r="AI378" s="150" t="str">
        <f t="shared" si="65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64"/>
        <v/>
      </c>
      <c r="AI379" s="150" t="str">
        <f t="shared" si="65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64"/>
        <v/>
      </c>
      <c r="AI380" s="150" t="str">
        <f t="shared" si="65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64"/>
        <v/>
      </c>
      <c r="AI381" s="150" t="str">
        <f t="shared" si="65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64"/>
        <v/>
      </c>
      <c r="AI382" s="150" t="str">
        <f t="shared" si="65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64"/>
        <v/>
      </c>
      <c r="AI383" s="150" t="str">
        <f t="shared" si="65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64"/>
        <v/>
      </c>
      <c r="AI384" s="150" t="str">
        <f t="shared" si="65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64"/>
        <v/>
      </c>
      <c r="AI385" s="150" t="str">
        <f t="shared" si="65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64"/>
        <v/>
      </c>
      <c r="AI386" s="150" t="str">
        <f t="shared" si="65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64"/>
        <v/>
      </c>
      <c r="AI387" s="150" t="str">
        <f t="shared" si="65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66">IF(COUNTIF(X:X,V388)*COUNTIF(Z:Z,V388)*COUNTIF(AB:AB,V388)*COUNTIF(AD:AD,V388)*COUNTIF(AF:AF,V388),V388,"")</f>
        <v/>
      </c>
      <c r="AI388" s="150" t="str">
        <f t="shared" ref="AI388:AI451" si="67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66"/>
        <v/>
      </c>
      <c r="AI389" s="150" t="str">
        <f t="shared" si="67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66"/>
        <v/>
      </c>
      <c r="AI390" s="150" t="str">
        <f t="shared" si="67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66"/>
        <v/>
      </c>
      <c r="AI391" s="150" t="str">
        <f t="shared" si="67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66"/>
        <v/>
      </c>
      <c r="AI392" s="150" t="str">
        <f t="shared" si="67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66"/>
        <v/>
      </c>
      <c r="AI393" s="150" t="str">
        <f t="shared" si="67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66"/>
        <v/>
      </c>
      <c r="AI394" s="150" t="str">
        <f t="shared" si="67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66"/>
        <v/>
      </c>
      <c r="AI395" s="150" t="str">
        <f t="shared" si="67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66"/>
        <v/>
      </c>
      <c r="AI396" s="150" t="str">
        <f t="shared" si="67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66"/>
        <v/>
      </c>
      <c r="AI397" s="150" t="str">
        <f t="shared" si="67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66"/>
        <v/>
      </c>
      <c r="AI398" s="150" t="str">
        <f t="shared" si="67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66"/>
        <v/>
      </c>
      <c r="AI399" s="150" t="str">
        <f t="shared" si="67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66"/>
        <v/>
      </c>
      <c r="AI400" s="150" t="str">
        <f t="shared" si="67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66"/>
        <v/>
      </c>
      <c r="AI401" s="150" t="str">
        <f t="shared" si="67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66"/>
        <v/>
      </c>
      <c r="AI402" s="150" t="str">
        <f t="shared" si="67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66"/>
        <v/>
      </c>
      <c r="AI403" s="150" t="str">
        <f t="shared" si="67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66"/>
        <v/>
      </c>
      <c r="AI404" s="150" t="str">
        <f t="shared" si="67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66"/>
        <v/>
      </c>
      <c r="AI405" s="150" t="str">
        <f t="shared" si="67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66"/>
        <v/>
      </c>
      <c r="AI406" s="150" t="str">
        <f t="shared" si="67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66"/>
        <v/>
      </c>
      <c r="AI407" s="150" t="str">
        <f t="shared" si="67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66"/>
        <v/>
      </c>
      <c r="AI408" s="150" t="str">
        <f t="shared" si="67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66"/>
        <v/>
      </c>
      <c r="AI409" s="150" t="str">
        <f t="shared" si="67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66"/>
        <v/>
      </c>
      <c r="AI410" s="150" t="str">
        <f t="shared" si="67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66"/>
        <v/>
      </c>
      <c r="AI411" s="150" t="str">
        <f t="shared" si="67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66"/>
        <v/>
      </c>
      <c r="AI412" s="150" t="str">
        <f t="shared" si="67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66"/>
        <v/>
      </c>
      <c r="AI413" s="150" t="str">
        <f t="shared" si="67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66"/>
        <v/>
      </c>
      <c r="AI414" s="150" t="str">
        <f t="shared" si="67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66"/>
        <v/>
      </c>
      <c r="AI415" s="150" t="str">
        <f t="shared" si="67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66"/>
        <v/>
      </c>
      <c r="AI416" s="150" t="str">
        <f t="shared" si="67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66"/>
        <v/>
      </c>
      <c r="AI417" s="150" t="str">
        <f t="shared" si="67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66"/>
        <v/>
      </c>
      <c r="AI418" s="150" t="str">
        <f t="shared" si="67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66"/>
        <v/>
      </c>
      <c r="AI419" s="150" t="str">
        <f t="shared" si="67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66"/>
        <v/>
      </c>
      <c r="AI420" s="150" t="str">
        <f t="shared" si="67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66"/>
        <v/>
      </c>
      <c r="AI421" s="150" t="str">
        <f t="shared" si="67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66"/>
        <v/>
      </c>
      <c r="AI422" s="150" t="str">
        <f t="shared" si="67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66"/>
        <v/>
      </c>
      <c r="AI423" s="150" t="str">
        <f t="shared" si="67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66"/>
        <v/>
      </c>
      <c r="AI424" s="150" t="str">
        <f t="shared" si="67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66"/>
        <v/>
      </c>
      <c r="AI425" s="150" t="str">
        <f t="shared" si="67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66"/>
        <v/>
      </c>
      <c r="AI426" s="150" t="str">
        <f t="shared" si="67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66"/>
        <v/>
      </c>
      <c r="AI427" s="150" t="str">
        <f t="shared" si="67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66"/>
        <v/>
      </c>
      <c r="AI428" s="150" t="str">
        <f t="shared" si="67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66"/>
        <v/>
      </c>
      <c r="AI429" s="150" t="str">
        <f t="shared" si="67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66"/>
        <v/>
      </c>
      <c r="AI430" s="150" t="str">
        <f t="shared" si="67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66"/>
        <v/>
      </c>
      <c r="AI431" s="150" t="str">
        <f t="shared" si="67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66"/>
        <v/>
      </c>
      <c r="AI432" s="150" t="str">
        <f t="shared" si="67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66"/>
        <v/>
      </c>
      <c r="AI433" s="150" t="str">
        <f t="shared" si="67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66"/>
        <v/>
      </c>
      <c r="AI434" s="150" t="str">
        <f t="shared" si="67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66"/>
        <v/>
      </c>
      <c r="AI435" s="150" t="str">
        <f t="shared" si="67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66"/>
        <v/>
      </c>
      <c r="AI436" s="150" t="str">
        <f t="shared" si="67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66"/>
        <v/>
      </c>
      <c r="AI437" s="150" t="str">
        <f t="shared" si="67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66"/>
        <v/>
      </c>
      <c r="AI438" s="150" t="str">
        <f t="shared" si="67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66"/>
        <v/>
      </c>
      <c r="AI439" s="150" t="str">
        <f t="shared" si="67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66"/>
        <v/>
      </c>
      <c r="AI440" s="150" t="str">
        <f t="shared" si="67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66"/>
        <v/>
      </c>
      <c r="AI441" s="150" t="str">
        <f t="shared" si="67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66"/>
        <v/>
      </c>
      <c r="AI442" s="150" t="str">
        <f t="shared" si="67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66"/>
        <v/>
      </c>
      <c r="AI443" s="150" t="str">
        <f t="shared" si="67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66"/>
        <v/>
      </c>
      <c r="AI444" s="150" t="str">
        <f t="shared" si="67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66"/>
        <v/>
      </c>
      <c r="AI445" s="150" t="str">
        <f t="shared" si="67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66"/>
        <v/>
      </c>
      <c r="AI446" s="150" t="str">
        <f t="shared" si="67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66"/>
        <v/>
      </c>
      <c r="AI447" s="150" t="str">
        <f t="shared" si="67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66"/>
        <v/>
      </c>
      <c r="AI448" s="150" t="str">
        <f t="shared" si="67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66"/>
        <v/>
      </c>
      <c r="AI449" s="150" t="str">
        <f t="shared" si="67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66"/>
        <v/>
      </c>
      <c r="AI450" s="150" t="str">
        <f t="shared" si="67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66"/>
        <v/>
      </c>
      <c r="AI451" s="150" t="str">
        <f t="shared" si="67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68">IF(COUNTIF(X:X,V452)*COUNTIF(Z:Z,V452)*COUNTIF(AB:AB,V452)*COUNTIF(AD:AD,V452)*COUNTIF(AF:AF,V452),V452,"")</f>
        <v/>
      </c>
      <c r="AI452" s="150" t="str">
        <f t="shared" ref="AI452:AI515" si="69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68"/>
        <v/>
      </c>
      <c r="AI453" s="150" t="str">
        <f t="shared" si="69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68"/>
        <v/>
      </c>
      <c r="AI454" s="150" t="str">
        <f t="shared" si="69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68"/>
        <v/>
      </c>
      <c r="AI455" s="150" t="str">
        <f t="shared" si="69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68"/>
        <v/>
      </c>
      <c r="AI456" s="150" t="str">
        <f t="shared" si="69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68"/>
        <v/>
      </c>
      <c r="AI457" s="150" t="str">
        <f t="shared" si="69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68"/>
        <v/>
      </c>
      <c r="AI458" s="150" t="str">
        <f t="shared" si="69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68"/>
        <v/>
      </c>
      <c r="AI459" s="150" t="str">
        <f t="shared" si="69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68"/>
        <v/>
      </c>
      <c r="AI460" s="150" t="str">
        <f t="shared" si="69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68"/>
        <v/>
      </c>
      <c r="AI461" s="150" t="str">
        <f t="shared" si="69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68"/>
        <v/>
      </c>
      <c r="AI462" s="150" t="str">
        <f t="shared" si="69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68"/>
        <v/>
      </c>
      <c r="AI463" s="150" t="str">
        <f t="shared" si="69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68"/>
        <v/>
      </c>
      <c r="AI464" s="150" t="str">
        <f t="shared" si="69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68"/>
        <v/>
      </c>
      <c r="AI465" s="150" t="str">
        <f t="shared" si="69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68"/>
        <v/>
      </c>
      <c r="AI466" s="150" t="str">
        <f t="shared" si="69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68"/>
        <v/>
      </c>
      <c r="AI467" s="150" t="str">
        <f t="shared" si="69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68"/>
        <v/>
      </c>
      <c r="AI468" s="150" t="str">
        <f t="shared" si="69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68"/>
        <v/>
      </c>
      <c r="AI469" s="150" t="str">
        <f t="shared" si="69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68"/>
        <v/>
      </c>
      <c r="AI470" s="150" t="str">
        <f t="shared" si="69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68"/>
        <v/>
      </c>
      <c r="AI471" s="150" t="str">
        <f t="shared" si="69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68"/>
        <v/>
      </c>
      <c r="AI472" s="150" t="str">
        <f t="shared" si="69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68"/>
        <v/>
      </c>
      <c r="AI473" s="150" t="str">
        <f t="shared" si="69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68"/>
        <v/>
      </c>
      <c r="AI474" s="150" t="str">
        <f t="shared" si="69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68"/>
        <v/>
      </c>
      <c r="AI475" s="150" t="str">
        <f t="shared" si="69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68"/>
        <v/>
      </c>
      <c r="AI476" s="150" t="str">
        <f t="shared" si="69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68"/>
        <v/>
      </c>
      <c r="AI477" s="150" t="str">
        <f t="shared" si="69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68"/>
        <v/>
      </c>
      <c r="AI478" s="150" t="str">
        <f t="shared" si="69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68"/>
        <v/>
      </c>
      <c r="AI479" s="150" t="str">
        <f t="shared" si="69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68"/>
        <v/>
      </c>
      <c r="AI480" s="150" t="str">
        <f t="shared" si="69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68"/>
        <v/>
      </c>
      <c r="AI481" s="150" t="str">
        <f t="shared" si="69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68"/>
        <v/>
      </c>
      <c r="AI482" s="150" t="str">
        <f t="shared" si="69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68"/>
        <v/>
      </c>
      <c r="AI483" s="150" t="str">
        <f t="shared" si="69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68"/>
        <v/>
      </c>
      <c r="AI484" s="150" t="str">
        <f t="shared" si="69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68"/>
        <v/>
      </c>
      <c r="AI485" s="150" t="str">
        <f t="shared" si="69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68"/>
        <v/>
      </c>
      <c r="AI486" s="150" t="str">
        <f t="shared" si="69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68"/>
        <v/>
      </c>
      <c r="AI487" s="150" t="str">
        <f t="shared" si="69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68"/>
        <v/>
      </c>
      <c r="AI488" s="150" t="str">
        <f t="shared" si="69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68"/>
        <v/>
      </c>
      <c r="AI489" s="150" t="str">
        <f t="shared" si="69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68"/>
        <v/>
      </c>
      <c r="AI490" s="150" t="str">
        <f t="shared" si="69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68"/>
        <v/>
      </c>
      <c r="AI491" s="150" t="str">
        <f t="shared" si="69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68"/>
        <v/>
      </c>
      <c r="AI492" s="150" t="str">
        <f t="shared" si="69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68"/>
        <v/>
      </c>
      <c r="AI493" s="150" t="str">
        <f t="shared" si="69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68"/>
        <v/>
      </c>
      <c r="AI494" s="150" t="str">
        <f t="shared" si="69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68"/>
        <v/>
      </c>
      <c r="AI495" s="150" t="str">
        <f t="shared" si="69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68"/>
        <v/>
      </c>
      <c r="AI496" s="150" t="str">
        <f t="shared" si="69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68"/>
        <v/>
      </c>
      <c r="AI497" s="150" t="str">
        <f t="shared" si="69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68"/>
        <v/>
      </c>
      <c r="AI498" s="150" t="str">
        <f t="shared" si="69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68"/>
        <v/>
      </c>
      <c r="AI499" s="150" t="str">
        <f t="shared" si="69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68"/>
        <v/>
      </c>
      <c r="AI500" s="150" t="str">
        <f t="shared" si="69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68"/>
        <v/>
      </c>
      <c r="AI501" s="150" t="str">
        <f t="shared" si="69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68"/>
        <v/>
      </c>
      <c r="AI502" s="150" t="str">
        <f t="shared" si="69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68"/>
        <v/>
      </c>
      <c r="AI503" s="150" t="str">
        <f t="shared" si="69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68"/>
        <v/>
      </c>
      <c r="AI504" s="150" t="str">
        <f t="shared" si="69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68"/>
        <v/>
      </c>
      <c r="AI505" s="150" t="str">
        <f t="shared" si="69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68"/>
        <v/>
      </c>
      <c r="AI506" s="150" t="str">
        <f t="shared" si="69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68"/>
        <v/>
      </c>
      <c r="AI507" s="150" t="str">
        <f t="shared" si="69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68"/>
        <v/>
      </c>
      <c r="AI508" s="150" t="str">
        <f t="shared" si="69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68"/>
        <v/>
      </c>
      <c r="AI509" s="150" t="str">
        <f t="shared" si="69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68"/>
        <v/>
      </c>
      <c r="AI510" s="150" t="str">
        <f t="shared" si="69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68"/>
        <v/>
      </c>
      <c r="AI511" s="150" t="str">
        <f t="shared" si="69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68"/>
        <v/>
      </c>
      <c r="AI512" s="150" t="str">
        <f t="shared" si="69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68"/>
        <v/>
      </c>
      <c r="AI513" s="150" t="str">
        <f t="shared" si="69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68"/>
        <v/>
      </c>
      <c r="AI514" s="150" t="str">
        <f t="shared" si="69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68"/>
        <v/>
      </c>
      <c r="AI515" s="150" t="str">
        <f t="shared" si="69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70">IF(COUNTIF(X:X,V516)*COUNTIF(Z:Z,V516)*COUNTIF(AB:AB,V516)*COUNTIF(AD:AD,V516)*COUNTIF(AF:AF,V516),V516,"")</f>
        <v/>
      </c>
      <c r="AI516" s="150" t="str">
        <f t="shared" ref="AI516:AI579" si="71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70"/>
        <v/>
      </c>
      <c r="AI517" s="150" t="str">
        <f t="shared" si="71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0"/>
        <v/>
      </c>
      <c r="AI518" s="150" t="str">
        <f t="shared" si="71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0"/>
        <v/>
      </c>
      <c r="AI519" s="150" t="str">
        <f t="shared" si="71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0"/>
        <v/>
      </c>
      <c r="AI520" s="150" t="str">
        <f t="shared" si="71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0"/>
        <v/>
      </c>
      <c r="AI521" s="150" t="str">
        <f t="shared" si="71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0"/>
        <v/>
      </c>
      <c r="AI522" s="150" t="str">
        <f t="shared" si="71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0"/>
        <v/>
      </c>
      <c r="AI523" s="150" t="str">
        <f t="shared" si="71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0"/>
        <v/>
      </c>
      <c r="AI524" s="150" t="str">
        <f t="shared" si="71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0"/>
        <v/>
      </c>
      <c r="AI525" s="150" t="str">
        <f t="shared" si="71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0"/>
        <v/>
      </c>
      <c r="AI526" s="150" t="str">
        <f t="shared" si="71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0"/>
        <v/>
      </c>
      <c r="AI527" s="150" t="str">
        <f t="shared" si="71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0"/>
        <v/>
      </c>
      <c r="AI528" s="150" t="str">
        <f t="shared" si="71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0"/>
        <v/>
      </c>
      <c r="AI529" s="150" t="str">
        <f t="shared" si="71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0"/>
        <v/>
      </c>
      <c r="AI530" s="150" t="str">
        <f t="shared" si="71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0"/>
        <v/>
      </c>
      <c r="AI531" s="150" t="str">
        <f t="shared" si="71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0"/>
        <v/>
      </c>
      <c r="AI532" s="150" t="str">
        <f t="shared" si="71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0"/>
        <v/>
      </c>
      <c r="AI533" s="150" t="str">
        <f t="shared" si="71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0"/>
        <v/>
      </c>
      <c r="AI534" s="150" t="str">
        <f t="shared" si="71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0"/>
        <v/>
      </c>
      <c r="AI535" s="150" t="str">
        <f t="shared" si="71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0"/>
        <v/>
      </c>
      <c r="AI536" s="150" t="str">
        <f t="shared" si="71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0"/>
        <v/>
      </c>
      <c r="AI537" s="150" t="str">
        <f t="shared" si="71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0"/>
        <v/>
      </c>
      <c r="AI538" s="150" t="str">
        <f t="shared" si="71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0"/>
        <v/>
      </c>
      <c r="AI539" s="150" t="str">
        <f t="shared" si="71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0"/>
        <v/>
      </c>
      <c r="AI540" s="150" t="str">
        <f t="shared" si="71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0"/>
        <v/>
      </c>
      <c r="AI541" s="150" t="str">
        <f t="shared" si="71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0"/>
        <v/>
      </c>
      <c r="AI542" s="150" t="str">
        <f t="shared" si="71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0"/>
        <v/>
      </c>
      <c r="AI543" s="150" t="str">
        <f t="shared" si="71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0"/>
        <v/>
      </c>
      <c r="AI544" s="150" t="str">
        <f t="shared" si="71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0"/>
        <v/>
      </c>
      <c r="AI545" s="150" t="str">
        <f t="shared" si="71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0"/>
        <v/>
      </c>
      <c r="AI546" s="150" t="str">
        <f t="shared" si="71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0"/>
        <v/>
      </c>
      <c r="AI547" s="150" t="str">
        <f t="shared" si="71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0"/>
        <v/>
      </c>
      <c r="AI548" s="150" t="str">
        <f t="shared" si="71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0"/>
        <v/>
      </c>
      <c r="AI549" s="150" t="str">
        <f t="shared" si="71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0"/>
        <v/>
      </c>
      <c r="AI550" s="150" t="str">
        <f t="shared" si="71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0"/>
        <v/>
      </c>
      <c r="AI551" s="150" t="str">
        <f t="shared" si="71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0"/>
        <v/>
      </c>
      <c r="AI552" s="150" t="str">
        <f t="shared" si="71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0"/>
        <v/>
      </c>
      <c r="AI553" s="150" t="str">
        <f t="shared" si="71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0"/>
        <v/>
      </c>
      <c r="AI554" s="150" t="str">
        <f t="shared" si="71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0"/>
        <v/>
      </c>
      <c r="AI555" s="150" t="str">
        <f t="shared" si="71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0"/>
        <v/>
      </c>
      <c r="AI556" s="150" t="str">
        <f t="shared" si="71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0"/>
        <v/>
      </c>
      <c r="AI557" s="150" t="str">
        <f t="shared" si="71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0"/>
        <v/>
      </c>
      <c r="AI558" s="150" t="str">
        <f t="shared" si="71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0"/>
        <v/>
      </c>
      <c r="AI559" s="150" t="str">
        <f t="shared" si="71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0"/>
        <v/>
      </c>
      <c r="AI560" s="150" t="str">
        <f t="shared" si="71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0"/>
        <v/>
      </c>
      <c r="AI561" s="150" t="str">
        <f t="shared" si="71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0"/>
        <v/>
      </c>
      <c r="AI562" s="150" t="str">
        <f t="shared" si="71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0"/>
        <v/>
      </c>
      <c r="AI563" s="150" t="str">
        <f t="shared" si="71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0"/>
        <v/>
      </c>
      <c r="AI564" s="150" t="str">
        <f t="shared" si="71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0"/>
        <v/>
      </c>
      <c r="AI565" s="150" t="str">
        <f t="shared" si="71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0"/>
        <v/>
      </c>
      <c r="AI566" s="150" t="str">
        <f t="shared" si="71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0"/>
        <v/>
      </c>
      <c r="AI567" s="150" t="str">
        <f t="shared" si="71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0"/>
        <v/>
      </c>
      <c r="AI568" s="150" t="str">
        <f t="shared" si="71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0"/>
        <v/>
      </c>
      <c r="AI569" s="150" t="str">
        <f t="shared" si="71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0"/>
        <v/>
      </c>
      <c r="AI570" s="150" t="str">
        <f t="shared" si="71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0"/>
        <v/>
      </c>
      <c r="AI571" s="150" t="str">
        <f t="shared" si="71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0"/>
        <v/>
      </c>
      <c r="AI572" s="150" t="str">
        <f t="shared" si="71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0"/>
        <v/>
      </c>
      <c r="AI573" s="150" t="str">
        <f t="shared" si="71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0"/>
        <v/>
      </c>
      <c r="AI574" s="150" t="str">
        <f t="shared" si="71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0"/>
        <v/>
      </c>
      <c r="AI575" s="150" t="str">
        <f t="shared" si="71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0"/>
        <v/>
      </c>
      <c r="AI576" s="150" t="str">
        <f t="shared" si="71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0"/>
        <v/>
      </c>
      <c r="AI577" s="150" t="str">
        <f t="shared" si="71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0"/>
        <v/>
      </c>
      <c r="AI578" s="150" t="str">
        <f t="shared" si="71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0"/>
        <v/>
      </c>
      <c r="AI579" s="150" t="str">
        <f t="shared" si="71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72">IF(COUNTIF(X:X,V580)*COUNTIF(Z:Z,V580)*COUNTIF(AB:AB,V580)*COUNTIF(AD:AD,V580)*COUNTIF(AF:AF,V580),V580,"")</f>
        <v/>
      </c>
      <c r="AI580" s="150" t="str">
        <f t="shared" ref="AI580:AI643" si="73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72"/>
        <v/>
      </c>
      <c r="AI581" s="150" t="str">
        <f t="shared" si="73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2"/>
        <v/>
      </c>
      <c r="AI582" s="150" t="str">
        <f t="shared" si="73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2"/>
        <v/>
      </c>
      <c r="AI583" s="150" t="str">
        <f t="shared" si="73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2"/>
        <v/>
      </c>
      <c r="AI584" s="150" t="str">
        <f t="shared" si="73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2"/>
        <v/>
      </c>
      <c r="AI585" s="150" t="str">
        <f t="shared" si="73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2"/>
        <v/>
      </c>
      <c r="AI586" s="150" t="str">
        <f t="shared" si="73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2"/>
        <v/>
      </c>
      <c r="AI587" s="150" t="str">
        <f t="shared" si="73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2"/>
        <v/>
      </c>
      <c r="AI588" s="150" t="str">
        <f t="shared" si="73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2"/>
        <v/>
      </c>
      <c r="AI589" s="150" t="str">
        <f t="shared" si="73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2"/>
        <v/>
      </c>
      <c r="AI590" s="150" t="str">
        <f t="shared" si="73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2"/>
        <v/>
      </c>
      <c r="AI591" s="150" t="str">
        <f t="shared" si="73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2"/>
        <v/>
      </c>
      <c r="AI592" s="150" t="str">
        <f t="shared" si="73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2"/>
        <v/>
      </c>
      <c r="AI593" s="150" t="str">
        <f t="shared" si="73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2"/>
        <v/>
      </c>
      <c r="AI594" s="150" t="str">
        <f t="shared" si="73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2"/>
        <v/>
      </c>
      <c r="AI595" s="150" t="str">
        <f t="shared" si="73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2"/>
        <v/>
      </c>
      <c r="AI596" s="150" t="str">
        <f t="shared" si="73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2"/>
        <v/>
      </c>
      <c r="AI597" s="150" t="str">
        <f t="shared" si="73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2"/>
        <v/>
      </c>
      <c r="AI598" s="150" t="str">
        <f t="shared" si="73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2"/>
        <v/>
      </c>
      <c r="AI599" s="150" t="str">
        <f t="shared" si="73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2"/>
        <v/>
      </c>
      <c r="AI600" s="150" t="str">
        <f t="shared" si="73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2"/>
        <v/>
      </c>
      <c r="AI601" s="150" t="str">
        <f t="shared" si="73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2"/>
        <v/>
      </c>
      <c r="AI602" s="150" t="str">
        <f t="shared" si="73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2"/>
        <v/>
      </c>
      <c r="AI603" s="150" t="str">
        <f t="shared" si="73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2"/>
        <v/>
      </c>
      <c r="AI604" s="150" t="str">
        <f t="shared" si="73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2"/>
        <v/>
      </c>
      <c r="AI605" s="150" t="str">
        <f t="shared" si="73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2"/>
        <v/>
      </c>
      <c r="AI606" s="150" t="str">
        <f t="shared" si="73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2"/>
        <v/>
      </c>
      <c r="AI607" s="150" t="str">
        <f t="shared" si="73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2"/>
        <v/>
      </c>
      <c r="AI608" s="150" t="str">
        <f t="shared" si="73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2"/>
        <v/>
      </c>
      <c r="AI609" s="150" t="str">
        <f t="shared" si="73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2"/>
        <v/>
      </c>
      <c r="AI610" s="150" t="str">
        <f t="shared" si="73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2"/>
        <v/>
      </c>
      <c r="AI611" s="150" t="str">
        <f t="shared" si="73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2"/>
        <v/>
      </c>
      <c r="AI612" s="150" t="str">
        <f t="shared" si="73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2"/>
        <v/>
      </c>
      <c r="AI613" s="150" t="str">
        <f t="shared" si="73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2"/>
        <v/>
      </c>
      <c r="AI614" s="150" t="str">
        <f t="shared" si="73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2"/>
        <v/>
      </c>
      <c r="AI615" s="150" t="str">
        <f t="shared" si="73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2"/>
        <v/>
      </c>
      <c r="AI616" s="150" t="str">
        <f t="shared" si="73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2"/>
        <v/>
      </c>
      <c r="AI617" s="150" t="str">
        <f t="shared" si="73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2"/>
        <v/>
      </c>
      <c r="AI618" s="150" t="str">
        <f t="shared" si="73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2"/>
        <v/>
      </c>
      <c r="AI619" s="150" t="str">
        <f t="shared" si="73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2"/>
        <v/>
      </c>
      <c r="AI620" s="150" t="str">
        <f t="shared" si="73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2"/>
        <v/>
      </c>
      <c r="AI621" s="150" t="str">
        <f t="shared" si="73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2"/>
        <v/>
      </c>
      <c r="AI622" s="150" t="str">
        <f t="shared" si="73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2"/>
        <v/>
      </c>
      <c r="AI623" s="150" t="str">
        <f t="shared" si="73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2"/>
        <v/>
      </c>
      <c r="AI624" s="150" t="str">
        <f t="shared" si="73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2"/>
        <v/>
      </c>
      <c r="AI625" s="150" t="str">
        <f t="shared" si="73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2"/>
        <v/>
      </c>
      <c r="AI626" s="150" t="str">
        <f t="shared" si="73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2"/>
        <v/>
      </c>
      <c r="AI627" s="150" t="str">
        <f t="shared" si="73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2"/>
        <v/>
      </c>
      <c r="AI628" s="150" t="str">
        <f t="shared" si="73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2"/>
        <v/>
      </c>
      <c r="AI629" s="150" t="str">
        <f t="shared" si="73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2"/>
        <v/>
      </c>
      <c r="AI630" s="150" t="str">
        <f t="shared" si="73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2"/>
        <v/>
      </c>
      <c r="AI631" s="150" t="str">
        <f t="shared" si="73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2"/>
        <v/>
      </c>
      <c r="AI632" s="150" t="str">
        <f t="shared" si="73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2"/>
        <v/>
      </c>
      <c r="AI633" s="150" t="str">
        <f t="shared" si="73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2"/>
        <v/>
      </c>
      <c r="AI634" s="150" t="str">
        <f t="shared" si="73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2"/>
        <v/>
      </c>
      <c r="AI635" s="150" t="str">
        <f t="shared" si="73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2"/>
        <v/>
      </c>
      <c r="AI636" s="150" t="str">
        <f t="shared" si="73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2"/>
        <v/>
      </c>
      <c r="AI637" s="150" t="str">
        <f t="shared" si="73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2"/>
        <v/>
      </c>
      <c r="AI638" s="150" t="str">
        <f t="shared" si="73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2"/>
        <v/>
      </c>
      <c r="AI639" s="150" t="str">
        <f t="shared" si="73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2"/>
        <v/>
      </c>
      <c r="AI640" s="150" t="str">
        <f t="shared" si="73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2"/>
        <v/>
      </c>
      <c r="AI641" s="150" t="str">
        <f t="shared" si="73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2"/>
        <v/>
      </c>
      <c r="AI642" s="150" t="str">
        <f t="shared" si="73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2"/>
        <v/>
      </c>
      <c r="AI643" s="150" t="str">
        <f t="shared" si="73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74">IF(COUNTIF(X:X,V644)*COUNTIF(Z:Z,V644)*COUNTIF(AB:AB,V644)*COUNTIF(AD:AD,V644)*COUNTIF(AF:AF,V644),V644,"")</f>
        <v/>
      </c>
      <c r="AI644" s="150" t="str">
        <f t="shared" ref="AI644:AI707" si="75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74"/>
        <v/>
      </c>
      <c r="AI645" s="150" t="str">
        <f t="shared" si="75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74"/>
        <v/>
      </c>
      <c r="AI646" s="150" t="str">
        <f t="shared" si="75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74"/>
        <v/>
      </c>
      <c r="AI647" s="150" t="str">
        <f t="shared" si="75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74"/>
        <v/>
      </c>
      <c r="AI648" s="150" t="str">
        <f t="shared" si="75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74"/>
        <v/>
      </c>
      <c r="AI649" s="150" t="str">
        <f t="shared" si="75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74"/>
        <v/>
      </c>
      <c r="AI650" s="150" t="str">
        <f t="shared" si="75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74"/>
        <v/>
      </c>
      <c r="AI651" s="150" t="str">
        <f t="shared" si="75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74"/>
        <v/>
      </c>
      <c r="AI652" s="150" t="str">
        <f t="shared" si="75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74"/>
        <v/>
      </c>
      <c r="AI653" s="150" t="str">
        <f t="shared" si="75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74"/>
        <v/>
      </c>
      <c r="AI654" s="150" t="str">
        <f t="shared" si="75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74"/>
        <v/>
      </c>
      <c r="AI655" s="150" t="str">
        <f t="shared" si="75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74"/>
        <v/>
      </c>
      <c r="AI656" s="150" t="str">
        <f t="shared" si="75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74"/>
        <v/>
      </c>
      <c r="AI657" s="150" t="str">
        <f t="shared" si="75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74"/>
        <v/>
      </c>
      <c r="AI658" s="150" t="str">
        <f t="shared" si="75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74"/>
        <v/>
      </c>
      <c r="AI659" s="150" t="str">
        <f t="shared" si="75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74"/>
        <v/>
      </c>
      <c r="AI660" s="150" t="str">
        <f t="shared" si="75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74"/>
        <v/>
      </c>
      <c r="AI661" s="150" t="str">
        <f t="shared" si="75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74"/>
        <v/>
      </c>
      <c r="AI662" s="150" t="str">
        <f t="shared" si="75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74"/>
        <v/>
      </c>
      <c r="AI663" s="150" t="str">
        <f t="shared" si="75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74"/>
        <v/>
      </c>
      <c r="AI664" s="150" t="str">
        <f t="shared" si="75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74"/>
        <v/>
      </c>
      <c r="AI665" s="150" t="str">
        <f t="shared" si="75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74"/>
        <v/>
      </c>
      <c r="AI666" s="150" t="str">
        <f t="shared" si="75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74"/>
        <v/>
      </c>
      <c r="AI667" s="150" t="str">
        <f t="shared" si="75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74"/>
        <v/>
      </c>
      <c r="AI668" s="150" t="str">
        <f t="shared" si="75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74"/>
        <v/>
      </c>
      <c r="AI669" s="150" t="str">
        <f t="shared" si="75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74"/>
        <v/>
      </c>
      <c r="AI670" s="150" t="str">
        <f t="shared" si="75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74"/>
        <v/>
      </c>
      <c r="AI671" s="150" t="str">
        <f t="shared" si="75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74"/>
        <v/>
      </c>
      <c r="AI672" s="150" t="str">
        <f t="shared" si="75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74"/>
        <v/>
      </c>
      <c r="AI673" s="150" t="str">
        <f t="shared" si="75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74"/>
        <v/>
      </c>
      <c r="AI674" s="150" t="str">
        <f t="shared" si="75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74"/>
        <v/>
      </c>
      <c r="AI675" s="150" t="str">
        <f t="shared" si="75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74"/>
        <v/>
      </c>
      <c r="AI676" s="150" t="str">
        <f t="shared" si="75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74"/>
        <v/>
      </c>
      <c r="AI677" s="150" t="str">
        <f t="shared" si="75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74"/>
        <v/>
      </c>
      <c r="AI678" s="150" t="str">
        <f t="shared" si="75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74"/>
        <v/>
      </c>
      <c r="AI679" s="150" t="str">
        <f t="shared" si="75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74"/>
        <v/>
      </c>
      <c r="AI680" s="150" t="str">
        <f t="shared" si="75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74"/>
        <v/>
      </c>
      <c r="AI681" s="150" t="str">
        <f t="shared" si="75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74"/>
        <v/>
      </c>
      <c r="AI682" s="150" t="str">
        <f t="shared" si="75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74"/>
        <v/>
      </c>
      <c r="AI683" s="150" t="str">
        <f t="shared" si="75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74"/>
        <v/>
      </c>
      <c r="AI684" s="150" t="str">
        <f t="shared" si="75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74"/>
        <v/>
      </c>
      <c r="AI685" s="150" t="str">
        <f t="shared" si="75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74"/>
        <v/>
      </c>
      <c r="AI686" s="150" t="str">
        <f t="shared" si="75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74"/>
        <v/>
      </c>
      <c r="AI687" s="150" t="str">
        <f t="shared" si="75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74"/>
        <v/>
      </c>
      <c r="AI688" s="150" t="str">
        <f t="shared" si="75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74"/>
        <v/>
      </c>
      <c r="AI689" s="150" t="str">
        <f t="shared" si="75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74"/>
        <v/>
      </c>
      <c r="AI690" s="150" t="str">
        <f t="shared" si="75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74"/>
        <v/>
      </c>
      <c r="AI691" s="150" t="str">
        <f t="shared" si="75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74"/>
        <v/>
      </c>
      <c r="AI692" s="150" t="str">
        <f t="shared" si="75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74"/>
        <v/>
      </c>
      <c r="AI693" s="150" t="str">
        <f t="shared" si="75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74"/>
        <v/>
      </c>
      <c r="AI694" s="150" t="str">
        <f t="shared" si="75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74"/>
        <v/>
      </c>
      <c r="AI695" s="150" t="str">
        <f t="shared" si="75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74"/>
        <v/>
      </c>
      <c r="AI696" s="150" t="str">
        <f t="shared" si="75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74"/>
        <v/>
      </c>
      <c r="AI697" s="150" t="str">
        <f t="shared" si="75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74"/>
        <v/>
      </c>
      <c r="AI698" s="150" t="str">
        <f t="shared" si="75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74"/>
        <v/>
      </c>
      <c r="AI699" s="150" t="str">
        <f t="shared" si="75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74"/>
        <v/>
      </c>
      <c r="AI700" s="150" t="str">
        <f t="shared" si="75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74"/>
        <v/>
      </c>
      <c r="AI701" s="150" t="str">
        <f t="shared" si="75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74"/>
        <v/>
      </c>
      <c r="AI702" s="150" t="str">
        <f t="shared" si="75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74"/>
        <v/>
      </c>
      <c r="AI703" s="150" t="str">
        <f t="shared" si="75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74"/>
        <v/>
      </c>
      <c r="AI704" s="150" t="str">
        <f t="shared" si="75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74"/>
        <v/>
      </c>
      <c r="AI705" s="150" t="str">
        <f t="shared" si="75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74"/>
        <v/>
      </c>
      <c r="AI706" s="150" t="str">
        <f t="shared" si="75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74"/>
        <v/>
      </c>
      <c r="AI707" s="150" t="str">
        <f t="shared" si="75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76">IF(COUNTIF(X:X,V708)*COUNTIF(Z:Z,V708)*COUNTIF(AB:AB,V708)*COUNTIF(AD:AD,V708)*COUNTIF(AF:AF,V708),V708,"")</f>
        <v/>
      </c>
      <c r="AI708" s="150" t="str">
        <f t="shared" ref="AI708:AI771" si="77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76"/>
        <v/>
      </c>
      <c r="AI709" s="150" t="str">
        <f t="shared" si="77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76"/>
        <v/>
      </c>
      <c r="AI710" s="150" t="str">
        <f t="shared" si="77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76"/>
        <v/>
      </c>
      <c r="AI711" s="150" t="str">
        <f t="shared" si="77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76"/>
        <v/>
      </c>
      <c r="AI712" s="150" t="str">
        <f t="shared" si="77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76"/>
        <v/>
      </c>
      <c r="AI713" s="150" t="str">
        <f t="shared" si="77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76"/>
        <v/>
      </c>
      <c r="AI714" s="150" t="str">
        <f t="shared" si="77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76"/>
        <v/>
      </c>
      <c r="AI715" s="150" t="str">
        <f t="shared" si="77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76"/>
        <v/>
      </c>
      <c r="AI716" s="150" t="str">
        <f t="shared" si="77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76"/>
        <v/>
      </c>
      <c r="AI717" s="150" t="str">
        <f t="shared" si="77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76"/>
        <v/>
      </c>
      <c r="AI718" s="150" t="str">
        <f t="shared" si="77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76"/>
        <v/>
      </c>
      <c r="AI719" s="150" t="str">
        <f t="shared" si="77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76"/>
        <v/>
      </c>
      <c r="AI720" s="150" t="str">
        <f t="shared" si="77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76"/>
        <v/>
      </c>
      <c r="AI721" s="150" t="str">
        <f t="shared" si="77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76"/>
        <v/>
      </c>
      <c r="AI722" s="150" t="str">
        <f t="shared" si="77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76"/>
        <v/>
      </c>
      <c r="AI723" s="150" t="str">
        <f t="shared" si="77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76"/>
        <v/>
      </c>
      <c r="AI724" s="150" t="str">
        <f t="shared" si="77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76"/>
        <v/>
      </c>
      <c r="AI725" s="150" t="str">
        <f t="shared" si="77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76"/>
        <v/>
      </c>
      <c r="AI726" s="150" t="str">
        <f t="shared" si="77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76"/>
        <v/>
      </c>
      <c r="AI727" s="150" t="str">
        <f t="shared" si="77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76"/>
        <v/>
      </c>
      <c r="AI728" s="150" t="str">
        <f t="shared" si="77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76"/>
        <v/>
      </c>
      <c r="AI729" s="150" t="str">
        <f t="shared" si="77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76"/>
        <v/>
      </c>
      <c r="AI730" s="150" t="str">
        <f t="shared" si="77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76"/>
        <v/>
      </c>
      <c r="AI731" s="150" t="str">
        <f t="shared" si="77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76"/>
        <v/>
      </c>
      <c r="AI732" s="150" t="str">
        <f t="shared" si="77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76"/>
        <v/>
      </c>
      <c r="AI733" s="150" t="str">
        <f t="shared" si="77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76"/>
        <v/>
      </c>
      <c r="AI734" s="150" t="str">
        <f t="shared" si="77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76"/>
        <v/>
      </c>
      <c r="AI735" s="150" t="str">
        <f t="shared" si="77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76"/>
        <v/>
      </c>
      <c r="AI736" s="150" t="str">
        <f t="shared" si="77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76"/>
        <v/>
      </c>
      <c r="AI737" s="150" t="str">
        <f t="shared" si="77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76"/>
        <v/>
      </c>
      <c r="AI738" s="150" t="str">
        <f t="shared" si="77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76"/>
        <v/>
      </c>
      <c r="AI739" s="150" t="str">
        <f t="shared" si="77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76"/>
        <v/>
      </c>
      <c r="AI740" s="150" t="str">
        <f t="shared" si="77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76"/>
        <v/>
      </c>
      <c r="AI741" s="150" t="str">
        <f t="shared" si="77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76"/>
        <v/>
      </c>
      <c r="AI742" s="150" t="str">
        <f t="shared" si="77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76"/>
        <v/>
      </c>
      <c r="AI743" s="150" t="str">
        <f t="shared" si="77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76"/>
        <v/>
      </c>
      <c r="AI744" s="150" t="str">
        <f t="shared" si="77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76"/>
        <v/>
      </c>
      <c r="AI745" s="150" t="str">
        <f t="shared" si="77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76"/>
        <v/>
      </c>
      <c r="AI746" s="150" t="str">
        <f t="shared" si="77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76"/>
        <v/>
      </c>
      <c r="AI747" s="150" t="str">
        <f t="shared" si="77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76"/>
        <v/>
      </c>
      <c r="AI748" s="150" t="str">
        <f t="shared" si="77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76"/>
        <v/>
      </c>
      <c r="AI749" s="150" t="str">
        <f t="shared" si="77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76"/>
        <v/>
      </c>
      <c r="AI750" s="150" t="str">
        <f t="shared" si="77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76"/>
        <v/>
      </c>
      <c r="AI751" s="150" t="str">
        <f t="shared" si="77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76"/>
        <v/>
      </c>
      <c r="AI752" s="150" t="str">
        <f t="shared" si="77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76"/>
        <v/>
      </c>
      <c r="AI753" s="150" t="str">
        <f t="shared" si="77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76"/>
        <v/>
      </c>
      <c r="AI754" s="150" t="str">
        <f t="shared" si="77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76"/>
        <v/>
      </c>
      <c r="AI755" s="150" t="str">
        <f t="shared" si="77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76"/>
        <v/>
      </c>
      <c r="AI756" s="150" t="str">
        <f t="shared" si="77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76"/>
        <v/>
      </c>
      <c r="AI757" s="150" t="str">
        <f t="shared" si="77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76"/>
        <v/>
      </c>
      <c r="AI758" s="150" t="str">
        <f t="shared" si="77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76"/>
        <v/>
      </c>
      <c r="AI759" s="150" t="str">
        <f t="shared" si="77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76"/>
        <v/>
      </c>
      <c r="AI760" s="150" t="str">
        <f t="shared" si="77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76"/>
        <v/>
      </c>
      <c r="AI761" s="150" t="str">
        <f t="shared" si="77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76"/>
        <v/>
      </c>
      <c r="AI762" s="150" t="str">
        <f t="shared" si="77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76"/>
        <v/>
      </c>
      <c r="AI763" s="150" t="str">
        <f t="shared" si="77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76"/>
        <v/>
      </c>
      <c r="AI764" s="150" t="str">
        <f t="shared" si="77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76"/>
        <v/>
      </c>
      <c r="AI765" s="150" t="str">
        <f t="shared" si="77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76"/>
        <v/>
      </c>
      <c r="AI766" s="150" t="str">
        <f t="shared" si="77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76"/>
        <v/>
      </c>
      <c r="AI767" s="150" t="str">
        <f t="shared" si="77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76"/>
        <v/>
      </c>
      <c r="AI768" s="150" t="str">
        <f t="shared" si="77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76"/>
        <v/>
      </c>
      <c r="AI769" s="150" t="str">
        <f t="shared" si="77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76"/>
        <v/>
      </c>
      <c r="AI770" s="150" t="str">
        <f t="shared" si="77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76"/>
        <v/>
      </c>
      <c r="AI771" s="150" t="str">
        <f t="shared" si="77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78">IF(COUNTIF(X:X,V772)*COUNTIF(Z:Z,V772)*COUNTIF(AB:AB,V772)*COUNTIF(AD:AD,V772)*COUNTIF(AF:AF,V772),V772,"")</f>
        <v/>
      </c>
      <c r="AI772" s="150" t="str">
        <f t="shared" ref="AI772:AI835" si="79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78"/>
        <v/>
      </c>
      <c r="AI773" s="150" t="str">
        <f t="shared" si="79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78"/>
        <v/>
      </c>
      <c r="AI774" s="150" t="str">
        <f t="shared" si="79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78"/>
        <v/>
      </c>
      <c r="AI775" s="150" t="str">
        <f t="shared" si="79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78"/>
        <v/>
      </c>
      <c r="AI776" s="150" t="str">
        <f t="shared" si="79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78"/>
        <v/>
      </c>
      <c r="AI777" s="150" t="str">
        <f t="shared" si="79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78"/>
        <v/>
      </c>
      <c r="AI778" s="150" t="str">
        <f t="shared" si="79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78"/>
        <v/>
      </c>
      <c r="AI779" s="150" t="str">
        <f t="shared" si="79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78"/>
        <v/>
      </c>
      <c r="AI780" s="150" t="str">
        <f t="shared" si="79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78"/>
        <v/>
      </c>
      <c r="AI781" s="150" t="str">
        <f t="shared" si="79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78"/>
        <v/>
      </c>
      <c r="AI782" s="150" t="str">
        <f t="shared" si="79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78"/>
        <v/>
      </c>
      <c r="AI783" s="150" t="str">
        <f t="shared" si="79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78"/>
        <v/>
      </c>
      <c r="AI784" s="150" t="str">
        <f t="shared" si="79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78"/>
        <v/>
      </c>
      <c r="AI785" s="150" t="str">
        <f t="shared" si="79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78"/>
        <v/>
      </c>
      <c r="AI786" s="150" t="str">
        <f t="shared" si="79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78"/>
        <v/>
      </c>
      <c r="AI787" s="150" t="str">
        <f t="shared" si="79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78"/>
        <v/>
      </c>
      <c r="AI788" s="150" t="str">
        <f t="shared" si="79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78"/>
        <v/>
      </c>
      <c r="AI789" s="150" t="str">
        <f t="shared" si="79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78"/>
        <v/>
      </c>
      <c r="AI790" s="150" t="str">
        <f t="shared" si="79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78"/>
        <v/>
      </c>
      <c r="AI791" s="150" t="str">
        <f t="shared" si="79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78"/>
        <v/>
      </c>
      <c r="AI792" s="150" t="str">
        <f t="shared" si="79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78"/>
        <v/>
      </c>
      <c r="AI793" s="150" t="str">
        <f t="shared" si="79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78"/>
        <v/>
      </c>
      <c r="AI794" s="150" t="str">
        <f t="shared" si="79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78"/>
        <v/>
      </c>
      <c r="AI795" s="150" t="str">
        <f t="shared" si="79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78"/>
        <v/>
      </c>
      <c r="AI796" s="150" t="str">
        <f t="shared" si="79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78"/>
        <v/>
      </c>
      <c r="AI797" s="150" t="str">
        <f t="shared" si="79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78"/>
        <v/>
      </c>
      <c r="AI798" s="150" t="str">
        <f t="shared" si="79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78"/>
        <v/>
      </c>
      <c r="AI799" s="150" t="str">
        <f t="shared" si="79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78"/>
        <v/>
      </c>
      <c r="AI800" s="150" t="str">
        <f t="shared" si="79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78"/>
        <v/>
      </c>
      <c r="AI801" s="150" t="str">
        <f t="shared" si="79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78"/>
        <v/>
      </c>
      <c r="AI802" s="150" t="str">
        <f t="shared" si="79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78"/>
        <v/>
      </c>
      <c r="AI803" s="150" t="str">
        <f t="shared" si="79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78"/>
        <v/>
      </c>
      <c r="AI804" s="150" t="str">
        <f t="shared" si="79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78"/>
        <v/>
      </c>
      <c r="AI805" s="150" t="str">
        <f t="shared" si="79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78"/>
        <v/>
      </c>
      <c r="AI806" s="150" t="str">
        <f t="shared" si="79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78"/>
        <v/>
      </c>
      <c r="AI807" s="150" t="str">
        <f t="shared" si="79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78"/>
        <v/>
      </c>
      <c r="AI808" s="150" t="str">
        <f t="shared" si="79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78"/>
        <v/>
      </c>
      <c r="AI809" s="150" t="str">
        <f t="shared" si="79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78"/>
        <v/>
      </c>
      <c r="AI810" s="150" t="str">
        <f t="shared" si="79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78"/>
        <v/>
      </c>
      <c r="AI811" s="150" t="str">
        <f t="shared" si="79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78"/>
        <v/>
      </c>
      <c r="AI812" s="150" t="str">
        <f t="shared" si="79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78"/>
        <v/>
      </c>
      <c r="AI813" s="150" t="str">
        <f t="shared" si="79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78"/>
        <v/>
      </c>
      <c r="AI814" s="150" t="str">
        <f t="shared" si="79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78"/>
        <v/>
      </c>
      <c r="AI815" s="150" t="str">
        <f t="shared" si="79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78"/>
        <v/>
      </c>
      <c r="AI816" s="150" t="str">
        <f t="shared" si="79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78"/>
        <v/>
      </c>
      <c r="AI817" s="150" t="str">
        <f t="shared" si="79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78"/>
        <v/>
      </c>
      <c r="AI818" s="150" t="str">
        <f t="shared" si="79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78"/>
        <v/>
      </c>
      <c r="AI819" s="150" t="str">
        <f t="shared" si="79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78"/>
        <v/>
      </c>
      <c r="AI820" s="150" t="str">
        <f t="shared" si="79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78"/>
        <v/>
      </c>
      <c r="AI821" s="150" t="str">
        <f t="shared" si="79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78"/>
        <v/>
      </c>
      <c r="AI822" s="150" t="str">
        <f t="shared" si="79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78"/>
        <v/>
      </c>
      <c r="AI823" s="150" t="str">
        <f t="shared" si="79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78"/>
        <v/>
      </c>
      <c r="AI824" s="150" t="str">
        <f t="shared" si="79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78"/>
        <v/>
      </c>
      <c r="AI825" s="150" t="str">
        <f t="shared" si="79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78"/>
        <v/>
      </c>
      <c r="AI826" s="150" t="str">
        <f t="shared" si="79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78"/>
        <v/>
      </c>
      <c r="AI827" s="150" t="str">
        <f t="shared" si="79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78"/>
        <v/>
      </c>
      <c r="AI828" s="150" t="str">
        <f t="shared" si="79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78"/>
        <v/>
      </c>
      <c r="AI829" s="150" t="str">
        <f t="shared" si="79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78"/>
        <v/>
      </c>
      <c r="AI830" s="150" t="str">
        <f t="shared" si="79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78"/>
        <v/>
      </c>
      <c r="AI831" s="150" t="str">
        <f t="shared" si="79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78"/>
        <v/>
      </c>
      <c r="AI832" s="150" t="str">
        <f t="shared" si="79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78"/>
        <v/>
      </c>
      <c r="AI833" s="150" t="str">
        <f t="shared" si="79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78"/>
        <v/>
      </c>
      <c r="AI834" s="150" t="str">
        <f t="shared" si="79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78"/>
        <v/>
      </c>
      <c r="AI835" s="150" t="str">
        <f t="shared" si="79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80">IF(COUNTIF(X:X,V836)*COUNTIF(Z:Z,V836)*COUNTIF(AB:AB,V836)*COUNTIF(AD:AD,V836)*COUNTIF(AF:AF,V836),V836,"")</f>
        <v/>
      </c>
      <c r="AI836" s="150" t="str">
        <f t="shared" ref="AI836:AI899" si="81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80"/>
        <v/>
      </c>
      <c r="AI837" s="150" t="str">
        <f t="shared" si="81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80"/>
        <v/>
      </c>
      <c r="AI838" s="150" t="str">
        <f t="shared" si="81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80"/>
        <v/>
      </c>
      <c r="AI839" s="150" t="str">
        <f t="shared" si="81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80"/>
        <v/>
      </c>
      <c r="AI840" s="150" t="str">
        <f t="shared" si="81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80"/>
        <v/>
      </c>
      <c r="AI841" s="150" t="str">
        <f t="shared" si="81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80"/>
        <v/>
      </c>
      <c r="AI842" s="150" t="str">
        <f t="shared" si="81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80"/>
        <v/>
      </c>
      <c r="AI843" s="150" t="str">
        <f t="shared" si="81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80"/>
        <v/>
      </c>
      <c r="AI844" s="150" t="str">
        <f t="shared" si="81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80"/>
        <v/>
      </c>
      <c r="AI845" s="150" t="str">
        <f t="shared" si="81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80"/>
        <v/>
      </c>
      <c r="AI846" s="150" t="str">
        <f t="shared" si="81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80"/>
        <v/>
      </c>
      <c r="AI847" s="150" t="str">
        <f t="shared" si="81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80"/>
        <v/>
      </c>
      <c r="AI848" s="150" t="str">
        <f t="shared" si="81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80"/>
        <v/>
      </c>
      <c r="AI849" s="150" t="str">
        <f t="shared" si="81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80"/>
        <v/>
      </c>
      <c r="AI850" s="150" t="str">
        <f t="shared" si="81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80"/>
        <v/>
      </c>
      <c r="AI851" s="150" t="str">
        <f t="shared" si="81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80"/>
        <v/>
      </c>
      <c r="AI852" s="150" t="str">
        <f t="shared" si="81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80"/>
        <v/>
      </c>
      <c r="AI853" s="150" t="str">
        <f t="shared" si="81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80"/>
        <v/>
      </c>
      <c r="AI854" s="150" t="str">
        <f t="shared" si="81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80"/>
        <v/>
      </c>
      <c r="AI855" s="150" t="str">
        <f t="shared" si="81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80"/>
        <v/>
      </c>
      <c r="AI856" s="150" t="str">
        <f t="shared" si="81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80"/>
        <v/>
      </c>
      <c r="AI857" s="150" t="str">
        <f t="shared" si="81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80"/>
        <v/>
      </c>
      <c r="AI858" s="150" t="str">
        <f t="shared" si="81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80"/>
        <v/>
      </c>
      <c r="AI859" s="150" t="str">
        <f t="shared" si="81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80"/>
        <v/>
      </c>
      <c r="AI860" s="150" t="str">
        <f t="shared" si="81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80"/>
        <v/>
      </c>
      <c r="AI861" s="150" t="str">
        <f t="shared" si="81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80"/>
        <v/>
      </c>
      <c r="AI862" s="150" t="str">
        <f t="shared" si="81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80"/>
        <v/>
      </c>
      <c r="AI863" s="150" t="str">
        <f t="shared" si="81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80"/>
        <v/>
      </c>
      <c r="AI864" s="150" t="str">
        <f t="shared" si="81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80"/>
        <v/>
      </c>
      <c r="AI865" s="150" t="str">
        <f t="shared" si="81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80"/>
        <v/>
      </c>
      <c r="AI866" s="150" t="str">
        <f t="shared" si="81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80"/>
        <v/>
      </c>
      <c r="AI867" s="150" t="str">
        <f t="shared" si="81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80"/>
        <v/>
      </c>
      <c r="AI868" s="150" t="str">
        <f t="shared" si="81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80"/>
        <v/>
      </c>
      <c r="AI869" s="150" t="str">
        <f t="shared" si="81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80"/>
        <v/>
      </c>
      <c r="AI870" s="150" t="str">
        <f t="shared" si="81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80"/>
        <v/>
      </c>
      <c r="AI871" s="150" t="str">
        <f t="shared" si="81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80"/>
        <v/>
      </c>
      <c r="AI872" s="150" t="str">
        <f t="shared" si="81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80"/>
        <v/>
      </c>
      <c r="AI873" s="150" t="str">
        <f t="shared" si="81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80"/>
        <v/>
      </c>
      <c r="AI874" s="150" t="str">
        <f t="shared" si="81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80"/>
        <v/>
      </c>
      <c r="AI875" s="150" t="str">
        <f t="shared" si="81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80"/>
        <v/>
      </c>
      <c r="AI876" s="150" t="str">
        <f t="shared" si="81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80"/>
        <v/>
      </c>
      <c r="AI877" s="150" t="str">
        <f t="shared" si="81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80"/>
        <v/>
      </c>
      <c r="AI878" s="150" t="str">
        <f t="shared" si="81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80"/>
        <v/>
      </c>
      <c r="AI879" s="150" t="str">
        <f t="shared" si="81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80"/>
        <v/>
      </c>
      <c r="AI880" s="150" t="str">
        <f t="shared" si="81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80"/>
        <v/>
      </c>
      <c r="AI881" s="150" t="str">
        <f t="shared" si="81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80"/>
        <v/>
      </c>
      <c r="AI882" s="150" t="str">
        <f t="shared" si="81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80"/>
        <v/>
      </c>
      <c r="AI883" s="150" t="str">
        <f t="shared" si="81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80"/>
        <v/>
      </c>
      <c r="AI884" s="150" t="str">
        <f t="shared" si="81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80"/>
        <v/>
      </c>
      <c r="AI885" s="150" t="str">
        <f t="shared" si="81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80"/>
        <v/>
      </c>
      <c r="AI886" s="150" t="str">
        <f t="shared" si="81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80"/>
        <v/>
      </c>
      <c r="AI887" s="150" t="str">
        <f t="shared" si="81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80"/>
        <v/>
      </c>
      <c r="AI888" s="150" t="str">
        <f t="shared" si="81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80"/>
        <v/>
      </c>
      <c r="AI889" s="150" t="str">
        <f t="shared" si="81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80"/>
        <v/>
      </c>
      <c r="AI890" s="150" t="str">
        <f t="shared" si="81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80"/>
        <v/>
      </c>
      <c r="AI891" s="150" t="str">
        <f t="shared" si="81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80"/>
        <v/>
      </c>
      <c r="AI892" s="150" t="str">
        <f t="shared" si="81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80"/>
        <v/>
      </c>
      <c r="AI893" s="150" t="str">
        <f t="shared" si="81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80"/>
        <v/>
      </c>
      <c r="AI894" s="150" t="str">
        <f t="shared" si="81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80"/>
        <v/>
      </c>
      <c r="AI895" s="150" t="str">
        <f t="shared" si="81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80"/>
        <v/>
      </c>
      <c r="AI896" s="150" t="str">
        <f t="shared" si="81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80"/>
        <v/>
      </c>
      <c r="AI897" s="150" t="str">
        <f t="shared" si="81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80"/>
        <v/>
      </c>
      <c r="AI898" s="150" t="str">
        <f t="shared" si="81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80"/>
        <v/>
      </c>
      <c r="AI899" s="150" t="str">
        <f t="shared" si="81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82">IF(COUNTIF(X:X,V900)*COUNTIF(Z:Z,V900)*COUNTIF(AB:AB,V900)*COUNTIF(AD:AD,V900)*COUNTIF(AF:AF,V900),V900,"")</f>
        <v/>
      </c>
      <c r="AI900" s="150" t="str">
        <f t="shared" ref="AI900:AI963" si="83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82"/>
        <v/>
      </c>
      <c r="AI901" s="150" t="str">
        <f t="shared" si="83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82"/>
        <v/>
      </c>
      <c r="AI902" s="150" t="str">
        <f t="shared" si="83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82"/>
        <v/>
      </c>
      <c r="AI903" s="150" t="str">
        <f t="shared" si="83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82"/>
        <v/>
      </c>
      <c r="AI904" s="150" t="str">
        <f t="shared" si="83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82"/>
        <v/>
      </c>
      <c r="AI905" s="150" t="str">
        <f t="shared" si="83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82"/>
        <v/>
      </c>
      <c r="AI906" s="150" t="str">
        <f t="shared" si="83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82"/>
        <v/>
      </c>
      <c r="AI907" s="150" t="str">
        <f t="shared" si="83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82"/>
        <v/>
      </c>
      <c r="AI908" s="150" t="str">
        <f t="shared" si="83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82"/>
        <v/>
      </c>
      <c r="AI909" s="150" t="str">
        <f t="shared" si="83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82"/>
        <v/>
      </c>
      <c r="AI910" s="150" t="str">
        <f t="shared" si="83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82"/>
        <v/>
      </c>
      <c r="AI911" s="150" t="str">
        <f t="shared" si="83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82"/>
        <v/>
      </c>
      <c r="AI912" s="150" t="str">
        <f t="shared" si="83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82"/>
        <v/>
      </c>
      <c r="AI913" s="150" t="str">
        <f t="shared" si="83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82"/>
        <v/>
      </c>
      <c r="AI914" s="150" t="str">
        <f t="shared" si="83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82"/>
        <v/>
      </c>
      <c r="AI915" s="150" t="str">
        <f t="shared" si="83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82"/>
        <v/>
      </c>
      <c r="AI916" s="150" t="str">
        <f t="shared" si="83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82"/>
        <v/>
      </c>
      <c r="AI917" s="150" t="str">
        <f t="shared" si="83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82"/>
        <v/>
      </c>
      <c r="AI918" s="150" t="str">
        <f t="shared" si="83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82"/>
        <v/>
      </c>
      <c r="AI919" s="150" t="str">
        <f t="shared" si="83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82"/>
        <v/>
      </c>
      <c r="AI920" s="150" t="str">
        <f t="shared" si="83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82"/>
        <v/>
      </c>
      <c r="AI921" s="150" t="str">
        <f t="shared" si="83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82"/>
        <v/>
      </c>
      <c r="AI922" s="150" t="str">
        <f t="shared" si="83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82"/>
        <v/>
      </c>
      <c r="AI923" s="150" t="str">
        <f t="shared" si="83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82"/>
        <v/>
      </c>
      <c r="AI924" s="150" t="str">
        <f t="shared" si="83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82"/>
        <v/>
      </c>
      <c r="AI925" s="150" t="str">
        <f t="shared" si="83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82"/>
        <v/>
      </c>
      <c r="AI926" s="150" t="str">
        <f t="shared" si="83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82"/>
        <v/>
      </c>
      <c r="AI927" s="150" t="str">
        <f t="shared" si="83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82"/>
        <v/>
      </c>
      <c r="AI928" s="150" t="str">
        <f t="shared" si="83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82"/>
        <v/>
      </c>
      <c r="AI929" s="150" t="str">
        <f t="shared" si="83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82"/>
        <v/>
      </c>
      <c r="AI930" s="150" t="str">
        <f t="shared" si="83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82"/>
        <v/>
      </c>
      <c r="AI931" s="150" t="str">
        <f t="shared" si="83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82"/>
        <v/>
      </c>
      <c r="AI932" s="150" t="str">
        <f t="shared" si="83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82"/>
        <v/>
      </c>
      <c r="AI933" s="150" t="str">
        <f t="shared" si="83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82"/>
        <v/>
      </c>
      <c r="AI934" s="150" t="str">
        <f t="shared" si="83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82"/>
        <v/>
      </c>
      <c r="AI935" s="150" t="str">
        <f t="shared" si="83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82"/>
        <v/>
      </c>
      <c r="AI936" s="150" t="str">
        <f t="shared" si="83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82"/>
        <v/>
      </c>
      <c r="AI937" s="150" t="str">
        <f t="shared" si="83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82"/>
        <v/>
      </c>
      <c r="AI938" s="150" t="str">
        <f t="shared" si="83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82"/>
        <v/>
      </c>
      <c r="AI939" s="150" t="str">
        <f t="shared" si="83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82"/>
        <v/>
      </c>
      <c r="AI940" s="150" t="str">
        <f t="shared" si="83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82"/>
        <v/>
      </c>
      <c r="AI941" s="150" t="str">
        <f t="shared" si="83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82"/>
        <v/>
      </c>
      <c r="AI942" s="150" t="str">
        <f t="shared" si="83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82"/>
        <v/>
      </c>
      <c r="AI943" s="150" t="str">
        <f t="shared" si="83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82"/>
        <v/>
      </c>
      <c r="AI944" s="150" t="str">
        <f t="shared" si="83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82"/>
        <v/>
      </c>
      <c r="AI945" s="150" t="str">
        <f t="shared" si="83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82"/>
        <v/>
      </c>
      <c r="AI946" s="150" t="str">
        <f t="shared" si="83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82"/>
        <v/>
      </c>
      <c r="AI947" s="150" t="str">
        <f t="shared" si="83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82"/>
        <v/>
      </c>
      <c r="AI948" s="150" t="str">
        <f t="shared" si="83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82"/>
        <v/>
      </c>
      <c r="AI949" s="150" t="str">
        <f t="shared" si="83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82"/>
        <v/>
      </c>
      <c r="AI950" s="150" t="str">
        <f t="shared" si="83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82"/>
        <v/>
      </c>
      <c r="AI951" s="150" t="str">
        <f t="shared" si="83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82"/>
        <v/>
      </c>
      <c r="AI952" s="150" t="str">
        <f t="shared" si="83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82"/>
        <v/>
      </c>
      <c r="AI953" s="150" t="str">
        <f t="shared" si="83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82"/>
        <v/>
      </c>
      <c r="AI954" s="150" t="str">
        <f t="shared" si="83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82"/>
        <v/>
      </c>
      <c r="AI955" s="150" t="str">
        <f t="shared" si="83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82"/>
        <v/>
      </c>
      <c r="AI956" s="150" t="str">
        <f t="shared" si="83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82"/>
        <v/>
      </c>
      <c r="AI957" s="150" t="str">
        <f t="shared" si="83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82"/>
        <v/>
      </c>
      <c r="AI958" s="150" t="str">
        <f t="shared" si="83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82"/>
        <v/>
      </c>
      <c r="AI959" s="150" t="str">
        <f t="shared" si="83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82"/>
        <v/>
      </c>
      <c r="AI960" s="150" t="str">
        <f t="shared" si="83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82"/>
        <v/>
      </c>
      <c r="AI961" s="150" t="str">
        <f t="shared" si="83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82"/>
        <v/>
      </c>
      <c r="AI962" s="150" t="str">
        <f t="shared" si="83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82"/>
        <v/>
      </c>
      <c r="AI963" s="150" t="str">
        <f t="shared" si="83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84">IF(COUNTIF(X:X,V964)*COUNTIF(Z:Z,V964)*COUNTIF(AB:AB,V964)*COUNTIF(AD:AD,V964)*COUNTIF(AF:AF,V964),V964,"")</f>
        <v/>
      </c>
      <c r="AI964" s="150" t="str">
        <f t="shared" ref="AI964:AI1016" si="85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84"/>
        <v/>
      </c>
      <c r="AI965" s="150" t="str">
        <f t="shared" si="85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84"/>
        <v/>
      </c>
      <c r="AI966" s="150" t="str">
        <f t="shared" si="85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84"/>
        <v/>
      </c>
      <c r="AI967" s="150" t="str">
        <f t="shared" si="85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84"/>
        <v/>
      </c>
      <c r="AI968" s="150" t="str">
        <f t="shared" si="85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84"/>
        <v/>
      </c>
      <c r="AI969" s="150" t="str">
        <f t="shared" si="85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84"/>
        <v/>
      </c>
      <c r="AI970" s="150" t="str">
        <f t="shared" si="85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84"/>
        <v/>
      </c>
      <c r="AI971" s="150" t="str">
        <f t="shared" si="85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84"/>
        <v/>
      </c>
      <c r="AI972" s="150" t="str">
        <f t="shared" si="85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84"/>
        <v/>
      </c>
      <c r="AI973" s="150" t="str">
        <f t="shared" si="85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84"/>
        <v/>
      </c>
      <c r="AI974" s="150" t="str">
        <f t="shared" si="85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84"/>
        <v/>
      </c>
      <c r="AI975" s="150" t="str">
        <f t="shared" si="85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84"/>
        <v/>
      </c>
      <c r="AI976" s="150" t="str">
        <f t="shared" si="85"/>
        <v/>
      </c>
    </row>
    <row r="977" spans="1:35">
      <c r="A977" s="151"/>
      <c r="AH977" s="150" t="str">
        <f t="shared" si="84"/>
        <v/>
      </c>
      <c r="AI977" s="150" t="str">
        <f t="shared" si="85"/>
        <v/>
      </c>
    </row>
    <row r="978" spans="1:35">
      <c r="A978" s="151"/>
      <c r="AH978" s="150" t="str">
        <f t="shared" si="84"/>
        <v/>
      </c>
      <c r="AI978" s="150" t="str">
        <f t="shared" si="85"/>
        <v/>
      </c>
    </row>
    <row r="979" spans="1:35">
      <c r="A979" s="151"/>
      <c r="AH979" s="150" t="str">
        <f t="shared" si="84"/>
        <v/>
      </c>
      <c r="AI979" s="150" t="str">
        <f t="shared" si="85"/>
        <v/>
      </c>
    </row>
    <row r="980" spans="1:35">
      <c r="A980" s="151"/>
      <c r="AH980" s="150" t="str">
        <f t="shared" si="84"/>
        <v/>
      </c>
      <c r="AI980" s="150" t="str">
        <f t="shared" si="85"/>
        <v/>
      </c>
    </row>
    <row r="981" spans="1:35">
      <c r="A981" s="151"/>
      <c r="AH981" s="150" t="str">
        <f t="shared" si="84"/>
        <v/>
      </c>
      <c r="AI981" s="150" t="str">
        <f t="shared" si="85"/>
        <v/>
      </c>
    </row>
    <row r="982" spans="1:35">
      <c r="A982" s="151"/>
      <c r="AH982" s="150" t="str">
        <f t="shared" si="84"/>
        <v/>
      </c>
      <c r="AI982" s="150" t="str">
        <f t="shared" si="85"/>
        <v/>
      </c>
    </row>
    <row r="983" spans="1:35">
      <c r="A983" s="151"/>
      <c r="AH983" s="150" t="str">
        <f t="shared" si="84"/>
        <v/>
      </c>
      <c r="AI983" s="150" t="str">
        <f t="shared" si="85"/>
        <v/>
      </c>
    </row>
    <row r="984" spans="1:35">
      <c r="A984" s="151"/>
      <c r="AH984" s="150" t="str">
        <f t="shared" si="84"/>
        <v/>
      </c>
      <c r="AI984" s="150" t="str">
        <f t="shared" si="85"/>
        <v/>
      </c>
    </row>
    <row r="985" spans="1:35">
      <c r="A985" s="151"/>
      <c r="AH985" s="150" t="str">
        <f t="shared" si="84"/>
        <v/>
      </c>
      <c r="AI985" s="150" t="str">
        <f t="shared" si="85"/>
        <v/>
      </c>
    </row>
    <row r="986" spans="1:35">
      <c r="A986" s="151"/>
      <c r="AH986" s="150" t="str">
        <f t="shared" si="84"/>
        <v/>
      </c>
      <c r="AI986" s="150" t="str">
        <f t="shared" si="85"/>
        <v/>
      </c>
    </row>
    <row r="987" spans="1:35">
      <c r="A987" s="151"/>
      <c r="AH987" s="150" t="str">
        <f t="shared" si="84"/>
        <v/>
      </c>
      <c r="AI987" s="150" t="str">
        <f t="shared" si="85"/>
        <v/>
      </c>
    </row>
    <row r="988" spans="1:35">
      <c r="A988" s="151"/>
      <c r="AH988" s="150" t="str">
        <f t="shared" si="84"/>
        <v/>
      </c>
      <c r="AI988" s="150" t="str">
        <f t="shared" si="85"/>
        <v/>
      </c>
    </row>
    <row r="989" spans="1:35">
      <c r="A989" s="151"/>
      <c r="AH989" s="150" t="str">
        <f t="shared" si="84"/>
        <v/>
      </c>
      <c r="AI989" s="150" t="str">
        <f t="shared" si="85"/>
        <v/>
      </c>
    </row>
    <row r="990" spans="1:35">
      <c r="A990" s="151"/>
      <c r="AH990" s="150" t="str">
        <f t="shared" si="84"/>
        <v/>
      </c>
      <c r="AI990" s="150" t="str">
        <f t="shared" si="85"/>
        <v/>
      </c>
    </row>
    <row r="991" spans="1:35">
      <c r="A991" s="151"/>
      <c r="AH991" s="150" t="str">
        <f t="shared" si="84"/>
        <v/>
      </c>
      <c r="AI991" s="150" t="str">
        <f t="shared" si="85"/>
        <v/>
      </c>
    </row>
    <row r="992" spans="1:35">
      <c r="A992" s="151"/>
      <c r="AH992" s="150" t="str">
        <f t="shared" si="84"/>
        <v/>
      </c>
      <c r="AI992" s="150" t="str">
        <f t="shared" si="85"/>
        <v/>
      </c>
    </row>
    <row r="993" spans="1:35">
      <c r="A993" s="151"/>
      <c r="AH993" s="150" t="str">
        <f t="shared" si="84"/>
        <v/>
      </c>
      <c r="AI993" s="150" t="str">
        <f t="shared" si="85"/>
        <v/>
      </c>
    </row>
    <row r="994" spans="1:35">
      <c r="A994" s="151"/>
      <c r="AH994" s="150" t="str">
        <f t="shared" si="84"/>
        <v/>
      </c>
      <c r="AI994" s="150" t="str">
        <f t="shared" si="85"/>
        <v/>
      </c>
    </row>
    <row r="995" spans="1:35">
      <c r="A995" s="151"/>
      <c r="AH995" s="150" t="str">
        <f t="shared" si="84"/>
        <v/>
      </c>
      <c r="AI995" s="150" t="str">
        <f t="shared" si="85"/>
        <v/>
      </c>
    </row>
    <row r="996" spans="1:35">
      <c r="A996" s="151"/>
      <c r="AH996" s="150" t="str">
        <f t="shared" si="84"/>
        <v/>
      </c>
      <c r="AI996" s="150" t="str">
        <f t="shared" si="85"/>
        <v/>
      </c>
    </row>
    <row r="997" spans="1:35">
      <c r="A997" s="151"/>
      <c r="AH997" s="150" t="str">
        <f t="shared" si="84"/>
        <v/>
      </c>
      <c r="AI997" s="150" t="str">
        <f t="shared" si="85"/>
        <v/>
      </c>
    </row>
    <row r="998" spans="1:35">
      <c r="A998" s="151"/>
      <c r="AH998" s="150" t="str">
        <f t="shared" si="84"/>
        <v/>
      </c>
      <c r="AI998" s="150" t="str">
        <f t="shared" si="85"/>
        <v/>
      </c>
    </row>
    <row r="999" spans="1:35">
      <c r="A999" s="151"/>
      <c r="AH999" s="150" t="str">
        <f t="shared" si="84"/>
        <v/>
      </c>
      <c r="AI999" s="150" t="str">
        <f t="shared" si="85"/>
        <v/>
      </c>
    </row>
    <row r="1000" spans="1:35">
      <c r="A1000" s="151"/>
      <c r="AH1000" s="150" t="str">
        <f t="shared" si="84"/>
        <v/>
      </c>
      <c r="AI1000" s="150" t="str">
        <f t="shared" si="85"/>
        <v/>
      </c>
    </row>
    <row r="1001" spans="1:35">
      <c r="A1001" s="151"/>
      <c r="AH1001" s="150" t="str">
        <f t="shared" si="84"/>
        <v/>
      </c>
      <c r="AI1001" s="150" t="str">
        <f t="shared" si="85"/>
        <v/>
      </c>
    </row>
    <row r="1002" spans="1:35">
      <c r="A1002" s="151"/>
      <c r="AH1002" s="150" t="str">
        <f t="shared" si="84"/>
        <v/>
      </c>
      <c r="AI1002" s="150" t="str">
        <f t="shared" si="85"/>
        <v/>
      </c>
    </row>
    <row r="1003" spans="1:35">
      <c r="A1003" s="151"/>
      <c r="AH1003" s="150" t="str">
        <f t="shared" si="84"/>
        <v/>
      </c>
      <c r="AI1003" s="150" t="str">
        <f t="shared" si="85"/>
        <v/>
      </c>
    </row>
    <row r="1004" spans="1:35">
      <c r="A1004" s="151"/>
      <c r="AH1004" s="150" t="str">
        <f t="shared" si="84"/>
        <v/>
      </c>
      <c r="AI1004" s="150" t="str">
        <f t="shared" si="85"/>
        <v/>
      </c>
    </row>
    <row r="1005" spans="1:35">
      <c r="A1005" s="151"/>
      <c r="AH1005" s="150" t="str">
        <f t="shared" si="84"/>
        <v/>
      </c>
      <c r="AI1005" s="150" t="str">
        <f t="shared" si="85"/>
        <v/>
      </c>
    </row>
    <row r="1006" spans="1:35">
      <c r="A1006" s="151"/>
      <c r="AH1006" s="150" t="str">
        <f t="shared" si="84"/>
        <v/>
      </c>
      <c r="AI1006" s="150" t="str">
        <f t="shared" si="85"/>
        <v/>
      </c>
    </row>
    <row r="1007" spans="1:35">
      <c r="A1007" s="151"/>
      <c r="AH1007" s="150" t="str">
        <f t="shared" si="84"/>
        <v/>
      </c>
      <c r="AI1007" s="150" t="str">
        <f t="shared" si="85"/>
        <v/>
      </c>
    </row>
    <row r="1008" spans="1:35">
      <c r="A1008" s="151"/>
      <c r="AH1008" s="150" t="str">
        <f t="shared" si="84"/>
        <v/>
      </c>
      <c r="AI1008" s="150" t="str">
        <f t="shared" si="85"/>
        <v/>
      </c>
    </row>
    <row r="1009" spans="1:35">
      <c r="A1009" s="151"/>
      <c r="AH1009" s="150" t="str">
        <f t="shared" si="84"/>
        <v/>
      </c>
      <c r="AI1009" s="150" t="str">
        <f t="shared" si="85"/>
        <v/>
      </c>
    </row>
    <row r="1010" spans="1:35">
      <c r="A1010" s="151"/>
      <c r="AH1010" s="150" t="str">
        <f t="shared" si="84"/>
        <v/>
      </c>
      <c r="AI1010" s="150" t="str">
        <f t="shared" si="85"/>
        <v/>
      </c>
    </row>
    <row r="1011" spans="1:35">
      <c r="A1011" s="151"/>
      <c r="AH1011" s="150" t="str">
        <f t="shared" si="84"/>
        <v/>
      </c>
      <c r="AI1011" s="150" t="str">
        <f t="shared" si="85"/>
        <v/>
      </c>
    </row>
    <row r="1012" spans="1:35">
      <c r="A1012" s="151"/>
      <c r="AH1012" s="150" t="str">
        <f t="shared" si="84"/>
        <v/>
      </c>
      <c r="AI1012" s="150" t="str">
        <f t="shared" si="85"/>
        <v/>
      </c>
    </row>
    <row r="1013" spans="1:35">
      <c r="A1013" s="151"/>
      <c r="AH1013" s="150" t="str">
        <f t="shared" si="84"/>
        <v/>
      </c>
      <c r="AI1013" s="150" t="str">
        <f t="shared" si="85"/>
        <v/>
      </c>
    </row>
    <row r="1014" spans="1:35">
      <c r="A1014" s="151"/>
      <c r="AH1014" s="150" t="str">
        <f t="shared" si="84"/>
        <v/>
      </c>
      <c r="AI1014" s="150" t="str">
        <f t="shared" si="85"/>
        <v/>
      </c>
    </row>
    <row r="1015" spans="1:35">
      <c r="A1015" s="151"/>
      <c r="AH1015" s="150" t="str">
        <f t="shared" si="84"/>
        <v/>
      </c>
      <c r="AI1015" s="150" t="str">
        <f t="shared" si="85"/>
        <v/>
      </c>
    </row>
    <row r="1016" spans="1:35">
      <c r="A1016" s="151"/>
      <c r="AH1016" s="150" t="str">
        <f t="shared" si="84"/>
        <v/>
      </c>
      <c r="AI1016" s="150" t="str">
        <f t="shared" si="8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5" style="46" bestFit="1" customWidth="1"/>
    <col min="5" max="5" width="10.5703125" style="3" bestFit="1" customWidth="1"/>
    <col min="6" max="6" width="24.7109375" style="3" bestFit="1" customWidth="1"/>
    <col min="7" max="7" width="13.140625" style="3" bestFit="1" customWidth="1"/>
    <col min="8" max="8" width="10.28515625" style="3" bestFit="1" customWidth="1"/>
    <col min="9" max="9" width="24.7109375" style="3" bestFit="1" customWidth="1"/>
    <col min="10" max="10" width="13.140625" style="3" bestFit="1" customWidth="1"/>
    <col min="11" max="11" width="10.42578125" style="3" bestFit="1" customWidth="1"/>
    <col min="12" max="12" width="12" style="67" bestFit="1" customWidth="1"/>
    <col min="13" max="13" width="10.7109375" style="3" customWidth="1"/>
    <col min="14" max="14" width="9.140625" style="3" customWidth="1"/>
    <col min="15" max="17" width="10.5703125" style="3" customWidth="1"/>
    <col min="18" max="18" width="9.140625" style="3" customWidth="1"/>
    <col min="19" max="21" width="15.7109375" style="146" bestFit="1" customWidth="1"/>
    <col min="22" max="26" width="9.140625" style="146"/>
    <col min="27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46009</v>
      </c>
    </row>
    <row r="2" spans="1:21" ht="15.7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51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9" ca="1">_xll.BDH(B4, "px_last",TODAY()-180,"")</f>
        <v>45987</v>
      </c>
      <c r="N3" s="3">
        <f ca="1"/>
        <v>57.993000000000002</v>
      </c>
      <c r="O3" s="42" cm="1">
        <f t="array" aca="1" ref="O3:P126" ca="1">_xll.BDH(C4, "px_last",TODAY()-180,"")</f>
        <v>45831</v>
      </c>
      <c r="P3" s="3">
        <f ca="1"/>
        <v>101.033</v>
      </c>
      <c r="Q3" s="42" cm="1">
        <f t="array" aca="1" ref="Q3:R99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45832</v>
      </c>
      <c r="P4" s="3">
        <f ca="1"/>
        <v>101.688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45833</v>
      </c>
      <c r="P5" s="3">
        <f ca="1"/>
        <v>101.746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45834</v>
      </c>
      <c r="P6" s="3">
        <f ca="1"/>
        <v>102.17100000000001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45835</v>
      </c>
      <c r="P7" s="3">
        <f ca="1"/>
        <v>102.10599999999999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45838</v>
      </c>
      <c r="P8" s="3">
        <f ca="1"/>
        <v>102.623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45839</v>
      </c>
      <c r="P9" s="3">
        <f ca="1"/>
        <v>102.741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45840</v>
      </c>
      <c r="P10" s="3">
        <f ca="1"/>
        <v>102.589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45841</v>
      </c>
      <c r="P11" s="3">
        <f ca="1"/>
        <v>102.17100000000001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45845</v>
      </c>
      <c r="P12" s="3">
        <f ca="1"/>
        <v>101.631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45846</v>
      </c>
      <c r="P13" s="3">
        <f ca="1"/>
        <v>101.41500000000001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55.307000000000002</v>
      </c>
      <c r="O14" s="42">
        <f ca="1"/>
        <v>45847</v>
      </c>
      <c r="P14" s="3">
        <f ca="1"/>
        <v>101.871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>
        <f ca="1"/>
        <v>46003</v>
      </c>
      <c r="N15" s="3">
        <f ca="1"/>
        <v>55.305</v>
      </c>
      <c r="O15" s="42">
        <f ca="1"/>
        <v>45848</v>
      </c>
      <c r="P15" s="3">
        <f ca="1"/>
        <v>101.907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46006</v>
      </c>
      <c r="N16" s="3">
        <f ca="1"/>
        <v>54.460999999999999</v>
      </c>
      <c r="O16" s="42">
        <f ca="1"/>
        <v>45849</v>
      </c>
      <c r="P16" s="3">
        <f ca="1"/>
        <v>101.364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46007</v>
      </c>
      <c r="N17" s="3">
        <f ca="1"/>
        <v>53.73</v>
      </c>
      <c r="O17" s="42">
        <f ca="1"/>
        <v>45852</v>
      </c>
      <c r="P17" s="3">
        <f ca="1"/>
        <v>101.203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46008</v>
      </c>
      <c r="N18" s="3">
        <f ca="1"/>
        <v>54.695999999999998</v>
      </c>
      <c r="O18" s="42">
        <f ca="1"/>
        <v>45853</v>
      </c>
      <c r="P18" s="3">
        <f ca="1"/>
        <v>100.934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46009</v>
      </c>
      <c r="N19" s="3">
        <f ca="1"/>
        <v>54.118000000000002</v>
      </c>
      <c r="O19" s="42">
        <f ca="1"/>
        <v>45854</v>
      </c>
      <c r="P19" s="3">
        <f ca="1"/>
        <v>101.27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45855</v>
      </c>
      <c r="P20" s="3">
        <f ca="1"/>
        <v>101.5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45856</v>
      </c>
      <c r="P21" s="3">
        <f ca="1"/>
        <v>101.68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45859</v>
      </c>
      <c r="P22" s="3">
        <f ca="1"/>
        <v>101.997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5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45860</v>
      </c>
      <c r="P23" s="3">
        <f ca="1"/>
        <v>102.188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5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45861</v>
      </c>
      <c r="P24" s="3">
        <f ca="1"/>
        <v>101.98399999999999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5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45862</v>
      </c>
      <c r="P25" s="3">
        <f ca="1"/>
        <v>102.03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5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45863</v>
      </c>
      <c r="P26" s="3">
        <f ca="1"/>
        <v>102.10899999999999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5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45866</v>
      </c>
      <c r="P27" s="3">
        <f ca="1"/>
        <v>101.959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5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45867</v>
      </c>
      <c r="P28" s="3">
        <f ca="1"/>
        <v>102.581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5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45868</v>
      </c>
      <c r="P29" s="3">
        <f ca="1"/>
        <v>102.148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5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45869</v>
      </c>
      <c r="P30" s="3">
        <f ca="1"/>
        <v>102.137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5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/>
      <c r="O31" s="42">
        <f ca="1"/>
        <v>45870</v>
      </c>
      <c r="P31" s="3">
        <f ca="1"/>
        <v>102.979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5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/>
      <c r="O32" s="42">
        <f ca="1"/>
        <v>45873</v>
      </c>
      <c r="P32" s="3">
        <f ca="1"/>
        <v>103.155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5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/>
      <c r="O33" s="42">
        <f ca="1"/>
        <v>45874</v>
      </c>
      <c r="P33" s="3">
        <f ca="1"/>
        <v>103.024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5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/>
      <c r="O34" s="42">
        <f ca="1"/>
        <v>45875</v>
      </c>
      <c r="P34" s="3">
        <f ca="1"/>
        <v>102.974</v>
      </c>
      <c r="Q34" s="42">
        <f ca="1"/>
        <v>45918</v>
      </c>
      <c r="R34" s="3">
        <f ca="1"/>
        <v>101.15625</v>
      </c>
      <c r="S34" s="146">
        <f t="shared" ca="1" si="0"/>
        <v>45875</v>
      </c>
      <c r="T34" s="146" t="str">
        <f t="shared" ca="1" si="1"/>
        <v/>
      </c>
      <c r="U34" s="146">
        <f ca="1"/>
        <v>45985</v>
      </c>
    </row>
    <row r="35" spans="1:21" ht="14.45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/>
      <c r="O35" s="42">
        <f ca="1"/>
        <v>45876</v>
      </c>
      <c r="P35" s="3">
        <f ca="1"/>
        <v>102.893</v>
      </c>
      <c r="Q35" s="42">
        <f ca="1"/>
        <v>45919</v>
      </c>
      <c r="R35" s="3">
        <f ca="1"/>
        <v>100.9765625</v>
      </c>
      <c r="S35" s="146">
        <f t="shared" ca="1" si="0"/>
        <v>45876</v>
      </c>
      <c r="T35" s="146" t="str">
        <f t="shared" ca="1" si="1"/>
        <v/>
      </c>
      <c r="U35" s="146">
        <f ca="1"/>
        <v>45986</v>
      </c>
    </row>
    <row r="36" spans="1:21" ht="14.45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/>
      <c r="O36" s="42">
        <f ca="1"/>
        <v>45877</v>
      </c>
      <c r="P36" s="3">
        <f ca="1"/>
        <v>102.575</v>
      </c>
      <c r="Q36" s="42">
        <f ca="1"/>
        <v>45922</v>
      </c>
      <c r="R36" s="3">
        <f ca="1"/>
        <v>100.8203125</v>
      </c>
      <c r="S36" s="146">
        <f t="shared" ca="1" si="0"/>
        <v>45877</v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/>
      <c r="O37" s="42">
        <f ca="1"/>
        <v>45880</v>
      </c>
      <c r="P37" s="3">
        <f ca="1"/>
        <v>102.467</v>
      </c>
      <c r="Q37" s="42">
        <f ca="1"/>
        <v>45923</v>
      </c>
      <c r="R37" s="3">
        <f ca="1"/>
        <v>101.1484375</v>
      </c>
      <c r="S37" s="146">
        <f t="shared" ca="1" si="0"/>
        <v>45880</v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45881</v>
      </c>
      <c r="P38" s="3">
        <f ca="1"/>
        <v>102.56699999999999</v>
      </c>
      <c r="Q38" s="42">
        <f ca="1"/>
        <v>45924</v>
      </c>
      <c r="R38" s="3">
        <f ca="1"/>
        <v>100.8203125</v>
      </c>
      <c r="S38" s="146">
        <f t="shared" ca="1" si="0"/>
        <v>45881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45882</v>
      </c>
      <c r="P39" s="3">
        <f ca="1"/>
        <v>103.23699999999999</v>
      </c>
      <c r="Q39" s="42">
        <f ca="1"/>
        <v>45925</v>
      </c>
      <c r="R39" s="3">
        <f ca="1"/>
        <v>100.6328125</v>
      </c>
      <c r="S39" s="146">
        <f t="shared" ca="1" si="0"/>
        <v>45882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45883</v>
      </c>
      <c r="P40" s="3">
        <f ca="1"/>
        <v>102.833</v>
      </c>
      <c r="Q40" s="42">
        <f ca="1"/>
        <v>45926</v>
      </c>
      <c r="R40" s="3">
        <f ca="1"/>
        <v>100.5859375</v>
      </c>
      <c r="S40" s="146">
        <f t="shared" ca="1" si="0"/>
        <v>45883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45884</v>
      </c>
      <c r="P41" s="3">
        <f ca="1"/>
        <v>102.70399999999999</v>
      </c>
      <c r="Q41" s="42">
        <f ca="1"/>
        <v>45929</v>
      </c>
      <c r="R41" s="3">
        <f ca="1"/>
        <v>100.8828125</v>
      </c>
      <c r="S41" s="146">
        <f t="shared" ca="1" si="0"/>
        <v>45884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45887</v>
      </c>
      <c r="P42" s="3">
        <f ca="1"/>
        <v>102.584</v>
      </c>
      <c r="Q42" s="42">
        <f ca="1"/>
        <v>45930</v>
      </c>
      <c r="R42" s="3">
        <f ca="1"/>
        <v>100.7890625</v>
      </c>
      <c r="S42" s="146">
        <f t="shared" ca="1" si="0"/>
        <v>45887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45888</v>
      </c>
      <c r="P43" s="3">
        <f ca="1"/>
        <v>102.634</v>
      </c>
      <c r="Q43" s="42">
        <f ca="1"/>
        <v>45931</v>
      </c>
      <c r="R43" s="3">
        <f ca="1"/>
        <v>101.2109375</v>
      </c>
      <c r="S43" s="146">
        <f t="shared" ca="1" si="0"/>
        <v>45888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45889</v>
      </c>
      <c r="P44" s="3">
        <f ca="1"/>
        <v>102.47799999999999</v>
      </c>
      <c r="Q44" s="42">
        <f ca="1"/>
        <v>45932</v>
      </c>
      <c r="R44" s="3">
        <f ca="1"/>
        <v>101.3359375</v>
      </c>
      <c r="S44" s="146">
        <f t="shared" ca="1" si="0"/>
        <v>45889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45890</v>
      </c>
      <c r="P45" s="3">
        <f ca="1"/>
        <v>102.20099999999999</v>
      </c>
      <c r="Q45" s="42">
        <f ca="1"/>
        <v>45933</v>
      </c>
      <c r="R45" s="3">
        <f ca="1"/>
        <v>101.0390625</v>
      </c>
      <c r="S45" s="146">
        <f t="shared" ca="1" si="0"/>
        <v>45890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45891</v>
      </c>
      <c r="P46" s="3">
        <f ca="1"/>
        <v>102.886</v>
      </c>
      <c r="Q46" s="42">
        <f ca="1"/>
        <v>45936</v>
      </c>
      <c r="R46" s="3">
        <f ca="1"/>
        <v>100.765625</v>
      </c>
      <c r="S46" s="146">
        <f t="shared" ca="1" si="0"/>
        <v>45891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45894</v>
      </c>
      <c r="P47" s="3">
        <f ca="1"/>
        <v>102.70099999999999</v>
      </c>
      <c r="Q47" s="42">
        <f ca="1"/>
        <v>45937</v>
      </c>
      <c r="R47" s="3">
        <f ca="1"/>
        <v>101.0078125</v>
      </c>
      <c r="S47" s="146">
        <f t="shared" ca="1" si="0"/>
        <v>45894</v>
      </c>
      <c r="T47" s="146" t="str">
        <f t="shared" ca="1" si="1"/>
        <v/>
      </c>
      <c r="U47" s="146">
        <f ca="1"/>
        <v>46003</v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45895</v>
      </c>
      <c r="P48" s="3">
        <f ca="1"/>
        <v>102.666</v>
      </c>
      <c r="Q48" s="42">
        <f ca="1"/>
        <v>45938</v>
      </c>
      <c r="R48" s="3">
        <f ca="1"/>
        <v>101.046875</v>
      </c>
      <c r="S48" s="146">
        <f t="shared" ca="1" si="0"/>
        <v>45895</v>
      </c>
      <c r="T48" s="146" t="str">
        <f t="shared" ca="1" si="1"/>
        <v/>
      </c>
      <c r="U48" s="146">
        <f ca="1"/>
        <v>46006</v>
      </c>
    </row>
    <row r="49" spans="1:21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45896</v>
      </c>
      <c r="P49" s="3">
        <f ca="1"/>
        <v>102.883</v>
      </c>
      <c r="Q49" s="42">
        <f ca="1"/>
        <v>45939</v>
      </c>
      <c r="R49" s="3">
        <f ca="1"/>
        <v>100.8828125</v>
      </c>
      <c r="S49" s="146">
        <f t="shared" ca="1" si="0"/>
        <v>45896</v>
      </c>
      <c r="T49" s="146" t="str">
        <f t="shared" ca="1" si="1"/>
        <v/>
      </c>
      <c r="U49" s="146">
        <f ca="1"/>
        <v>46007</v>
      </c>
    </row>
    <row r="50" spans="1:21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45897</v>
      </c>
      <c r="P50" s="3">
        <f ca="1"/>
        <v>103.069</v>
      </c>
      <c r="Q50" s="42">
        <f ca="1"/>
        <v>45940</v>
      </c>
      <c r="R50" s="3">
        <f ca="1"/>
        <v>101.734375</v>
      </c>
      <c r="S50" s="146">
        <f t="shared" ca="1" si="0"/>
        <v>45897</v>
      </c>
      <c r="T50" s="146" t="str">
        <f t="shared" ca="1" si="1"/>
        <v/>
      </c>
      <c r="U50" s="146">
        <f ca="1"/>
        <v>46008</v>
      </c>
    </row>
    <row r="51" spans="1:21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45898</v>
      </c>
      <c r="P51" s="3">
        <f ca="1"/>
        <v>102.70099999999999</v>
      </c>
      <c r="Q51" s="42">
        <f ca="1"/>
        <v>45943</v>
      </c>
      <c r="R51" s="3">
        <f ca="1"/>
        <v>101.734375</v>
      </c>
      <c r="S51" s="146">
        <f t="shared" ca="1" si="0"/>
        <v>45898</v>
      </c>
      <c r="T51" s="146" t="str">
        <f t="shared" ca="1" si="1"/>
        <v/>
      </c>
      <c r="U51" s="146">
        <f ca="1"/>
        <v>46009</v>
      </c>
    </row>
    <row r="52" spans="1:21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45902</v>
      </c>
      <c r="P52" s="3">
        <f ca="1"/>
        <v>102.49299999999999</v>
      </c>
      <c r="Q52" s="42">
        <f ca="1"/>
        <v>45944</v>
      </c>
      <c r="R52" s="3">
        <f ca="1"/>
        <v>101.7421875</v>
      </c>
      <c r="S52" s="146">
        <f t="shared" ca="1" si="0"/>
        <v>45902</v>
      </c>
      <c r="T52" s="146" t="str">
        <f t="shared" ca="1" si="1"/>
        <v/>
      </c>
    </row>
    <row r="53" spans="1:21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45903</v>
      </c>
      <c r="P53" s="3">
        <f ca="1"/>
        <v>102.964</v>
      </c>
      <c r="Q53" s="42">
        <f ca="1"/>
        <v>45945</v>
      </c>
      <c r="R53" s="3">
        <f ca="1"/>
        <v>101.7734375</v>
      </c>
      <c r="S53" s="146">
        <f t="shared" ca="1" si="0"/>
        <v>45903</v>
      </c>
      <c r="T53" s="146" t="str">
        <f t="shared" ca="1" si="1"/>
        <v/>
      </c>
    </row>
    <row r="54" spans="1:21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45904</v>
      </c>
      <c r="P54" s="3">
        <f ca="1"/>
        <v>103.59099999999999</v>
      </c>
      <c r="Q54" s="42">
        <f ca="1"/>
        <v>45946</v>
      </c>
      <c r="R54" s="3">
        <f ca="1"/>
        <v>102.2109375</v>
      </c>
      <c r="S54" s="146">
        <f t="shared" ca="1" si="0"/>
        <v>45904</v>
      </c>
      <c r="T54" s="146" t="str">
        <f t="shared" ca="1" si="1"/>
        <v/>
      </c>
    </row>
    <row r="55" spans="1:21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45905</v>
      </c>
      <c r="P55" s="3">
        <f ca="1"/>
        <v>104.31399999999999</v>
      </c>
      <c r="Q55" s="42">
        <f ca="1"/>
        <v>45947</v>
      </c>
      <c r="R55" s="3">
        <f ca="1"/>
        <v>101.9296875</v>
      </c>
      <c r="S55" s="146">
        <f t="shared" ca="1" si="0"/>
        <v>45905</v>
      </c>
      <c r="T55" s="146" t="str">
        <f t="shared" ca="1" si="1"/>
        <v/>
      </c>
    </row>
    <row r="56" spans="1:21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45908</v>
      </c>
      <c r="P56" s="3">
        <f ca="1"/>
        <v>104.47499999999999</v>
      </c>
      <c r="Q56" s="42">
        <f ca="1"/>
        <v>45950</v>
      </c>
      <c r="R56" s="3">
        <f ca="1"/>
        <v>102.1640625</v>
      </c>
      <c r="S56" s="146">
        <f t="shared" ca="1" si="0"/>
        <v>45908</v>
      </c>
      <c r="T56" s="146" t="str">
        <f t="shared" ca="1" si="1"/>
        <v/>
      </c>
    </row>
    <row r="57" spans="1:21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45909</v>
      </c>
      <c r="P57" s="3">
        <f ca="1"/>
        <v>104.056</v>
      </c>
      <c r="Q57" s="42">
        <f ca="1"/>
        <v>45951</v>
      </c>
      <c r="R57" s="3">
        <f ca="1"/>
        <v>102.3046875</v>
      </c>
      <c r="S57" s="146">
        <f t="shared" ca="1" si="0"/>
        <v>45909</v>
      </c>
      <c r="T57" s="146" t="str">
        <f t="shared" ca="1" si="1"/>
        <v/>
      </c>
    </row>
    <row r="58" spans="1:21">
      <c r="A58" s="166">
        <f t="shared" ca="1" si="18"/>
        <v>46003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45910</v>
      </c>
      <c r="P58" s="3">
        <f ca="1"/>
        <v>104.554</v>
      </c>
      <c r="Q58" s="42">
        <f ca="1"/>
        <v>45952</v>
      </c>
      <c r="R58" s="3">
        <f ca="1"/>
        <v>102.40625</v>
      </c>
      <c r="S58" s="146">
        <f t="shared" ca="1" si="0"/>
        <v>45910</v>
      </c>
      <c r="T58" s="146" t="str">
        <f t="shared" ca="1" si="1"/>
        <v/>
      </c>
    </row>
    <row r="59" spans="1:21">
      <c r="A59" s="166">
        <f t="shared" ca="1" si="18"/>
        <v>46006</v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45911</v>
      </c>
      <c r="P59" s="3">
        <f ca="1"/>
        <v>104.824</v>
      </c>
      <c r="Q59" s="42">
        <f ca="1"/>
        <v>45953</v>
      </c>
      <c r="R59" s="3">
        <f ca="1"/>
        <v>101.9921875</v>
      </c>
      <c r="S59" s="146">
        <f t="shared" ca="1" si="0"/>
        <v>45911</v>
      </c>
      <c r="T59" s="146" t="str">
        <f t="shared" ca="1" si="1"/>
        <v/>
      </c>
    </row>
    <row r="60" spans="1:21">
      <c r="A60" s="166">
        <f t="shared" ca="1" si="18"/>
        <v>46007</v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45912</v>
      </c>
      <c r="P60" s="3">
        <f ca="1"/>
        <v>104.553</v>
      </c>
      <c r="Q60" s="42">
        <f ca="1"/>
        <v>45954</v>
      </c>
      <c r="R60" s="3">
        <f ca="1"/>
        <v>101.984375</v>
      </c>
      <c r="S60" s="146">
        <f t="shared" ca="1" si="0"/>
        <v>45912</v>
      </c>
      <c r="T60" s="146" t="str">
        <f t="shared" ca="1" si="1"/>
        <v/>
      </c>
    </row>
    <row r="61" spans="1:21">
      <c r="A61" s="166">
        <f t="shared" ca="1" si="18"/>
        <v>46008</v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45915</v>
      </c>
      <c r="P61" s="3">
        <f ca="1"/>
        <v>104.831</v>
      </c>
      <c r="Q61" s="42">
        <f ca="1"/>
        <v>45957</v>
      </c>
      <c r="R61" s="3">
        <f ca="1"/>
        <v>102.15625</v>
      </c>
      <c r="S61" s="146">
        <f t="shared" ca="1" si="0"/>
        <v>45915</v>
      </c>
      <c r="T61" s="146" t="str">
        <f t="shared" ca="1" si="1"/>
        <v/>
      </c>
    </row>
    <row r="62" spans="1:21">
      <c r="A62" s="166">
        <f t="shared" ca="1" si="18"/>
        <v>46009</v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45916</v>
      </c>
      <c r="P62" s="3">
        <f ca="1"/>
        <v>104.877</v>
      </c>
      <c r="Q62" s="42">
        <f ca="1"/>
        <v>45958</v>
      </c>
      <c r="R62" s="3">
        <f ca="1"/>
        <v>102.1953125</v>
      </c>
      <c r="S62" s="146">
        <f t="shared" ca="1" si="0"/>
        <v>45916</v>
      </c>
      <c r="T62" s="146" t="str">
        <f t="shared" ca="1" si="1"/>
        <v/>
      </c>
    </row>
    <row r="63" spans="1:21">
      <c r="A63" s="166">
        <f t="shared" ca="1" si="18"/>
        <v>46009.432623611108</v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45917</v>
      </c>
      <c r="P63" s="3">
        <f ca="1"/>
        <v>104.45699999999999</v>
      </c>
      <c r="Q63" s="42">
        <f ca="1"/>
        <v>45959</v>
      </c>
      <c r="R63" s="3">
        <f ca="1"/>
        <v>101.375</v>
      </c>
      <c r="S63" s="146">
        <f t="shared" ca="1" si="0"/>
        <v>45917</v>
      </c>
      <c r="T63" s="146" t="str">
        <f t="shared" ca="1" si="1"/>
        <v/>
      </c>
    </row>
    <row r="64" spans="1:21">
      <c r="A64" s="166" t="str">
        <f t="shared" ca="1" si="18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45918</v>
      </c>
      <c r="P64" s="3">
        <f ca="1"/>
        <v>104.489</v>
      </c>
      <c r="Q64" s="42">
        <f ca="1"/>
        <v>45960</v>
      </c>
      <c r="R64" s="3">
        <f ca="1"/>
        <v>101.203125</v>
      </c>
      <c r="S64" s="146">
        <f t="shared" ca="1" si="0"/>
        <v>45918</v>
      </c>
      <c r="T64" s="146" t="str">
        <f t="shared" ca="1" si="1"/>
        <v/>
      </c>
    </row>
    <row r="65" spans="1:20">
      <c r="A65" s="166" t="str">
        <f t="shared" ca="1" si="18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45919</v>
      </c>
      <c r="P65" s="3">
        <f ca="1"/>
        <v>104.494</v>
      </c>
      <c r="Q65" s="42">
        <f ca="1"/>
        <v>45961</v>
      </c>
      <c r="R65" s="3">
        <f ca="1"/>
        <v>101.3671875</v>
      </c>
      <c r="S65" s="146">
        <f t="shared" ca="1" si="0"/>
        <v>45919</v>
      </c>
      <c r="T65" s="146" t="str">
        <f t="shared" ca="1" si="1"/>
        <v/>
      </c>
    </row>
    <row r="66" spans="1:20">
      <c r="A66" s="166" t="str">
        <f t="shared" ca="1" si="18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45922</v>
      </c>
      <c r="P66" s="3">
        <f ca="1"/>
        <v>104.434</v>
      </c>
      <c r="Q66" s="42">
        <f ca="1"/>
        <v>45964</v>
      </c>
      <c r="R66" s="3">
        <f ca="1"/>
        <v>101.1015625</v>
      </c>
      <c r="S66" s="146">
        <f t="shared" ca="1" si="0"/>
        <v>45922</v>
      </c>
      <c r="T66" s="146" t="str">
        <f t="shared" ca="1" si="1"/>
        <v/>
      </c>
    </row>
    <row r="67" spans="1:20">
      <c r="A67" s="166" t="str">
        <f t="shared" ca="1" si="18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45923</v>
      </c>
      <c r="P67" s="3">
        <f ca="1"/>
        <v>104.78100000000001</v>
      </c>
      <c r="Q67" s="42">
        <f ca="1"/>
        <v>45965</v>
      </c>
      <c r="R67" s="3">
        <f ca="1"/>
        <v>101.3046875</v>
      </c>
      <c r="S67" s="146">
        <f t="shared" ca="1" si="0"/>
        <v>45923</v>
      </c>
      <c r="T67" s="146" t="str">
        <f t="shared" ca="1" si="1"/>
        <v/>
      </c>
    </row>
    <row r="68" spans="1:20">
      <c r="A68" s="166" t="str">
        <f t="shared" ca="1" si="18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45924</v>
      </c>
      <c r="P68" s="3">
        <f ca="1"/>
        <v>104.285</v>
      </c>
      <c r="Q68" s="42">
        <f ca="1"/>
        <v>45966</v>
      </c>
      <c r="R68" s="3">
        <f ca="1"/>
        <v>100.7109375</v>
      </c>
      <c r="S68" s="146">
        <f t="shared" ref="S68:S131" ca="1" si="19">IF(COUNTIF(Q:Q,O68),O68,"")</f>
        <v>45924</v>
      </c>
      <c r="T68" s="146" t="str">
        <f t="shared" ref="T68:T131" ca="1" si="20">IF(S68&gt;$A$14,S68,"")</f>
        <v/>
      </c>
    </row>
    <row r="69" spans="1:20">
      <c r="A69" s="166" t="str">
        <f t="shared" ca="1" si="18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45925</v>
      </c>
      <c r="P69" s="3">
        <f ca="1"/>
        <v>104.11499999999999</v>
      </c>
      <c r="Q69" s="42">
        <f ca="1"/>
        <v>45967</v>
      </c>
      <c r="R69" s="3">
        <f ca="1"/>
        <v>101.3203125</v>
      </c>
      <c r="S69" s="146">
        <f t="shared" ca="1" si="19"/>
        <v>45925</v>
      </c>
      <c r="T69" s="146" t="str">
        <f t="shared" ca="1" si="20"/>
        <v/>
      </c>
    </row>
    <row r="70" spans="1:20">
      <c r="A70" s="166" t="str">
        <f t="shared" ca="1" si="18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45926</v>
      </c>
      <c r="P70" s="3">
        <f ca="1"/>
        <v>104.175</v>
      </c>
      <c r="Q70" s="42">
        <f ca="1"/>
        <v>45968</v>
      </c>
      <c r="R70" s="3">
        <f ca="1"/>
        <v>101.2109375</v>
      </c>
      <c r="S70" s="146">
        <f t="shared" ca="1" si="19"/>
        <v>45926</v>
      </c>
      <c r="T70" s="146" t="str">
        <f t="shared" ca="1" si="20"/>
        <v/>
      </c>
    </row>
    <row r="71" spans="1:20">
      <c r="A71" s="166" t="str">
        <f t="shared" ca="1" si="18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45929</v>
      </c>
      <c r="P71" s="3">
        <f ca="1"/>
        <v>104.57</v>
      </c>
      <c r="Q71" s="42">
        <f ca="1"/>
        <v>45971</v>
      </c>
      <c r="R71" s="3">
        <f ca="1"/>
        <v>101.0546875</v>
      </c>
      <c r="S71" s="146">
        <f t="shared" ca="1" si="19"/>
        <v>45929</v>
      </c>
      <c r="T71" s="146" t="str">
        <f t="shared" ca="1" si="20"/>
        <v/>
      </c>
    </row>
    <row r="72" spans="1:20">
      <c r="A72" s="166" t="str">
        <f t="shared" ca="1" si="18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45930</v>
      </c>
      <c r="P72" s="3">
        <f ca="1"/>
        <v>104.336</v>
      </c>
      <c r="Q72" s="42">
        <f ca="1"/>
        <v>45972</v>
      </c>
      <c r="R72" s="3">
        <f ca="1"/>
        <v>101.0546875</v>
      </c>
      <c r="S72" s="146">
        <f t="shared" ca="1" si="19"/>
        <v>45930</v>
      </c>
      <c r="T72" s="146" t="str">
        <f t="shared" ca="1" si="20"/>
        <v/>
      </c>
    </row>
    <row r="73" spans="1:20">
      <c r="A73" s="166" t="str">
        <f t="shared" ca="1" si="18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45931</v>
      </c>
      <c r="P73" s="3">
        <f ca="1"/>
        <v>104.896</v>
      </c>
      <c r="Q73" s="42">
        <f ca="1"/>
        <v>45973</v>
      </c>
      <c r="R73" s="3">
        <f ca="1"/>
        <v>101.4296875</v>
      </c>
      <c r="S73" s="146">
        <f t="shared" ca="1" si="19"/>
        <v>45931</v>
      </c>
      <c r="T73" s="146" t="str">
        <f t="shared" ca="1" si="20"/>
        <v/>
      </c>
    </row>
    <row r="74" spans="1:20">
      <c r="A74" s="166" t="str">
        <f t="shared" ca="1" si="18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45932</v>
      </c>
      <c r="P74" s="3">
        <f ca="1"/>
        <v>105.07299999999999</v>
      </c>
      <c r="Q74" s="42">
        <f ca="1"/>
        <v>45974</v>
      </c>
      <c r="R74" s="3">
        <f ca="1"/>
        <v>101.1328125</v>
      </c>
      <c r="S74" s="146">
        <f t="shared" ca="1" si="19"/>
        <v>45932</v>
      </c>
      <c r="T74" s="146" t="str">
        <f t="shared" ca="1" si="20"/>
        <v/>
      </c>
    </row>
    <row r="75" spans="1:20">
      <c r="A75" s="166" t="str">
        <f t="shared" ca="1" si="18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45933</v>
      </c>
      <c r="P75" s="3">
        <f ca="1"/>
        <v>104.839</v>
      </c>
      <c r="Q75" s="42">
        <f ca="1"/>
        <v>45975</v>
      </c>
      <c r="R75" s="3">
        <f ca="1"/>
        <v>100.8984375</v>
      </c>
      <c r="S75" s="146">
        <f t="shared" ca="1" si="19"/>
        <v>45933</v>
      </c>
      <c r="T75" s="146" t="str">
        <f t="shared" ca="1" si="20"/>
        <v/>
      </c>
    </row>
    <row r="76" spans="1:20">
      <c r="A76" s="166" t="str">
        <f t="shared" ca="1" si="18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45936</v>
      </c>
      <c r="P76" s="3">
        <f ca="1"/>
        <v>104.559</v>
      </c>
      <c r="Q76" s="42">
        <f ca="1"/>
        <v>45978</v>
      </c>
      <c r="R76" s="3">
        <f ca="1"/>
        <v>100.9921875</v>
      </c>
      <c r="S76" s="146">
        <f t="shared" ca="1" si="19"/>
        <v>45936</v>
      </c>
      <c r="T76" s="146" t="str">
        <f t="shared" ca="1" si="20"/>
        <v/>
      </c>
    </row>
    <row r="77" spans="1:20">
      <c r="A77" s="166" t="str">
        <f t="shared" ca="1" si="18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45937</v>
      </c>
      <c r="P77" s="3">
        <f ca="1"/>
        <v>104.711</v>
      </c>
      <c r="Q77" s="42">
        <f ca="1"/>
        <v>45979</v>
      </c>
      <c r="R77" s="3">
        <f ca="1"/>
        <v>101.1953125</v>
      </c>
      <c r="S77" s="146">
        <f t="shared" ca="1" si="19"/>
        <v>45937</v>
      </c>
      <c r="T77" s="146" t="str">
        <f t="shared" ca="1" si="20"/>
        <v/>
      </c>
    </row>
    <row r="78" spans="1:20">
      <c r="A78" s="166" t="str">
        <f t="shared" ca="1" si="18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45938</v>
      </c>
      <c r="P78" s="3">
        <f ca="1"/>
        <v>104.66200000000001</v>
      </c>
      <c r="Q78" s="42">
        <f ca="1"/>
        <v>45980</v>
      </c>
      <c r="R78" s="3">
        <f ca="1"/>
        <v>100.9921875</v>
      </c>
      <c r="S78" s="146">
        <f t="shared" ca="1" si="19"/>
        <v>45938</v>
      </c>
      <c r="T78" s="146" t="str">
        <f t="shared" ca="1" si="20"/>
        <v/>
      </c>
    </row>
    <row r="79" spans="1:20">
      <c r="A79" s="166" t="str">
        <f t="shared" ca="1" si="18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45939</v>
      </c>
      <c r="P79" s="3">
        <f ca="1"/>
        <v>104.379</v>
      </c>
      <c r="Q79" s="42">
        <f ca="1"/>
        <v>45981</v>
      </c>
      <c r="R79" s="3">
        <f ca="1"/>
        <v>101.4296875</v>
      </c>
      <c r="S79" s="146">
        <f t="shared" ca="1" si="19"/>
        <v>45939</v>
      </c>
      <c r="T79" s="146">
        <f t="shared" ca="1" si="20"/>
        <v>45939</v>
      </c>
    </row>
    <row r="80" spans="1:20">
      <c r="A80" s="166" t="str">
        <f t="shared" ca="1" si="18"/>
        <v/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45940</v>
      </c>
      <c r="P80" s="3">
        <f ca="1"/>
        <v>104.739</v>
      </c>
      <c r="Q80" s="42">
        <f ca="1"/>
        <v>45982</v>
      </c>
      <c r="R80" s="3">
        <f ca="1"/>
        <v>101.6015625</v>
      </c>
      <c r="S80" s="146">
        <f t="shared" ca="1" si="19"/>
        <v>45940</v>
      </c>
      <c r="T80" s="146">
        <f t="shared" ca="1" si="20"/>
        <v>45940</v>
      </c>
    </row>
    <row r="81" spans="1:32">
      <c r="A81" s="166" t="str">
        <f t="shared" ca="1" si="18"/>
        <v/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45944</v>
      </c>
      <c r="P81" s="3">
        <f ca="1"/>
        <v>105.012</v>
      </c>
      <c r="Q81" s="42">
        <f ca="1"/>
        <v>45985</v>
      </c>
      <c r="R81" s="3">
        <f ca="1"/>
        <v>101.9140625</v>
      </c>
      <c r="S81" s="146">
        <f t="shared" ca="1" si="19"/>
        <v>45944</v>
      </c>
      <c r="T81" s="146">
        <f t="shared" ca="1" si="20"/>
        <v>45944</v>
      </c>
    </row>
    <row r="82" spans="1:32">
      <c r="A82" s="166" t="str">
        <f t="shared" ca="1" si="18"/>
        <v/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45945</v>
      </c>
      <c r="P82" s="3">
        <f ca="1"/>
        <v>105.131</v>
      </c>
      <c r="Q82" s="42">
        <f ca="1"/>
        <v>45986</v>
      </c>
      <c r="R82" s="3">
        <f ca="1"/>
        <v>102.140625</v>
      </c>
      <c r="S82" s="146">
        <f t="shared" ca="1" si="19"/>
        <v>45945</v>
      </c>
      <c r="T82" s="146">
        <f t="shared" ca="1" si="20"/>
        <v>45945</v>
      </c>
    </row>
    <row r="83" spans="1:32">
      <c r="A83" s="166" t="str">
        <f t="shared" ca="1" si="18"/>
        <v/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45946</v>
      </c>
      <c r="P83" s="3">
        <f ca="1"/>
        <v>105.45099999999999</v>
      </c>
      <c r="Q83" s="42">
        <f ca="1"/>
        <v>45987</v>
      </c>
      <c r="R83" s="3">
        <f ca="1"/>
        <v>102.1796875</v>
      </c>
      <c r="S83" s="146">
        <f t="shared" ca="1" si="19"/>
        <v>45946</v>
      </c>
      <c r="T83" s="146">
        <f t="shared" ca="1" si="20"/>
        <v>45946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45947</v>
      </c>
      <c r="P84" s="3">
        <f ca="1"/>
        <v>105.18600000000001</v>
      </c>
      <c r="Q84" s="42">
        <f ca="1"/>
        <v>45988</v>
      </c>
      <c r="R84" s="3">
        <f ca="1"/>
        <v>102.1796875</v>
      </c>
      <c r="S84" s="146">
        <f t="shared" ca="1" si="19"/>
        <v>45947</v>
      </c>
      <c r="T84" s="146">
        <f t="shared" ca="1" si="20"/>
        <v>45947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45950</v>
      </c>
      <c r="P85" s="3">
        <f ca="1"/>
        <v>105.49299999999999</v>
      </c>
      <c r="Q85" s="42">
        <f ca="1"/>
        <v>45989</v>
      </c>
      <c r="R85" s="3">
        <f ca="1"/>
        <v>102.015625</v>
      </c>
      <c r="S85" s="146">
        <f t="shared" ca="1" si="19"/>
        <v>45950</v>
      </c>
      <c r="T85" s="146">
        <f t="shared" ca="1" si="20"/>
        <v>45950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45951</v>
      </c>
      <c r="P86" s="3">
        <f ca="1"/>
        <v>105.583</v>
      </c>
      <c r="Q86" s="42">
        <f ca="1"/>
        <v>45992</v>
      </c>
      <c r="R86" s="3">
        <f ca="1"/>
        <v>101.4296875</v>
      </c>
      <c r="S86" s="146">
        <f t="shared" ca="1" si="19"/>
        <v>45951</v>
      </c>
      <c r="T86" s="146">
        <f t="shared" ca="1" si="20"/>
        <v>45951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45952</v>
      </c>
      <c r="P87" s="3">
        <f ca="1"/>
        <v>105.595</v>
      </c>
      <c r="Q87" s="42">
        <f ca="1"/>
        <v>45993</v>
      </c>
      <c r="R87" s="3">
        <f ca="1"/>
        <v>101.4296875</v>
      </c>
      <c r="S87" s="146">
        <f t="shared" ca="1" si="19"/>
        <v>45952</v>
      </c>
      <c r="T87" s="146">
        <f t="shared" ca="1" si="20"/>
        <v>45952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45953</v>
      </c>
      <c r="P88" s="3">
        <f ca="1"/>
        <v>105.399</v>
      </c>
      <c r="Q88" s="42">
        <f ca="1"/>
        <v>45994</v>
      </c>
      <c r="R88" s="3">
        <f ca="1"/>
        <v>101.6171875</v>
      </c>
      <c r="S88" s="146">
        <f t="shared" ca="1" si="19"/>
        <v>45953</v>
      </c>
      <c r="T88" s="146">
        <f t="shared" ca="1" si="20"/>
        <v>45953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45954</v>
      </c>
      <c r="P89" s="3">
        <f ca="1"/>
        <v>105.575</v>
      </c>
      <c r="Q89" s="42">
        <f ca="1"/>
        <v>45995</v>
      </c>
      <c r="R89" s="3">
        <f ca="1"/>
        <v>101.3359375</v>
      </c>
      <c r="S89" s="146">
        <f t="shared" ca="1" si="19"/>
        <v>45954</v>
      </c>
      <c r="T89" s="146">
        <f t="shared" ca="1" si="20"/>
        <v>45954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45957</v>
      </c>
      <c r="P90" s="3">
        <f ca="1"/>
        <v>105.79900000000001</v>
      </c>
      <c r="Q90" s="42">
        <f ca="1"/>
        <v>45996</v>
      </c>
      <c r="R90" s="3">
        <f ca="1"/>
        <v>101.0390625</v>
      </c>
      <c r="S90" s="146">
        <f t="shared" ca="1" si="19"/>
        <v>45957</v>
      </c>
      <c r="T90" s="146">
        <f t="shared" ca="1" si="20"/>
        <v>45957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45958</v>
      </c>
      <c r="P91" s="3">
        <f ca="1"/>
        <v>105.771</v>
      </c>
      <c r="Q91" s="42">
        <f ca="1"/>
        <v>45999</v>
      </c>
      <c r="R91" s="3">
        <f ca="1"/>
        <v>100.8046875</v>
      </c>
      <c r="S91" s="146">
        <f t="shared" ca="1" si="19"/>
        <v>45958</v>
      </c>
      <c r="T91" s="146">
        <f t="shared" ca="1" si="20"/>
        <v>45958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45959</v>
      </c>
      <c r="P92" s="3">
        <f ca="1"/>
        <v>105.021</v>
      </c>
      <c r="Q92" s="42">
        <f ca="1"/>
        <v>46000</v>
      </c>
      <c r="R92" s="3">
        <f ca="1"/>
        <v>100.6015625</v>
      </c>
      <c r="S92" s="146">
        <f t="shared" ca="1" si="19"/>
        <v>45959</v>
      </c>
      <c r="T92" s="146">
        <f t="shared" ca="1" si="20"/>
        <v>45959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45960</v>
      </c>
      <c r="P93" s="3">
        <f ca="1"/>
        <v>104.79300000000001</v>
      </c>
      <c r="Q93" s="42">
        <f ca="1"/>
        <v>46001</v>
      </c>
      <c r="R93" s="3">
        <f ca="1"/>
        <v>100.90625</v>
      </c>
      <c r="S93" s="146">
        <f t="shared" ca="1" si="19"/>
        <v>45960</v>
      </c>
      <c r="T93" s="146">
        <f t="shared" ca="1" si="20"/>
        <v>45960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45961</v>
      </c>
      <c r="P94" s="3">
        <f ca="1"/>
        <v>104.67</v>
      </c>
      <c r="Q94" s="42">
        <f ca="1"/>
        <v>46002</v>
      </c>
      <c r="R94" s="3">
        <f ca="1"/>
        <v>100.84375</v>
      </c>
      <c r="S94" s="146">
        <f t="shared" ca="1" si="19"/>
        <v>45961</v>
      </c>
      <c r="T94" s="146">
        <f t="shared" ca="1" si="20"/>
        <v>45961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45964</v>
      </c>
      <c r="P95" s="3">
        <f ca="1"/>
        <v>104.333</v>
      </c>
      <c r="Q95" s="42">
        <f ca="1"/>
        <v>46003</v>
      </c>
      <c r="R95" s="3">
        <f ca="1"/>
        <v>100.6484375</v>
      </c>
      <c r="S95" s="146">
        <f t="shared" ca="1" si="19"/>
        <v>45964</v>
      </c>
      <c r="T95" s="146">
        <f t="shared" ca="1" si="20"/>
        <v>45964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45965</v>
      </c>
      <c r="P96" s="3">
        <f ca="1"/>
        <v>104.553</v>
      </c>
      <c r="Q96" s="42">
        <f ca="1"/>
        <v>46006</v>
      </c>
      <c r="R96" s="3">
        <f ca="1"/>
        <v>100.75</v>
      </c>
      <c r="S96" s="146">
        <f t="shared" ca="1" si="19"/>
        <v>45965</v>
      </c>
      <c r="T96" s="146">
        <f t="shared" ca="1" si="20"/>
        <v>45965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45966</v>
      </c>
      <c r="P97" s="3">
        <f ca="1"/>
        <v>104.145</v>
      </c>
      <c r="Q97" s="42">
        <f ca="1"/>
        <v>46007</v>
      </c>
      <c r="R97" s="3">
        <f ca="1"/>
        <v>100.9765625</v>
      </c>
      <c r="S97" s="146">
        <f t="shared" ca="1" si="19"/>
        <v>45966</v>
      </c>
      <c r="T97" s="146">
        <f t="shared" ca="1" si="20"/>
        <v>45966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45967</v>
      </c>
      <c r="P98" s="3">
        <f ca="1"/>
        <v>104.66200000000001</v>
      </c>
      <c r="Q98" s="42">
        <f ca="1"/>
        <v>46008</v>
      </c>
      <c r="R98" s="3">
        <f ca="1"/>
        <v>100.9140625</v>
      </c>
      <c r="S98" s="146">
        <f t="shared" ca="1" si="19"/>
        <v>45967</v>
      </c>
      <c r="T98" s="146">
        <f t="shared" ca="1" si="20"/>
        <v>45967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45968</v>
      </c>
      <c r="P99" s="3">
        <f ca="1"/>
        <v>104.483</v>
      </c>
      <c r="Q99" s="42">
        <f ca="1"/>
        <v>46009</v>
      </c>
      <c r="R99" s="3">
        <f ca="1"/>
        <v>101.2265625</v>
      </c>
      <c r="S99" s="146">
        <f t="shared" ca="1" si="19"/>
        <v>45968</v>
      </c>
      <c r="T99" s="146">
        <f t="shared" ca="1" si="20"/>
        <v>45968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45971</v>
      </c>
      <c r="P100" s="3">
        <f ca="1"/>
        <v>104.501</v>
      </c>
      <c r="S100" s="146">
        <f t="shared" ca="1" si="19"/>
        <v>45971</v>
      </c>
      <c r="T100" s="146">
        <f t="shared" ca="1" si="20"/>
        <v>45971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45973</v>
      </c>
      <c r="P101" s="3">
        <f ca="1"/>
        <v>104.818</v>
      </c>
      <c r="S101" s="146">
        <f t="shared" ca="1" si="19"/>
        <v>45973</v>
      </c>
      <c r="T101" s="146">
        <f t="shared" ca="1" si="20"/>
        <v>45973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45974</v>
      </c>
      <c r="P102" s="3">
        <f ca="1"/>
        <v>104.458</v>
      </c>
      <c r="S102" s="146">
        <f t="shared" ca="1" si="19"/>
        <v>45974</v>
      </c>
      <c r="T102" s="146">
        <f t="shared" ca="1" si="20"/>
        <v>45974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45975</v>
      </c>
      <c r="P103" s="3">
        <f ca="1"/>
        <v>104.157</v>
      </c>
      <c r="S103" s="146">
        <f t="shared" ca="1" si="19"/>
        <v>45975</v>
      </c>
      <c r="T103" s="146">
        <f t="shared" ca="1" si="20"/>
        <v>45975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45978</v>
      </c>
      <c r="P104" s="3">
        <f ca="1"/>
        <v>104.256</v>
      </c>
      <c r="S104" s="146">
        <f t="shared" ca="1" si="19"/>
        <v>45978</v>
      </c>
      <c r="T104" s="146">
        <f t="shared" ca="1" si="20"/>
        <v>45978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45979</v>
      </c>
      <c r="P105" s="3">
        <f ca="1"/>
        <v>104.32299999999999</v>
      </c>
      <c r="S105" s="146">
        <f t="shared" ca="1" si="19"/>
        <v>45979</v>
      </c>
      <c r="T105" s="146">
        <f t="shared" ca="1" si="20"/>
        <v>45979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45980</v>
      </c>
      <c r="P106" s="3">
        <f ca="1"/>
        <v>104.26900000000001</v>
      </c>
      <c r="S106" s="146">
        <f t="shared" ca="1" si="19"/>
        <v>45980</v>
      </c>
      <c r="T106" s="146">
        <f t="shared" ca="1" si="20"/>
        <v>45980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45981</v>
      </c>
      <c r="P107" s="3">
        <f ca="1"/>
        <v>104.501</v>
      </c>
      <c r="S107" s="146">
        <f t="shared" ca="1" si="19"/>
        <v>45981</v>
      </c>
      <c r="T107" s="146">
        <f t="shared" ca="1" si="20"/>
        <v>45981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45982</v>
      </c>
      <c r="P108" s="3">
        <f ca="1"/>
        <v>104.753</v>
      </c>
      <c r="S108" s="146">
        <f t="shared" ca="1" si="19"/>
        <v>45982</v>
      </c>
      <c r="T108" s="146">
        <f t="shared" ca="1" si="20"/>
        <v>45982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45985</v>
      </c>
      <c r="P109" s="3">
        <f ca="1"/>
        <v>105.099</v>
      </c>
      <c r="S109" s="146">
        <f t="shared" ca="1" si="19"/>
        <v>45985</v>
      </c>
      <c r="T109" s="146">
        <f t="shared" ca="1" si="20"/>
        <v>45985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45986</v>
      </c>
      <c r="P110" s="3">
        <f ca="1"/>
        <v>105.465</v>
      </c>
      <c r="S110" s="146">
        <f t="shared" ca="1" si="19"/>
        <v>45986</v>
      </c>
      <c r="T110" s="146">
        <f t="shared" ca="1" si="20"/>
        <v>45986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45987</v>
      </c>
      <c r="P111" s="3">
        <f ca="1"/>
        <v>105.633</v>
      </c>
      <c r="S111" s="146">
        <f t="shared" ca="1" si="19"/>
        <v>45987</v>
      </c>
      <c r="T111" s="146">
        <f t="shared" ca="1" si="20"/>
        <v>45987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45989</v>
      </c>
      <c r="P112" s="3">
        <f ca="1"/>
        <v>105.491</v>
      </c>
      <c r="S112" s="146">
        <f t="shared" ca="1" si="19"/>
        <v>45989</v>
      </c>
      <c r="T112" s="146">
        <f t="shared" ca="1" si="20"/>
        <v>45989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45992</v>
      </c>
      <c r="P113" s="3">
        <f ca="1"/>
        <v>104.91</v>
      </c>
      <c r="S113" s="146">
        <f t="shared" ca="1" si="19"/>
        <v>45992</v>
      </c>
      <c r="T113" s="146">
        <f t="shared" ca="1" si="20"/>
        <v>45992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45993</v>
      </c>
      <c r="P114" s="3">
        <f ca="1"/>
        <v>105.059</v>
      </c>
      <c r="S114" s="146">
        <f t="shared" ca="1" si="19"/>
        <v>45993</v>
      </c>
      <c r="T114" s="146">
        <f t="shared" ca="1" si="20"/>
        <v>45993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45994</v>
      </c>
      <c r="P115" s="3">
        <f ca="1"/>
        <v>105.268</v>
      </c>
      <c r="S115" s="146">
        <f t="shared" ca="1" si="19"/>
        <v>45994</v>
      </c>
      <c r="T115" s="146">
        <f t="shared" ca="1" si="20"/>
        <v>45994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45995</v>
      </c>
      <c r="P116" s="3">
        <f ca="1"/>
        <v>104.97199999999999</v>
      </c>
      <c r="S116" s="146">
        <f t="shared" ca="1" si="19"/>
        <v>45995</v>
      </c>
      <c r="T116" s="146">
        <f t="shared" ca="1" si="20"/>
        <v>45995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45996</v>
      </c>
      <c r="P117" s="3">
        <f ca="1"/>
        <v>104.788</v>
      </c>
      <c r="S117" s="146">
        <f t="shared" ca="1" si="19"/>
        <v>45996</v>
      </c>
      <c r="T117" s="146">
        <f t="shared" ca="1" si="20"/>
        <v>45996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45999</v>
      </c>
      <c r="P118" s="3">
        <f ca="1"/>
        <v>104.52200000000001</v>
      </c>
      <c r="S118" s="146">
        <f t="shared" ca="1" si="19"/>
        <v>45999</v>
      </c>
      <c r="T118" s="146">
        <f t="shared" ca="1" si="20"/>
        <v>45999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46000</v>
      </c>
      <c r="P119" s="3">
        <f ca="1"/>
        <v>104.262</v>
      </c>
      <c r="S119" s="146">
        <f t="shared" ca="1" si="19"/>
        <v>46000</v>
      </c>
      <c r="T119" s="146">
        <f t="shared" ca="1" si="20"/>
        <v>46000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46001</v>
      </c>
      <c r="P120" s="3">
        <f ca="1"/>
        <v>104.666</v>
      </c>
      <c r="S120" s="146">
        <f t="shared" ca="1" si="19"/>
        <v>46001</v>
      </c>
      <c r="T120" s="146">
        <f t="shared" ca="1" si="20"/>
        <v>46001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46002</v>
      </c>
      <c r="P121" s="3">
        <f ca="1"/>
        <v>104.581</v>
      </c>
      <c r="S121" s="146">
        <f t="shared" ca="1" si="19"/>
        <v>46002</v>
      </c>
      <c r="T121" s="146">
        <f t="shared" ca="1" si="20"/>
        <v>46002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46003</v>
      </c>
      <c r="P122" s="3">
        <f ca="1"/>
        <v>104.203</v>
      </c>
      <c r="S122" s="146">
        <f t="shared" ca="1" si="19"/>
        <v>46003</v>
      </c>
      <c r="T122" s="146">
        <f t="shared" ca="1" si="20"/>
        <v>46003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46006</v>
      </c>
      <c r="P123" s="3">
        <f ca="1"/>
        <v>104.316</v>
      </c>
      <c r="S123" s="146">
        <f t="shared" ca="1" si="19"/>
        <v>46006</v>
      </c>
      <c r="T123" s="146">
        <f t="shared" ca="1" si="20"/>
        <v>46006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46007</v>
      </c>
      <c r="P124" s="3">
        <f ca="1"/>
        <v>104.518</v>
      </c>
      <c r="S124" s="146">
        <f t="shared" ca="1" si="19"/>
        <v>46007</v>
      </c>
      <c r="T124" s="146">
        <f t="shared" ca="1" si="20"/>
        <v>46007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46008</v>
      </c>
      <c r="P125" s="3">
        <f ca="1"/>
        <v>104.41200000000001</v>
      </c>
      <c r="S125" s="146">
        <f t="shared" ca="1" si="19"/>
        <v>46008</v>
      </c>
      <c r="T125" s="146">
        <f t="shared" ca="1" si="20"/>
        <v>46008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>
        <f ca="1"/>
        <v>46009</v>
      </c>
      <c r="P126" s="3">
        <f ca="1"/>
        <v>104.721</v>
      </c>
      <c r="S126" s="146">
        <f t="shared" ca="1" si="19"/>
        <v>46009</v>
      </c>
      <c r="T126" s="146">
        <f t="shared" ca="1" si="20"/>
        <v>46009</v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S127" s="146" t="str">
        <f t="shared" ca="1" si="19"/>
        <v/>
      </c>
      <c r="T127" s="146" t="str">
        <f t="shared" ca="1" si="20"/>
        <v/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/>
      <c r="P1" s="42" cm="1">
        <f t="array" aca="1" ref="P1" ca="1">LOOKUP(2,1/(P:P&lt;&gt;""),P:P)</f>
        <v>46008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9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45709</v>
      </c>
      <c r="K3" s="47">
        <f ca="1"/>
        <v>48.47</v>
      </c>
      <c r="L3" s="42" cm="1">
        <f t="array" aca="1" ref="L3:M87" ca="1">_xll.BDH($C$4, "PX_LAST, ", TODAY()-300, TODAY()-1)</f>
        <v>45741</v>
      </c>
      <c r="M3" s="47">
        <f ca="1"/>
        <v>830.85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45712</v>
      </c>
      <c r="K4" s="47">
        <f ca="1"/>
        <v>48.747999999999998</v>
      </c>
      <c r="L4" s="42">
        <f ca="1"/>
        <v>45779</v>
      </c>
      <c r="M4" s="47">
        <f ca="1"/>
        <v>938.05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45713</v>
      </c>
      <c r="K5" s="47">
        <f ca="1"/>
        <v>48.609000000000002</v>
      </c>
      <c r="L5" s="42">
        <f ca="1"/>
        <v>45791</v>
      </c>
      <c r="M5" s="47">
        <f ca="1"/>
        <v>751.97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45714</v>
      </c>
      <c r="K6" s="47">
        <f ca="1"/>
        <v>48.692</v>
      </c>
      <c r="L6" s="42">
        <f ca="1"/>
        <v>45793</v>
      </c>
      <c r="M6" s="47">
        <f ca="1"/>
        <v>726.32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45715</v>
      </c>
      <c r="K7" s="47">
        <f ca="1"/>
        <v>50.021999999999998</v>
      </c>
      <c r="L7" s="42">
        <f ca="1"/>
        <v>45811</v>
      </c>
      <c r="M7" s="47">
        <f ca="1"/>
        <v>685.81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45716</v>
      </c>
      <c r="K8" s="47">
        <f ca="1"/>
        <v>49.2</v>
      </c>
      <c r="L8" s="42">
        <f ca="1"/>
        <v>45814</v>
      </c>
      <c r="M8" s="47">
        <f ca="1"/>
        <v>655.72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45719</v>
      </c>
      <c r="K9" s="47">
        <f ca="1"/>
        <v>50.274999999999999</v>
      </c>
      <c r="L9" s="42">
        <f ca="1"/>
        <v>45821</v>
      </c>
      <c r="M9" s="47">
        <f ca="1"/>
        <v>655.7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.75" thickBot="1">
      <c r="A10" s="15" t="s">
        <v>28</v>
      </c>
      <c r="B10" s="19" cm="1">
        <f t="array" ref="B10">_xll.BDP(B4,"PX_LAST")</f>
        <v>50.844619999999999</v>
      </c>
      <c r="C10" s="12" cm="1">
        <f t="array" ref="C10">_xll.BDP(C4,"OPT_PX")</f>
        <v>12.9</v>
      </c>
      <c r="D10" s="30"/>
      <c r="E10" s="1"/>
      <c r="G10" s="42"/>
      <c r="H10" s="42"/>
      <c r="J10" s="42">
        <f ca="1"/>
        <v>45720</v>
      </c>
      <c r="K10" s="47">
        <f ca="1"/>
        <v>49.683999999999997</v>
      </c>
      <c r="L10" s="42">
        <f ca="1"/>
        <v>45833</v>
      </c>
      <c r="M10" s="47">
        <f ca="1"/>
        <v>579.63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.75" thickBot="1">
      <c r="A11" s="1"/>
      <c r="B11" s="1"/>
      <c r="C11" s="1"/>
      <c r="D11" s="30"/>
      <c r="E11" s="1"/>
      <c r="J11" s="42">
        <f ca="1"/>
        <v>45721</v>
      </c>
      <c r="K11" s="47">
        <f ca="1"/>
        <v>49.834000000000003</v>
      </c>
      <c r="L11" s="42">
        <f ca="1"/>
        <v>45834</v>
      </c>
      <c r="M11" s="47">
        <f ca="1"/>
        <v>547.1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45722</v>
      </c>
      <c r="K12" s="39">
        <f ca="1"/>
        <v>51.926000000000002</v>
      </c>
      <c r="L12" s="42">
        <f ca="1"/>
        <v>45835</v>
      </c>
      <c r="M12" s="47">
        <f ca="1"/>
        <v>526.04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45723</v>
      </c>
      <c r="K13" s="39">
        <f ca="1"/>
        <v>51.481999999999999</v>
      </c>
      <c r="L13" s="42">
        <f ca="1"/>
        <v>45855</v>
      </c>
      <c r="M13" s="47">
        <f ca="1"/>
        <v>438.35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45726</v>
      </c>
      <c r="K14" s="39">
        <f ca="1"/>
        <v>54.557000000000002</v>
      </c>
      <c r="L14" s="42">
        <f ca="1"/>
        <v>45870</v>
      </c>
      <c r="M14" s="47">
        <f ca="1"/>
        <v>491.43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45727</v>
      </c>
      <c r="K15" s="39">
        <f ca="1"/>
        <v>55.529000000000003</v>
      </c>
      <c r="L15" s="42">
        <f ca="1"/>
        <v>45891</v>
      </c>
      <c r="M15" s="47">
        <f ca="1"/>
        <v>302.45999999999998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45728</v>
      </c>
      <c r="K16" s="39">
        <f ca="1"/>
        <v>55.494999999999997</v>
      </c>
      <c r="L16" s="42">
        <f ca="1"/>
        <v>45894</v>
      </c>
      <c r="M16" s="47">
        <f ca="1"/>
        <v>303.64999999999998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45729</v>
      </c>
      <c r="K17" s="39">
        <f ca="1"/>
        <v>57.332000000000001</v>
      </c>
      <c r="L17" s="42">
        <f ca="1"/>
        <v>45898</v>
      </c>
      <c r="M17" s="47">
        <f ca="1"/>
        <v>305.2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45730</v>
      </c>
      <c r="K18" s="39">
        <f ca="1"/>
        <v>55.127000000000002</v>
      </c>
      <c r="L18" s="42">
        <f ca="1"/>
        <v>45908</v>
      </c>
      <c r="M18" s="47">
        <f ca="1"/>
        <v>271.3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45733</v>
      </c>
      <c r="K19" s="39">
        <f ca="1"/>
        <v>53.945999999999998</v>
      </c>
      <c r="L19" s="42">
        <f ca="1"/>
        <v>45909</v>
      </c>
      <c r="M19" s="47">
        <f ca="1"/>
        <v>268.22000000000003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45734</v>
      </c>
      <c r="K20" s="39">
        <f ca="1"/>
        <v>54.274999999999999</v>
      </c>
      <c r="L20" s="42">
        <f ca="1"/>
        <v>45911</v>
      </c>
      <c r="M20" s="47">
        <f ca="1"/>
        <v>234.12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45735</v>
      </c>
      <c r="K21" s="39">
        <f ca="1"/>
        <v>52.52</v>
      </c>
      <c r="L21" s="42">
        <f ca="1"/>
        <v>45912</v>
      </c>
      <c r="M21" s="47">
        <f ca="1"/>
        <v>224.91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45736</v>
      </c>
      <c r="K22" s="39">
        <f ca="1"/>
        <v>58.238999999999997</v>
      </c>
      <c r="L22" s="42">
        <f ca="1"/>
        <v>45915</v>
      </c>
      <c r="M22" s="47">
        <f ca="1"/>
        <v>211.6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5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45737</v>
      </c>
      <c r="K23" s="39">
        <f ca="1"/>
        <v>59.545000000000002</v>
      </c>
      <c r="L23" s="42">
        <f ca="1"/>
        <v>45916</v>
      </c>
      <c r="M23" s="47">
        <f ca="1"/>
        <v>223.2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5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45740</v>
      </c>
      <c r="K24" s="39">
        <f ca="1"/>
        <v>57.164999999999999</v>
      </c>
      <c r="L24" s="42">
        <f ca="1"/>
        <v>45917</v>
      </c>
      <c r="M24" s="47">
        <f ca="1"/>
        <v>226.6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5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45741</v>
      </c>
      <c r="K25" s="39">
        <f ca="1"/>
        <v>56.862000000000002</v>
      </c>
      <c r="L25" s="42">
        <f ca="1"/>
        <v>45919</v>
      </c>
      <c r="M25" s="47">
        <f ca="1"/>
        <v>197.25</v>
      </c>
      <c r="N25" s="42">
        <f t="shared" ca="1" si="0"/>
        <v>45741</v>
      </c>
      <c r="O25" s="42" t="str">
        <f t="shared" ca="1" si="1"/>
        <v/>
      </c>
      <c r="P25" s="42">
        <f ca="1"/>
        <v>45973</v>
      </c>
    </row>
    <row r="26" spans="1:16" ht="14.45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45742</v>
      </c>
      <c r="K26" s="39">
        <f ca="1"/>
        <v>58.052</v>
      </c>
      <c r="L26" s="42">
        <f ca="1"/>
        <v>45922</v>
      </c>
      <c r="M26" s="47">
        <f ca="1"/>
        <v>185.03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5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45743</v>
      </c>
      <c r="K27" s="39">
        <f ca="1"/>
        <v>59.164999999999999</v>
      </c>
      <c r="L27" s="42">
        <f ca="1"/>
        <v>45923</v>
      </c>
      <c r="M27" s="47">
        <f ca="1"/>
        <v>199.8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5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45744</v>
      </c>
      <c r="K28" s="39">
        <f ca="1"/>
        <v>61.174999999999997</v>
      </c>
      <c r="L28" s="42">
        <f ca="1"/>
        <v>45924</v>
      </c>
      <c r="M28" s="47">
        <f ca="1"/>
        <v>213.23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5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45747</v>
      </c>
      <c r="K29" s="39">
        <f ca="1"/>
        <v>61.451000000000001</v>
      </c>
      <c r="L29" s="42">
        <f ca="1"/>
        <v>45925</v>
      </c>
      <c r="M29" s="47">
        <f ca="1"/>
        <v>222.8</v>
      </c>
      <c r="N29" s="42" t="str">
        <f t="shared" ca="1" si="0"/>
        <v/>
      </c>
      <c r="O29" s="42" t="str">
        <f t="shared" ca="1" si="1"/>
        <v/>
      </c>
      <c r="P29" s="42">
        <f ca="1"/>
        <v>45979</v>
      </c>
    </row>
    <row r="30" spans="1:16" ht="14.45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45748</v>
      </c>
      <c r="K30" s="39">
        <f ca="1"/>
        <v>60.784999999999997</v>
      </c>
      <c r="L30" s="42">
        <f ca="1"/>
        <v>45926</v>
      </c>
      <c r="M30" s="47">
        <f ca="1"/>
        <v>213.4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5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45749</v>
      </c>
      <c r="K31" s="39">
        <f ca="1"/>
        <v>59.695</v>
      </c>
      <c r="L31" s="42">
        <f ca="1"/>
        <v>45929</v>
      </c>
      <c r="M31" s="47">
        <f ca="1"/>
        <v>181.95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5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45750</v>
      </c>
      <c r="K32" s="39">
        <f ca="1"/>
        <v>67.153000000000006</v>
      </c>
      <c r="L32" s="42">
        <f ca="1"/>
        <v>45930</v>
      </c>
      <c r="M32" s="47">
        <f ca="1"/>
        <v>189.6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5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45751</v>
      </c>
      <c r="K33" s="39">
        <f ca="1"/>
        <v>72.200999999999993</v>
      </c>
      <c r="L33" s="42">
        <f ca="1"/>
        <v>45931</v>
      </c>
      <c r="M33" s="47">
        <f ca="1"/>
        <v>164.7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5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45754</v>
      </c>
      <c r="K34" s="39">
        <f ca="1"/>
        <v>76.52</v>
      </c>
      <c r="L34" s="42">
        <f ca="1"/>
        <v>45932</v>
      </c>
      <c r="M34" s="47">
        <f ca="1"/>
        <v>166.3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5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45755</v>
      </c>
      <c r="K35" s="39">
        <f ca="1"/>
        <v>81.052000000000007</v>
      </c>
      <c r="L35" s="42">
        <f ca="1"/>
        <v>45933</v>
      </c>
      <c r="M35" s="47">
        <f ca="1"/>
        <v>166.01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5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45756</v>
      </c>
      <c r="K36" s="39">
        <f ca="1"/>
        <v>67.981999999999999</v>
      </c>
      <c r="L36" s="42">
        <f ca="1"/>
        <v>45936</v>
      </c>
      <c r="M36" s="47">
        <f ca="1"/>
        <v>154.01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45757</v>
      </c>
      <c r="K37" s="39">
        <f ca="1"/>
        <v>74.8</v>
      </c>
      <c r="L37" s="42">
        <f ca="1"/>
        <v>45937</v>
      </c>
      <c r="M37" s="47">
        <f ca="1"/>
        <v>166.5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45758</v>
      </c>
      <c r="K38" s="39">
        <f ca="1"/>
        <v>72.977999999999994</v>
      </c>
      <c r="L38" s="42">
        <f ca="1"/>
        <v>45938</v>
      </c>
      <c r="M38" s="47">
        <f ca="1"/>
        <v>148.79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45761</v>
      </c>
      <c r="K39" s="39">
        <f ca="1"/>
        <v>70.989999999999995</v>
      </c>
      <c r="L39" s="42">
        <f ca="1"/>
        <v>45939</v>
      </c>
      <c r="M39" s="47">
        <f ca="1"/>
        <v>161.04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45762</v>
      </c>
      <c r="K40" s="39">
        <f ca="1"/>
        <v>69.823999999999998</v>
      </c>
      <c r="L40" s="42">
        <f ca="1"/>
        <v>45940</v>
      </c>
      <c r="M40" s="47">
        <f ca="1"/>
        <v>267.07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45763</v>
      </c>
      <c r="K41" s="39">
        <f ca="1"/>
        <v>71.757999999999996</v>
      </c>
      <c r="L41" s="42">
        <f ca="1"/>
        <v>45943</v>
      </c>
      <c r="M41" s="47">
        <f ca="1"/>
        <v>195.86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45764</v>
      </c>
      <c r="K42" s="39">
        <f ca="1"/>
        <v>70.019000000000005</v>
      </c>
      <c r="L42" s="42">
        <f ca="1"/>
        <v>45944</v>
      </c>
      <c r="M42" s="47">
        <f ca="1"/>
        <v>220.74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45768</v>
      </c>
      <c r="K43" s="39">
        <f ca="1"/>
        <v>73.754999999999995</v>
      </c>
      <c r="L43" s="42">
        <f ca="1"/>
        <v>45945</v>
      </c>
      <c r="M43" s="47">
        <f ca="1"/>
        <v>191.5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45769</v>
      </c>
      <c r="K44" s="39">
        <f ca="1"/>
        <v>72.265000000000001</v>
      </c>
      <c r="L44" s="42">
        <f ca="1"/>
        <v>45946</v>
      </c>
      <c r="M44" s="47">
        <f ca="1"/>
        <v>231.8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45770</v>
      </c>
      <c r="K45" s="39">
        <f ca="1"/>
        <v>68.808000000000007</v>
      </c>
      <c r="L45" s="42">
        <f ca="1"/>
        <v>45947</v>
      </c>
      <c r="M45" s="47">
        <f ca="1"/>
        <v>238.94</v>
      </c>
      <c r="N45" s="42" t="str">
        <f t="shared" ca="1" si="0"/>
        <v/>
      </c>
      <c r="O45" s="42" t="str">
        <f t="shared" ca="1" si="1"/>
        <v/>
      </c>
      <c r="P45" s="42">
        <f ca="1"/>
        <v>46002</v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45771</v>
      </c>
      <c r="K46" s="39">
        <f ca="1"/>
        <v>66.418999999999997</v>
      </c>
      <c r="L46" s="42">
        <f ca="1"/>
        <v>45950</v>
      </c>
      <c r="M46" s="47">
        <f ca="1"/>
        <v>147.07</v>
      </c>
      <c r="N46" s="42" t="str">
        <f t="shared" ca="1" si="0"/>
        <v/>
      </c>
      <c r="O46" s="42" t="str">
        <f t="shared" ca="1" si="1"/>
        <v/>
      </c>
      <c r="P46" s="42">
        <f ca="1"/>
        <v>46003</v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45772</v>
      </c>
      <c r="K47" s="39">
        <f ca="1"/>
        <v>66.417000000000002</v>
      </c>
      <c r="L47" s="42">
        <f ca="1"/>
        <v>45951</v>
      </c>
      <c r="M47" s="47">
        <f ca="1"/>
        <v>148.41</v>
      </c>
      <c r="N47" s="42" t="str">
        <f t="shared" ca="1" si="0"/>
        <v/>
      </c>
      <c r="O47" s="42" t="str">
        <f t="shared" ca="1" si="1"/>
        <v/>
      </c>
      <c r="P47" s="42">
        <f ca="1"/>
        <v>46006</v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45775</v>
      </c>
      <c r="K48" s="39">
        <f ca="1"/>
        <v>67.295000000000002</v>
      </c>
      <c r="L48" s="42">
        <f ca="1"/>
        <v>45952</v>
      </c>
      <c r="M48" s="47">
        <f ca="1"/>
        <v>159.94999999999999</v>
      </c>
      <c r="N48" s="42" t="str">
        <f t="shared" ca="1" si="0"/>
        <v/>
      </c>
      <c r="O48" s="42" t="str">
        <f t="shared" ca="1" si="1"/>
        <v/>
      </c>
      <c r="P48" s="42">
        <f ca="1"/>
        <v>46007</v>
      </c>
    </row>
    <row r="49" spans="1:16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45776</v>
      </c>
      <c r="K49" s="39">
        <f ca="1"/>
        <v>66.989999999999995</v>
      </c>
      <c r="L49" s="42">
        <f ca="1"/>
        <v>45953</v>
      </c>
      <c r="M49" s="47">
        <f ca="1"/>
        <v>138.02000000000001</v>
      </c>
      <c r="N49" s="42" t="str">
        <f t="shared" ca="1" si="0"/>
        <v/>
      </c>
      <c r="O49" s="42" t="str">
        <f t="shared" ca="1" si="1"/>
        <v/>
      </c>
      <c r="P49" s="42">
        <f ca="1"/>
        <v>46008</v>
      </c>
    </row>
    <row r="50" spans="1:16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45777</v>
      </c>
      <c r="K50" s="39">
        <f ca="1"/>
        <v>67.117999999999995</v>
      </c>
      <c r="L50" s="42">
        <f ca="1"/>
        <v>45954</v>
      </c>
      <c r="M50" s="47">
        <f ca="1"/>
        <v>115.55</v>
      </c>
      <c r="N50" s="42" t="str">
        <f t="shared" ca="1" si="0"/>
        <v/>
      </c>
      <c r="O50" s="42" t="str">
        <f t="shared" ca="1" si="1"/>
        <v/>
      </c>
    </row>
    <row r="51" spans="1:16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45778</v>
      </c>
      <c r="K51" s="39">
        <f ca="1"/>
        <v>67.489999999999995</v>
      </c>
      <c r="L51" s="42">
        <f ca="1"/>
        <v>45957</v>
      </c>
      <c r="M51" s="47">
        <f ca="1"/>
        <v>90.52</v>
      </c>
      <c r="N51" s="42" t="str">
        <f t="shared" ca="1" si="0"/>
        <v/>
      </c>
      <c r="O51" s="42" t="str">
        <f t="shared" ca="1" si="1"/>
        <v/>
      </c>
    </row>
    <row r="52" spans="1:16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45779</v>
      </c>
      <c r="K52" s="39">
        <f ca="1"/>
        <v>64.328000000000003</v>
      </c>
      <c r="L52" s="42">
        <f ca="1"/>
        <v>45958</v>
      </c>
      <c r="M52" s="47">
        <f ca="1"/>
        <v>91.34</v>
      </c>
      <c r="N52" s="42">
        <f t="shared" ca="1" si="0"/>
        <v>45779</v>
      </c>
      <c r="O52" s="42" t="str">
        <f t="shared" ca="1" si="1"/>
        <v/>
      </c>
    </row>
    <row r="53" spans="1:16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45782</v>
      </c>
      <c r="K53" s="39">
        <f ca="1"/>
        <v>63.692999999999998</v>
      </c>
      <c r="L53" s="42">
        <f ca="1"/>
        <v>45959</v>
      </c>
      <c r="M53" s="47">
        <f ca="1"/>
        <v>100.01</v>
      </c>
      <c r="N53" s="42" t="str">
        <f t="shared" ca="1" si="0"/>
        <v/>
      </c>
      <c r="O53" s="42" t="str">
        <f t="shared" ca="1" si="1"/>
        <v/>
      </c>
    </row>
    <row r="54" spans="1:16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45783</v>
      </c>
      <c r="K54" s="39">
        <f ca="1"/>
        <v>64.763999999999996</v>
      </c>
      <c r="L54" s="42">
        <f ca="1"/>
        <v>45960</v>
      </c>
      <c r="M54" s="47">
        <f ca="1"/>
        <v>107.1</v>
      </c>
      <c r="N54" s="42" t="str">
        <f t="shared" ca="1" si="0"/>
        <v/>
      </c>
      <c r="O54" s="42" t="str">
        <f t="shared" ca="1" si="1"/>
        <v/>
      </c>
    </row>
    <row r="55" spans="1:16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45784</v>
      </c>
      <c r="K55" s="39">
        <f ca="1"/>
        <v>63.414000000000001</v>
      </c>
      <c r="L55" s="42">
        <f ca="1"/>
        <v>45961</v>
      </c>
      <c r="M55" s="47">
        <f ca="1"/>
        <v>108.38</v>
      </c>
      <c r="N55" s="42" t="str">
        <f t="shared" ca="1" si="0"/>
        <v/>
      </c>
      <c r="O55" s="42" t="str">
        <f t="shared" ca="1" si="1"/>
        <v/>
      </c>
    </row>
    <row r="56" spans="1:16">
      <c r="A56" s="166">
        <f t="shared" ca="1" si="9"/>
        <v>46002</v>
      </c>
      <c r="B56" s="38">
        <f t="shared" ca="1" si="10"/>
        <v>49.798000000000002</v>
      </c>
      <c r="C56" s="30">
        <f t="shared" ca="1" si="4"/>
        <v>168119.99999999997</v>
      </c>
      <c r="D56" s="31">
        <f t="shared" ca="1" si="5"/>
        <v>218749.99999999997</v>
      </c>
      <c r="E56" s="38">
        <f t="shared" ca="1" si="11"/>
        <v>10.5</v>
      </c>
      <c r="F56" s="30">
        <f t="shared" ca="1" si="7"/>
        <v>-304605</v>
      </c>
      <c r="G56" s="66">
        <f t="shared" ca="1" si="12"/>
        <v>82264.999999999942</v>
      </c>
      <c r="H56" s="127"/>
      <c r="J56" s="113">
        <f ca="1"/>
        <v>45785</v>
      </c>
      <c r="K56" s="47">
        <f ca="1"/>
        <v>61.368000000000002</v>
      </c>
      <c r="L56" s="42">
        <f ca="1"/>
        <v>45964</v>
      </c>
      <c r="M56" s="47">
        <f ca="1"/>
        <v>98.9</v>
      </c>
      <c r="N56" s="42" t="str">
        <f t="shared" ca="1" si="0"/>
        <v/>
      </c>
      <c r="O56" s="42" t="str">
        <f t="shared" ca="1" si="1"/>
        <v/>
      </c>
    </row>
    <row r="57" spans="1:16">
      <c r="A57" s="166">
        <f t="shared" ca="1" si="9"/>
        <v>46003</v>
      </c>
      <c r="B57" s="38">
        <f t="shared" ca="1" si="10"/>
        <v>50.774000000000001</v>
      </c>
      <c r="C57" s="30">
        <f t="shared" ca="1" si="4"/>
        <v>109560.00000000003</v>
      </c>
      <c r="D57" s="31">
        <f t="shared" ca="1" si="5"/>
        <v>222222.22222222222</v>
      </c>
      <c r="E57" s="38">
        <f t="shared" ca="1" si="11"/>
        <v>20</v>
      </c>
      <c r="F57" s="30">
        <f t="shared" ca="1" si="7"/>
        <v>-284655</v>
      </c>
      <c r="G57" s="66">
        <f t="shared" ca="1" si="12"/>
        <v>47127.222222222248</v>
      </c>
      <c r="H57" s="127"/>
      <c r="J57" s="113">
        <f ca="1"/>
        <v>45786</v>
      </c>
      <c r="K57" s="47">
        <f ca="1"/>
        <v>61.857999999999997</v>
      </c>
      <c r="L57" s="42">
        <f ca="1"/>
        <v>45965</v>
      </c>
      <c r="M57" s="47">
        <f ca="1"/>
        <v>130.22</v>
      </c>
      <c r="N57" s="42" t="str">
        <f t="shared" ca="1" si="0"/>
        <v/>
      </c>
      <c r="O57" s="42" t="str">
        <f t="shared" ca="1" si="1"/>
        <v/>
      </c>
    </row>
    <row r="58" spans="1:16">
      <c r="A58" s="166">
        <f t="shared" ca="1" si="9"/>
        <v>46006</v>
      </c>
      <c r="B58" s="38">
        <f t="shared" ca="1" si="10"/>
        <v>50.963999999999999</v>
      </c>
      <c r="C58" s="30">
        <f t="shared" ca="1" si="4"/>
        <v>98160.00000000016</v>
      </c>
      <c r="D58" s="31">
        <f t="shared" ca="1" si="5"/>
        <v>232638.88888888891</v>
      </c>
      <c r="E58" s="38">
        <f t="shared" ca="1" si="11"/>
        <v>17</v>
      </c>
      <c r="F58" s="30">
        <f t="shared" ca="1" si="7"/>
        <v>-290955</v>
      </c>
      <c r="G58" s="66">
        <f t="shared" ca="1" si="12"/>
        <v>39843.888888889051</v>
      </c>
      <c r="J58" s="113">
        <f ca="1"/>
        <v>45789</v>
      </c>
      <c r="K58" s="47">
        <f ca="1"/>
        <v>55.482999999999997</v>
      </c>
      <c r="L58" s="42">
        <f ca="1"/>
        <v>45966</v>
      </c>
      <c r="M58" s="47">
        <f ca="1"/>
        <v>109.4</v>
      </c>
      <c r="N58" s="42" t="str">
        <f t="shared" ca="1" si="0"/>
        <v/>
      </c>
      <c r="O58" s="42" t="str">
        <f t="shared" ca="1" si="1"/>
        <v/>
      </c>
    </row>
    <row r="59" spans="1:16">
      <c r="A59" s="166">
        <f t="shared" ca="1" si="9"/>
        <v>46007</v>
      </c>
      <c r="B59" s="38">
        <f t="shared" ca="1" si="10"/>
        <v>50.918999999999997</v>
      </c>
      <c r="C59" s="30">
        <f t="shared" ca="1" si="4"/>
        <v>100860.00000000026</v>
      </c>
      <c r="D59" s="31">
        <f t="shared" ca="1" si="5"/>
        <v>236111.11111111112</v>
      </c>
      <c r="E59" s="38">
        <f t="shared" ca="1" si="11"/>
        <v>17</v>
      </c>
      <c r="F59" s="30">
        <f t="shared" ca="1" si="7"/>
        <v>-290955</v>
      </c>
      <c r="G59" s="66">
        <f t="shared" ca="1" si="12"/>
        <v>46016.111111111357</v>
      </c>
      <c r="J59" s="113">
        <f ca="1"/>
        <v>45790</v>
      </c>
      <c r="K59" s="47">
        <f ca="1"/>
        <v>54.078000000000003</v>
      </c>
      <c r="L59" s="42">
        <f ca="1"/>
        <v>45967</v>
      </c>
      <c r="M59" s="47">
        <f ca="1"/>
        <v>147</v>
      </c>
      <c r="N59" s="42" t="str">
        <f t="shared" ca="1" si="0"/>
        <v/>
      </c>
      <c r="O59" s="42" t="str">
        <f t="shared" ca="1" si="1"/>
        <v/>
      </c>
    </row>
    <row r="60" spans="1:16">
      <c r="A60" s="166">
        <f t="shared" ca="1" si="9"/>
        <v>46008</v>
      </c>
      <c r="B60" s="38">
        <f t="shared" ca="1" si="10"/>
        <v>51.77</v>
      </c>
      <c r="C60" s="30">
        <f t="shared" ca="1" si="4"/>
        <v>49799.999999999898</v>
      </c>
      <c r="D60" s="31">
        <f t="shared" ca="1" si="5"/>
        <v>239583.33333333334</v>
      </c>
      <c r="E60" s="38">
        <f t="shared" ca="1" si="11"/>
        <v>37.69</v>
      </c>
      <c r="F60" s="30">
        <f t="shared" ca="1" si="7"/>
        <v>-247506.00000000003</v>
      </c>
      <c r="G60" s="66">
        <f t="shared" ca="1" si="12"/>
        <v>41877.333333333227</v>
      </c>
      <c r="J60" s="113">
        <f ca="1"/>
        <v>45791</v>
      </c>
      <c r="K60" s="47">
        <f ca="1"/>
        <v>55.75</v>
      </c>
      <c r="L60" s="42">
        <f ca="1"/>
        <v>45968</v>
      </c>
      <c r="M60" s="47">
        <f ca="1"/>
        <v>141</v>
      </c>
      <c r="N60" s="42">
        <f t="shared" ca="1" si="0"/>
        <v>45791</v>
      </c>
      <c r="O60" s="42" t="str">
        <f t="shared" ca="1" si="1"/>
        <v/>
      </c>
    </row>
    <row r="61" spans="1:16">
      <c r="A61" s="166">
        <f t="shared" ca="1" si="9"/>
        <v>46009.432623726854</v>
      </c>
      <c r="B61" s="38">
        <f t="shared" ca="1" si="10"/>
        <v>50.844619999999999</v>
      </c>
      <c r="C61" s="30">
        <f t="shared" ca="1" si="4"/>
        <v>105322.80000000015</v>
      </c>
      <c r="D61" s="31">
        <f t="shared" ca="1" si="5"/>
        <v>243055.55555555556</v>
      </c>
      <c r="E61" s="38">
        <f t="shared" ca="1" si="11"/>
        <v>12.9</v>
      </c>
      <c r="F61" s="30">
        <f t="shared" ca="1" si="7"/>
        <v>-299565</v>
      </c>
      <c r="G61" s="66">
        <f t="shared" ca="1" si="12"/>
        <v>48813.355555555725</v>
      </c>
      <c r="J61" s="113">
        <f ca="1"/>
        <v>45792</v>
      </c>
      <c r="K61" s="47">
        <f ca="1"/>
        <v>54.994</v>
      </c>
      <c r="L61" s="42">
        <f ca="1"/>
        <v>45971</v>
      </c>
      <c r="M61" s="47">
        <f ca="1"/>
        <v>91.77</v>
      </c>
      <c r="N61" s="42" t="str">
        <f t="shared" ca="1" si="0"/>
        <v/>
      </c>
      <c r="O61" s="42" t="str">
        <f t="shared" ca="1" si="1"/>
        <v/>
      </c>
    </row>
    <row r="62" spans="1:16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45793</v>
      </c>
      <c r="K62" s="47">
        <f ca="1"/>
        <v>54.707999999999998</v>
      </c>
      <c r="L62" s="42">
        <f ca="1"/>
        <v>45972</v>
      </c>
      <c r="M62" s="47">
        <f ca="1"/>
        <v>83.5</v>
      </c>
      <c r="N62" s="42">
        <f t="shared" ca="1" si="0"/>
        <v>45793</v>
      </c>
      <c r="O62" s="42" t="str">
        <f t="shared" ca="1" si="1"/>
        <v/>
      </c>
    </row>
    <row r="63" spans="1:16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45796</v>
      </c>
      <c r="K63" s="47">
        <f ca="1"/>
        <v>54.98</v>
      </c>
      <c r="L63" s="42">
        <f ca="1"/>
        <v>45973</v>
      </c>
      <c r="M63" s="47">
        <f ca="1"/>
        <v>83.74</v>
      </c>
      <c r="N63" s="42" t="str">
        <f t="shared" ca="1" si="0"/>
        <v/>
      </c>
      <c r="O63" s="42" t="str">
        <f t="shared" ca="1" si="1"/>
        <v/>
      </c>
    </row>
    <row r="64" spans="1:16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45797</v>
      </c>
      <c r="K64" s="47">
        <f ca="1"/>
        <v>55.292000000000002</v>
      </c>
      <c r="L64" s="42">
        <f ca="1"/>
        <v>45974</v>
      </c>
      <c r="M64" s="47">
        <f ca="1"/>
        <v>125.09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45798</v>
      </c>
      <c r="K65" s="47">
        <f ca="1"/>
        <v>58.441000000000003</v>
      </c>
      <c r="L65" s="42">
        <f ca="1"/>
        <v>45975</v>
      </c>
      <c r="M65" s="47">
        <f ca="1"/>
        <v>131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45799</v>
      </c>
      <c r="K66" s="47">
        <f ca="1"/>
        <v>57.939</v>
      </c>
      <c r="L66" s="42">
        <f ca="1"/>
        <v>45978</v>
      </c>
      <c r="M66" s="47">
        <f ca="1"/>
        <v>162.99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45800</v>
      </c>
      <c r="K67" s="47">
        <f ca="1"/>
        <v>59.526000000000003</v>
      </c>
      <c r="L67" s="42">
        <f ca="1"/>
        <v>45979</v>
      </c>
      <c r="M67" s="47">
        <f ca="1"/>
        <v>178.2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45804</v>
      </c>
      <c r="K68" s="47">
        <f ca="1"/>
        <v>55.707999999999998</v>
      </c>
      <c r="L68" s="42">
        <f ca="1"/>
        <v>45980</v>
      </c>
      <c r="M68" s="47">
        <f ca="1"/>
        <v>176.77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45805</v>
      </c>
      <c r="K69" s="47">
        <f ca="1"/>
        <v>56.082000000000001</v>
      </c>
      <c r="L69" s="42">
        <f ca="1"/>
        <v>45981</v>
      </c>
      <c r="M69" s="47">
        <f ca="1"/>
        <v>249.46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45806</v>
      </c>
      <c r="K70" s="47">
        <f ca="1"/>
        <v>56.131</v>
      </c>
      <c r="L70" s="42">
        <f ca="1"/>
        <v>45982</v>
      </c>
      <c r="M70" s="47">
        <f ca="1"/>
        <v>202.72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45807</v>
      </c>
      <c r="K71" s="47">
        <f ca="1"/>
        <v>56.16</v>
      </c>
      <c r="L71" s="42">
        <f ca="1"/>
        <v>45985</v>
      </c>
      <c r="M71" s="47">
        <f ca="1"/>
        <v>125.58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45810</v>
      </c>
      <c r="K72" s="47">
        <f ca="1"/>
        <v>55.341000000000001</v>
      </c>
      <c r="L72" s="42">
        <f ca="1"/>
        <v>45986</v>
      </c>
      <c r="M72" s="47">
        <f ca="1"/>
        <v>90.2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45811</v>
      </c>
      <c r="K73" s="47">
        <f ca="1"/>
        <v>54.959000000000003</v>
      </c>
      <c r="L73" s="42">
        <f ca="1"/>
        <v>45987</v>
      </c>
      <c r="M73" s="47">
        <f ca="1"/>
        <v>65.8</v>
      </c>
      <c r="N73" s="42">
        <f t="shared" ca="1" si="13"/>
        <v>45811</v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45812</v>
      </c>
      <c r="K74" s="47">
        <f ca="1"/>
        <v>55.16</v>
      </c>
      <c r="L74" s="42">
        <f ca="1"/>
        <v>45989</v>
      </c>
      <c r="M74" s="47">
        <f ca="1"/>
        <v>53.32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45813</v>
      </c>
      <c r="K75" s="47">
        <f ca="1"/>
        <v>55.661000000000001</v>
      </c>
      <c r="L75" s="42">
        <f ca="1"/>
        <v>45992</v>
      </c>
      <c r="M75" s="47">
        <f ca="1"/>
        <v>60.5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45814</v>
      </c>
      <c r="K76" s="47">
        <f ca="1"/>
        <v>54.006</v>
      </c>
      <c r="L76" s="42">
        <f ca="1"/>
        <v>45993</v>
      </c>
      <c r="M76" s="47">
        <f ca="1"/>
        <v>51.01</v>
      </c>
      <c r="N76" s="42">
        <f t="shared" ca="1" si="13"/>
        <v>45814</v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45817</v>
      </c>
      <c r="K77" s="47">
        <f ca="1"/>
        <v>53.912999999999997</v>
      </c>
      <c r="L77" s="42">
        <f ca="1"/>
        <v>45994</v>
      </c>
      <c r="M77" s="47">
        <f ca="1"/>
        <v>39.6</v>
      </c>
      <c r="N77" s="42" t="str">
        <f t="shared" ca="1" si="13"/>
        <v/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45818</v>
      </c>
      <c r="K78" s="47">
        <f ca="1"/>
        <v>53.087000000000003</v>
      </c>
      <c r="L78" s="42">
        <f ca="1"/>
        <v>45995</v>
      </c>
      <c r="M78" s="47">
        <f ca="1"/>
        <v>35.770000000000003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45819</v>
      </c>
      <c r="K79" s="47">
        <f ca="1"/>
        <v>53.267000000000003</v>
      </c>
      <c r="L79" s="42">
        <f ca="1"/>
        <v>45996</v>
      </c>
      <c r="M79" s="47">
        <f ca="1"/>
        <v>28.17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45820</v>
      </c>
      <c r="K80" s="47">
        <f ca="1"/>
        <v>53.845999999999997</v>
      </c>
      <c r="L80" s="42">
        <f ca="1"/>
        <v>45999</v>
      </c>
      <c r="M80" s="47">
        <f ca="1"/>
        <v>33.200000000000003</v>
      </c>
      <c r="N80" s="42" t="str">
        <f t="shared" ca="1" si="13"/>
        <v/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45821</v>
      </c>
      <c r="K81" s="47">
        <f ca="1"/>
        <v>55.892000000000003</v>
      </c>
      <c r="L81" s="42">
        <f ca="1"/>
        <v>46000</v>
      </c>
      <c r="M81" s="47">
        <f ca="1"/>
        <v>32.200000000000003</v>
      </c>
      <c r="N81" s="42">
        <f t="shared" ca="1" si="13"/>
        <v>45821</v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45824</v>
      </c>
      <c r="K82" s="47">
        <f ca="1"/>
        <v>54.283999999999999</v>
      </c>
      <c r="L82" s="42">
        <f ca="1"/>
        <v>46001</v>
      </c>
      <c r="M82" s="47">
        <f ca="1"/>
        <v>17.600000000000001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45825</v>
      </c>
      <c r="K83" s="47">
        <f ca="1"/>
        <v>56.819000000000003</v>
      </c>
      <c r="L83" s="42">
        <f ca="1"/>
        <v>46002</v>
      </c>
      <c r="M83" s="47">
        <f ca="1"/>
        <v>10.5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45826</v>
      </c>
      <c r="K84" s="47">
        <f ca="1"/>
        <v>56.100999999999999</v>
      </c>
      <c r="L84" s="42">
        <f ca="1"/>
        <v>46003</v>
      </c>
      <c r="M84" s="47">
        <f ca="1"/>
        <v>20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45828</v>
      </c>
      <c r="K85" s="47">
        <f ca="1"/>
        <v>56.012999999999998</v>
      </c>
      <c r="L85" s="42">
        <f ca="1"/>
        <v>46006</v>
      </c>
      <c r="M85" s="47">
        <f ca="1"/>
        <v>17</v>
      </c>
      <c r="N85" s="42" t="str">
        <f t="shared" ca="1" si="13"/>
        <v/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45831</v>
      </c>
      <c r="K86" s="47">
        <f ca="1"/>
        <v>54.692</v>
      </c>
      <c r="L86" s="42">
        <f ca="1"/>
        <v>46007</v>
      </c>
      <c r="M86" s="47">
        <f ca="1"/>
        <v>17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45832</v>
      </c>
      <c r="K87" s="47">
        <f ca="1"/>
        <v>52.798999999999999</v>
      </c>
      <c r="L87" s="42">
        <f ca="1"/>
        <v>46008</v>
      </c>
      <c r="M87" s="47">
        <f ca="1"/>
        <v>37.69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45833</v>
      </c>
      <c r="K88" s="47">
        <f ca="1"/>
        <v>53.402000000000001</v>
      </c>
      <c r="N88" s="42">
        <f t="shared" ca="1" si="13"/>
        <v>45833</v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45834</v>
      </c>
      <c r="K89" s="47">
        <f ca="1"/>
        <v>52.491999999999997</v>
      </c>
      <c r="N89" s="42">
        <f t="shared" ca="1" si="13"/>
        <v>45834</v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45835</v>
      </c>
      <c r="K90" s="47">
        <f ca="1"/>
        <v>51.991</v>
      </c>
      <c r="N90" s="42">
        <f t="shared" ca="1" si="13"/>
        <v>45835</v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45838</v>
      </c>
      <c r="K91" s="47">
        <f ca="1"/>
        <v>51.058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45839</v>
      </c>
      <c r="K92" s="47">
        <f ca="1"/>
        <v>50.558999999999997</v>
      </c>
      <c r="N92" s="42" t="str">
        <f t="shared" ca="1" si="13"/>
        <v/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45840</v>
      </c>
      <c r="K93" s="47">
        <f ca="1"/>
        <v>50.177999999999997</v>
      </c>
      <c r="N93" s="42" t="str">
        <f t="shared" ca="1" si="13"/>
        <v/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45841</v>
      </c>
      <c r="K94" s="47">
        <f ca="1"/>
        <v>49.305</v>
      </c>
      <c r="N94" s="42" t="str">
        <f t="shared" ca="1" si="13"/>
        <v/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45845</v>
      </c>
      <c r="K95" s="47">
        <f ca="1"/>
        <v>50.89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45846</v>
      </c>
      <c r="K96" s="47">
        <f ca="1"/>
        <v>51.234000000000002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45847</v>
      </c>
      <c r="K97" s="47">
        <f ca="1"/>
        <v>50.05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45848</v>
      </c>
      <c r="K98" s="47">
        <f ca="1"/>
        <v>49.847000000000001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45849</v>
      </c>
      <c r="K99" s="47">
        <f ca="1"/>
        <v>50.536000000000001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45852</v>
      </c>
      <c r="K100" s="47">
        <f ca="1"/>
        <v>50.942999999999998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45853</v>
      </c>
      <c r="K101" s="47">
        <f ca="1"/>
        <v>52.14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45854</v>
      </c>
      <c r="K102" s="47">
        <f ca="1"/>
        <v>51.95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45855</v>
      </c>
      <c r="K103" s="47">
        <f ca="1"/>
        <v>50.658000000000001</v>
      </c>
      <c r="N103" s="42">
        <f t="shared" ca="1" si="13"/>
        <v>45855</v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45856</v>
      </c>
      <c r="K104" s="47">
        <f ca="1"/>
        <v>50.805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45859</v>
      </c>
      <c r="K105" s="47">
        <f ca="1"/>
        <v>50.99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45860</v>
      </c>
      <c r="K106" s="47">
        <f ca="1"/>
        <v>51.104999999999997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45861</v>
      </c>
      <c r="K107" s="47">
        <f ca="1"/>
        <v>50.115000000000002</v>
      </c>
      <c r="N107" s="42" t="str">
        <f t="shared" ca="1" si="13"/>
        <v/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45862</v>
      </c>
      <c r="K108" s="47">
        <f ca="1"/>
        <v>50.139000000000003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45863</v>
      </c>
      <c r="K109" s="47">
        <f ca="1"/>
        <v>50.043999999999997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45866</v>
      </c>
      <c r="K110" s="47">
        <f ca="1"/>
        <v>50.25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45867</v>
      </c>
      <c r="K111" s="47">
        <f ca="1"/>
        <v>50.933999999999997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45868</v>
      </c>
      <c r="K112" s="47">
        <f ca="1"/>
        <v>50.837000000000003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45869</v>
      </c>
      <c r="K113" s="47">
        <f ca="1"/>
        <v>51.338999999999999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45870</v>
      </c>
      <c r="K114" s="47">
        <f ca="1"/>
        <v>53.94</v>
      </c>
      <c r="N114" s="42">
        <f t="shared" ca="1" si="13"/>
        <v>45870</v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45873</v>
      </c>
      <c r="K115" s="47">
        <f ca="1"/>
        <v>51.886000000000003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45874</v>
      </c>
      <c r="K116" s="47">
        <f ca="1"/>
        <v>52.518999999999998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45875</v>
      </c>
      <c r="K117" s="47">
        <f ca="1"/>
        <v>52.03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45876</v>
      </c>
      <c r="K118" s="47">
        <f ca="1"/>
        <v>51.976999999999997</v>
      </c>
      <c r="N118" s="42" t="str">
        <f t="shared" ca="1" si="13"/>
        <v/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45877</v>
      </c>
      <c r="K119" s="47">
        <f ca="1"/>
        <v>51.043999999999997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45880</v>
      </c>
      <c r="K120" s="47">
        <f ca="1"/>
        <v>51.491999999999997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45881</v>
      </c>
      <c r="K121" s="47">
        <f ca="1"/>
        <v>50.103999999999999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45882</v>
      </c>
      <c r="K122" s="47">
        <f ca="1"/>
        <v>49.718000000000004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45883</v>
      </c>
      <c r="K123" s="47">
        <f ca="1"/>
        <v>49.960999999999999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45884</v>
      </c>
      <c r="K124" s="47">
        <f ca="1"/>
        <v>50.036000000000001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45887</v>
      </c>
      <c r="K125" s="47">
        <f ca="1"/>
        <v>50.034999999999997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45888</v>
      </c>
      <c r="K126" s="47">
        <f ca="1"/>
        <v>50.387999999999998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45889</v>
      </c>
      <c r="K127" s="47">
        <f ca="1"/>
        <v>50.752000000000002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45890</v>
      </c>
      <c r="K128" s="47">
        <f ca="1"/>
        <v>51.588000000000001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45891</v>
      </c>
      <c r="K129" s="47">
        <f ca="1"/>
        <v>49.064999999999998</v>
      </c>
      <c r="N129" s="42">
        <f t="shared" ca="1" si="13"/>
        <v>45891</v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45894</v>
      </c>
      <c r="K130" s="47">
        <f ca="1"/>
        <v>49.643999999999998</v>
      </c>
      <c r="N130" s="42">
        <f t="shared" ca="1" si="13"/>
        <v>45894</v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45895</v>
      </c>
      <c r="K131" s="47">
        <f ca="1"/>
        <v>49.65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45896</v>
      </c>
      <c r="K132" s="47">
        <f ca="1"/>
        <v>50.3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45897</v>
      </c>
      <c r="K133" s="47">
        <f ca="1"/>
        <v>50.12</v>
      </c>
      <c r="N133" s="42" t="str">
        <f t="shared" ca="1" si="22"/>
        <v/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45898</v>
      </c>
      <c r="K134" s="47">
        <f ca="1"/>
        <v>50.957999999999998</v>
      </c>
      <c r="N134" s="42">
        <f t="shared" ca="1" si="22"/>
        <v>45898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45902</v>
      </c>
      <c r="K135" s="47">
        <f ca="1"/>
        <v>51.023000000000003</v>
      </c>
      <c r="N135" s="42" t="str">
        <f t="shared" ca="1" si="22"/>
        <v/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45903</v>
      </c>
      <c r="K136" s="47">
        <f ca="1"/>
        <v>50.9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45904</v>
      </c>
      <c r="K137" s="47">
        <f ca="1"/>
        <v>49.542000000000002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45905</v>
      </c>
      <c r="K138" s="47">
        <f ca="1"/>
        <v>49.9</v>
      </c>
      <c r="N138" s="42" t="str">
        <f t="shared" ca="1" si="22"/>
        <v/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45908</v>
      </c>
      <c r="K139" s="47">
        <f ca="1"/>
        <v>49.997</v>
      </c>
      <c r="N139" s="42">
        <f t="shared" ca="1" si="22"/>
        <v>45908</v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45909</v>
      </c>
      <c r="K140" s="47">
        <f ca="1"/>
        <v>49.539000000000001</v>
      </c>
      <c r="N140" s="42">
        <f t="shared" ca="1" si="22"/>
        <v>45909</v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45910</v>
      </c>
      <c r="K141" s="47">
        <f ca="1"/>
        <v>48.988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45911</v>
      </c>
      <c r="K142" s="47">
        <f ca="1"/>
        <v>47.709000000000003</v>
      </c>
      <c r="N142" s="42">
        <f t="shared" ca="1" si="22"/>
        <v>45911</v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45912</v>
      </c>
      <c r="K143" s="47">
        <f ca="1"/>
        <v>47.848999999999997</v>
      </c>
      <c r="N143" s="42">
        <f t="shared" ca="1" si="22"/>
        <v>45912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45915</v>
      </c>
      <c r="K144" s="47">
        <f ca="1"/>
        <v>46.994</v>
      </c>
      <c r="N144" s="42">
        <f t="shared" ca="1" si="22"/>
        <v>45915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45916</v>
      </c>
      <c r="K145" s="47">
        <f ca="1"/>
        <v>47.453000000000003</v>
      </c>
      <c r="N145" s="42">
        <f t="shared" ca="1" si="22"/>
        <v>45916</v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45917</v>
      </c>
      <c r="K146" s="47">
        <f ca="1"/>
        <v>47.76</v>
      </c>
      <c r="N146" s="42">
        <f t="shared" ca="1" si="22"/>
        <v>45917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45918</v>
      </c>
      <c r="K147" s="47">
        <f ca="1"/>
        <v>46.95</v>
      </c>
      <c r="N147" s="42" t="str">
        <f t="shared" ca="1" si="22"/>
        <v/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45919</v>
      </c>
      <c r="K148" s="47">
        <f ca="1"/>
        <v>47.262</v>
      </c>
      <c r="N148" s="42">
        <f t="shared" ca="1" si="22"/>
        <v>45919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45922</v>
      </c>
      <c r="K149" s="47">
        <f ca="1"/>
        <v>51.720999999999997</v>
      </c>
      <c r="N149" s="42">
        <f t="shared" ca="1" si="22"/>
        <v>45922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45923</v>
      </c>
      <c r="K150" s="47">
        <f ca="1"/>
        <v>52.152000000000001</v>
      </c>
      <c r="N150" s="42">
        <f t="shared" ca="1" si="22"/>
        <v>45923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45924</v>
      </c>
      <c r="K151" s="47">
        <f ca="1"/>
        <v>52.631</v>
      </c>
      <c r="N151" s="42">
        <f t="shared" ca="1" si="22"/>
        <v>45924</v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45925</v>
      </c>
      <c r="K152" s="47">
        <f ca="1"/>
        <v>53.494999999999997</v>
      </c>
      <c r="N152" s="42">
        <f t="shared" ca="1" si="22"/>
        <v>45925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45926</v>
      </c>
      <c r="K153" s="47">
        <f ca="1"/>
        <v>52.826000000000001</v>
      </c>
      <c r="N153" s="42">
        <f t="shared" ca="1" si="22"/>
        <v>45926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45929</v>
      </c>
      <c r="K154" s="47">
        <f ca="1"/>
        <v>52.215000000000003</v>
      </c>
      <c r="N154" s="42">
        <f t="shared" ca="1" si="22"/>
        <v>45929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45930</v>
      </c>
      <c r="K155" s="47">
        <f ca="1"/>
        <v>52.07</v>
      </c>
      <c r="N155" s="42">
        <f t="shared" ca="1" si="22"/>
        <v>45930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45931</v>
      </c>
      <c r="K156" s="47">
        <f ca="1"/>
        <v>52.097999999999999</v>
      </c>
      <c r="N156" s="42">
        <f t="shared" ca="1" si="22"/>
        <v>45931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45932</v>
      </c>
      <c r="K157" s="47">
        <f ca="1"/>
        <v>51.646000000000001</v>
      </c>
      <c r="N157" s="42">
        <f t="shared" ca="1" si="22"/>
        <v>45932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45933</v>
      </c>
      <c r="K158" s="47">
        <f ca="1"/>
        <v>51.488999999999997</v>
      </c>
      <c r="N158" s="42">
        <f t="shared" ca="1" si="22"/>
        <v>45933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45936</v>
      </c>
      <c r="K159" s="47">
        <f ca="1"/>
        <v>50.904000000000003</v>
      </c>
      <c r="N159" s="42">
        <f t="shared" ca="1" si="22"/>
        <v>45936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45937</v>
      </c>
      <c r="K160" s="47">
        <f ca="1"/>
        <v>51.424999999999997</v>
      </c>
      <c r="N160" s="42">
        <f t="shared" ca="1" si="22"/>
        <v>45937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45938</v>
      </c>
      <c r="K161" s="47">
        <f ca="1"/>
        <v>51.866</v>
      </c>
      <c r="N161" s="42">
        <f t="shared" ca="1" si="22"/>
        <v>45938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45939</v>
      </c>
      <c r="K162" s="47">
        <f ca="1"/>
        <v>52.597000000000001</v>
      </c>
      <c r="N162" s="42">
        <f t="shared" ca="1" si="22"/>
        <v>45939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45940</v>
      </c>
      <c r="K163" s="47">
        <f ca="1"/>
        <v>56.701999999999998</v>
      </c>
      <c r="N163" s="42">
        <f t="shared" ca="1" si="22"/>
        <v>45940</v>
      </c>
      <c r="O163" s="42">
        <f t="shared" ca="1" si="23"/>
        <v>45940</v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45944</v>
      </c>
      <c r="K164" s="47">
        <f ca="1"/>
        <v>53.369</v>
      </c>
      <c r="N164" s="42">
        <f t="shared" ca="1" si="22"/>
        <v>45944</v>
      </c>
      <c r="O164" s="42">
        <f t="shared" ca="1" si="23"/>
        <v>45944</v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45945</v>
      </c>
      <c r="K165" s="47">
        <f ca="1"/>
        <v>52.787999999999997</v>
      </c>
      <c r="N165" s="42">
        <f t="shared" ca="1" si="22"/>
        <v>45945</v>
      </c>
      <c r="O165" s="42">
        <f t="shared" ca="1" si="23"/>
        <v>45945</v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45946</v>
      </c>
      <c r="K166" s="47">
        <f ca="1"/>
        <v>54.866</v>
      </c>
      <c r="N166" s="42">
        <f t="shared" ca="1" si="22"/>
        <v>45946</v>
      </c>
      <c r="O166" s="42">
        <f t="shared" ca="1" si="23"/>
        <v>45946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45947</v>
      </c>
      <c r="K167" s="47">
        <f ca="1"/>
        <v>53.643999999999998</v>
      </c>
      <c r="N167" s="42">
        <f t="shared" ca="1" si="22"/>
        <v>45947</v>
      </c>
      <c r="O167" s="42">
        <f t="shared" ca="1" si="23"/>
        <v>45947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45950</v>
      </c>
      <c r="K168" s="47">
        <f ca="1"/>
        <v>52.158000000000001</v>
      </c>
      <c r="N168" s="42">
        <f t="shared" ca="1" si="22"/>
        <v>45950</v>
      </c>
      <c r="O168" s="42">
        <f t="shared" ca="1" si="23"/>
        <v>45950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45951</v>
      </c>
      <c r="K169" s="47">
        <f ca="1"/>
        <v>52.853000000000002</v>
      </c>
      <c r="N169" s="42">
        <f t="shared" ca="1" si="22"/>
        <v>45951</v>
      </c>
      <c r="O169" s="42">
        <f t="shared" ca="1" si="23"/>
        <v>45951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45952</v>
      </c>
      <c r="K170" s="47">
        <f ca="1"/>
        <v>53.048000000000002</v>
      </c>
      <c r="N170" s="42">
        <f t="shared" ca="1" si="22"/>
        <v>45952</v>
      </c>
      <c r="O170" s="42">
        <f t="shared" ca="1" si="23"/>
        <v>45952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45953</v>
      </c>
      <c r="K171" s="47">
        <f ca="1"/>
        <v>52.078000000000003</v>
      </c>
      <c r="N171" s="42">
        <f t="shared" ca="1" si="22"/>
        <v>45953</v>
      </c>
      <c r="O171" s="42">
        <f t="shared" ca="1" si="23"/>
        <v>45953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45954</v>
      </c>
      <c r="K172" s="47">
        <f ca="1"/>
        <v>51.530999999999999</v>
      </c>
      <c r="N172" s="42">
        <f t="shared" ca="1" si="22"/>
        <v>45954</v>
      </c>
      <c r="O172" s="42">
        <f t="shared" ca="1" si="23"/>
        <v>45954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45957</v>
      </c>
      <c r="K173" s="47">
        <f ca="1"/>
        <v>50.222000000000001</v>
      </c>
      <c r="N173" s="42">
        <f t="shared" ca="1" si="22"/>
        <v>45957</v>
      </c>
      <c r="O173" s="42">
        <f t="shared" ca="1" si="23"/>
        <v>45957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45958</v>
      </c>
      <c r="K174" s="47">
        <f ca="1"/>
        <v>50.74</v>
      </c>
      <c r="N174" s="42">
        <f t="shared" ca="1" si="22"/>
        <v>45958</v>
      </c>
      <c r="O174" s="42">
        <f t="shared" ca="1" si="23"/>
        <v>45958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45959</v>
      </c>
      <c r="K175" s="47">
        <f ca="1"/>
        <v>51.082999999999998</v>
      </c>
      <c r="N175" s="42">
        <f t="shared" ca="1" si="22"/>
        <v>45959</v>
      </c>
      <c r="O175" s="42">
        <f t="shared" ca="1" si="23"/>
        <v>45959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45960</v>
      </c>
      <c r="K176" s="47">
        <f ca="1"/>
        <v>51.795000000000002</v>
      </c>
      <c r="N176" s="42">
        <f t="shared" ca="1" si="22"/>
        <v>45960</v>
      </c>
      <c r="O176" s="42">
        <f t="shared" ca="1" si="23"/>
        <v>45960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45961</v>
      </c>
      <c r="K177" s="47">
        <f ca="1"/>
        <v>52.591000000000001</v>
      </c>
      <c r="N177" s="42">
        <f t="shared" ca="1" si="22"/>
        <v>45961</v>
      </c>
      <c r="O177" s="42">
        <f t="shared" ca="1" si="23"/>
        <v>45961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45964</v>
      </c>
      <c r="K178" s="47">
        <f ca="1"/>
        <v>53.279000000000003</v>
      </c>
      <c r="N178" s="42">
        <f t="shared" ca="1" si="22"/>
        <v>45964</v>
      </c>
      <c r="O178" s="42">
        <f t="shared" ca="1" si="23"/>
        <v>45964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45965</v>
      </c>
      <c r="K179" s="47">
        <f ca="1"/>
        <v>53.834000000000003</v>
      </c>
      <c r="N179" s="42">
        <f t="shared" ca="1" si="22"/>
        <v>45965</v>
      </c>
      <c r="O179" s="42">
        <f t="shared" ca="1" si="23"/>
        <v>45965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45966</v>
      </c>
      <c r="K180" s="47">
        <f ca="1"/>
        <v>52.686</v>
      </c>
      <c r="N180" s="42">
        <f t="shared" ca="1" si="22"/>
        <v>45966</v>
      </c>
      <c r="O180" s="42">
        <f t="shared" ca="1" si="23"/>
        <v>45966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45967</v>
      </c>
      <c r="K181" s="47">
        <f ca="1"/>
        <v>53.54</v>
      </c>
      <c r="N181" s="42">
        <f t="shared" ca="1" si="22"/>
        <v>45967</v>
      </c>
      <c r="O181" s="42">
        <f t="shared" ca="1" si="23"/>
        <v>45967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45968</v>
      </c>
      <c r="K182" s="47">
        <f ca="1"/>
        <v>53.484999999999999</v>
      </c>
      <c r="N182" s="42">
        <f t="shared" ca="1" si="22"/>
        <v>45968</v>
      </c>
      <c r="O182" s="42">
        <f t="shared" ca="1" si="23"/>
        <v>45968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45971</v>
      </c>
      <c r="K183" s="47">
        <f ca="1"/>
        <v>51.817999999999998</v>
      </c>
      <c r="N183" s="42">
        <f t="shared" ca="1" si="22"/>
        <v>45971</v>
      </c>
      <c r="O183" s="42">
        <f t="shared" ca="1" si="23"/>
        <v>45971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45973</v>
      </c>
      <c r="K184" s="47">
        <f ca="1"/>
        <v>52.177</v>
      </c>
      <c r="N184" s="42">
        <f t="shared" ca="1" si="22"/>
        <v>45973</v>
      </c>
      <c r="O184" s="42">
        <f t="shared" ca="1" si="23"/>
        <v>45973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45974</v>
      </c>
      <c r="K185" s="47">
        <f ca="1"/>
        <v>53.645000000000003</v>
      </c>
      <c r="N185" s="42">
        <f t="shared" ca="1" si="22"/>
        <v>45974</v>
      </c>
      <c r="O185" s="42">
        <f t="shared" ca="1" si="23"/>
        <v>45974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45975</v>
      </c>
      <c r="K186" s="47">
        <f ca="1"/>
        <v>53.384</v>
      </c>
      <c r="N186" s="42">
        <f t="shared" ca="1" si="22"/>
        <v>45975</v>
      </c>
      <c r="O186" s="42">
        <f t="shared" ca="1" si="23"/>
        <v>45975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45978</v>
      </c>
      <c r="K187" s="47">
        <f ca="1"/>
        <v>54.398000000000003</v>
      </c>
      <c r="N187" s="42">
        <f t="shared" ca="1" si="22"/>
        <v>45978</v>
      </c>
      <c r="O187" s="42">
        <f t="shared" ca="1" si="23"/>
        <v>45978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45979</v>
      </c>
      <c r="K188" s="47">
        <f ca="1"/>
        <v>55.277999999999999</v>
      </c>
      <c r="N188" s="42">
        <f t="shared" ca="1" si="22"/>
        <v>45979</v>
      </c>
      <c r="O188" s="42">
        <f t="shared" ca="1" si="23"/>
        <v>45979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45980</v>
      </c>
      <c r="K189" s="47">
        <f ca="1"/>
        <v>53.875</v>
      </c>
      <c r="N189" s="42">
        <f t="shared" ca="1" si="22"/>
        <v>45980</v>
      </c>
      <c r="O189" s="42">
        <f t="shared" ca="1" si="23"/>
        <v>45980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45981</v>
      </c>
      <c r="K190" s="47">
        <f ca="1"/>
        <v>55.982999999999997</v>
      </c>
      <c r="N190" s="42">
        <f t="shared" ca="1" si="22"/>
        <v>45981</v>
      </c>
      <c r="O190" s="42">
        <f t="shared" ca="1" si="23"/>
        <v>45981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45982</v>
      </c>
      <c r="K191" s="47">
        <f ca="1"/>
        <v>54.508000000000003</v>
      </c>
      <c r="N191" s="42">
        <f t="shared" ca="1" si="22"/>
        <v>45982</v>
      </c>
      <c r="O191" s="42">
        <f t="shared" ca="1" si="23"/>
        <v>45982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45985</v>
      </c>
      <c r="K192" s="47">
        <f ca="1"/>
        <v>53.036999999999999</v>
      </c>
      <c r="N192" s="42">
        <f t="shared" ca="1" si="22"/>
        <v>45985</v>
      </c>
      <c r="O192" s="42">
        <f t="shared" ca="1" si="23"/>
        <v>45985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45986</v>
      </c>
      <c r="K193" s="47">
        <f ca="1"/>
        <v>52.436999999999998</v>
      </c>
      <c r="N193" s="42">
        <f t="shared" ca="1" si="22"/>
        <v>45986</v>
      </c>
      <c r="O193" s="42">
        <f t="shared" ca="1" si="23"/>
        <v>45986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45987</v>
      </c>
      <c r="K194" s="47">
        <f ca="1"/>
        <v>51.747999999999998</v>
      </c>
      <c r="N194" s="42">
        <f t="shared" ca="1" si="22"/>
        <v>45987</v>
      </c>
      <c r="O194" s="42">
        <f t="shared" ca="1" si="23"/>
        <v>45987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45989</v>
      </c>
      <c r="K195" s="47">
        <f ca="1"/>
        <v>51.121000000000002</v>
      </c>
      <c r="N195" s="42">
        <f t="shared" ca="1" si="22"/>
        <v>45989</v>
      </c>
      <c r="O195" s="42">
        <f t="shared" ca="1" si="23"/>
        <v>45989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45992</v>
      </c>
      <c r="K196" s="47">
        <f ca="1"/>
        <v>51.267000000000003</v>
      </c>
      <c r="N196" s="42">
        <f t="shared" ref="N196:N259" ca="1" si="24">IF(COUNTIF(L:L,J196),J196,"")</f>
        <v>45992</v>
      </c>
      <c r="O196" s="42">
        <f t="shared" ref="O196:O259" ca="1" si="25">IF(N196&gt;$A$14,N196,"")</f>
        <v>45992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45993</v>
      </c>
      <c r="K197" s="47">
        <f ca="1"/>
        <v>51.045000000000002</v>
      </c>
      <c r="N197" s="42">
        <f t="shared" ca="1" si="24"/>
        <v>45993</v>
      </c>
      <c r="O197" s="42">
        <f t="shared" ca="1" si="25"/>
        <v>45993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45994</v>
      </c>
      <c r="K198" s="47">
        <f ca="1"/>
        <v>51.024999999999999</v>
      </c>
      <c r="N198" s="42">
        <f t="shared" ca="1" si="24"/>
        <v>45994</v>
      </c>
      <c r="O198" s="42">
        <f t="shared" ca="1" si="25"/>
        <v>45994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45995</v>
      </c>
      <c r="K199" s="47">
        <f ca="1"/>
        <v>50.783000000000001</v>
      </c>
      <c r="N199" s="42">
        <f t="shared" ca="1" si="24"/>
        <v>45995</v>
      </c>
      <c r="O199" s="42">
        <f t="shared" ca="1" si="25"/>
        <v>45995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45996</v>
      </c>
      <c r="K200" s="47">
        <f ca="1"/>
        <v>50.506</v>
      </c>
      <c r="N200" s="42">
        <f t="shared" ca="1" si="24"/>
        <v>45996</v>
      </c>
      <c r="O200" s="42">
        <f t="shared" ca="1" si="25"/>
        <v>45996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45999</v>
      </c>
      <c r="K201" s="47">
        <f ca="1"/>
        <v>50.774999999999999</v>
      </c>
      <c r="N201" s="42">
        <f t="shared" ca="1" si="24"/>
        <v>45999</v>
      </c>
      <c r="O201" s="42">
        <f t="shared" ca="1" si="25"/>
        <v>45999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46000</v>
      </c>
      <c r="K202" s="47">
        <f ca="1"/>
        <v>51.091999999999999</v>
      </c>
      <c r="N202" s="42">
        <f t="shared" ca="1" si="24"/>
        <v>46000</v>
      </c>
      <c r="O202" s="42">
        <f t="shared" ca="1" si="25"/>
        <v>46000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46001</v>
      </c>
      <c r="K203" s="47">
        <f ca="1"/>
        <v>49.92</v>
      </c>
      <c r="N203" s="42">
        <f t="shared" ca="1" si="24"/>
        <v>46001</v>
      </c>
      <c r="O203" s="42">
        <f t="shared" ca="1" si="25"/>
        <v>46001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46002</v>
      </c>
      <c r="K204" s="47">
        <f ca="1"/>
        <v>49.798000000000002</v>
      </c>
      <c r="N204" s="42">
        <f t="shared" ca="1" si="24"/>
        <v>46002</v>
      </c>
      <c r="O204" s="42">
        <f t="shared" ca="1" si="25"/>
        <v>46002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46003</v>
      </c>
      <c r="K205" s="47">
        <f ca="1"/>
        <v>50.774000000000001</v>
      </c>
      <c r="N205" s="42">
        <f t="shared" ca="1" si="24"/>
        <v>46003</v>
      </c>
      <c r="O205" s="42">
        <f t="shared" ca="1" si="25"/>
        <v>46003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46006</v>
      </c>
      <c r="K206" s="47">
        <f ca="1"/>
        <v>50.963999999999999</v>
      </c>
      <c r="N206" s="42">
        <f t="shared" ca="1" si="24"/>
        <v>46006</v>
      </c>
      <c r="O206" s="42">
        <f t="shared" ca="1" si="25"/>
        <v>46006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46007</v>
      </c>
      <c r="K207" s="47">
        <f ca="1"/>
        <v>50.918999999999997</v>
      </c>
      <c r="N207" s="42">
        <f t="shared" ca="1" si="24"/>
        <v>46007</v>
      </c>
      <c r="O207" s="42">
        <f t="shared" ca="1" si="25"/>
        <v>46007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46008</v>
      </c>
      <c r="K208" s="47">
        <f ca="1"/>
        <v>51.77</v>
      </c>
      <c r="N208" s="42">
        <f t="shared" ca="1" si="24"/>
        <v>46008</v>
      </c>
      <c r="O208" s="42">
        <f t="shared" ca="1" si="25"/>
        <v>46008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45859</v>
      </c>
      <c r="P1" s="42" cm="1">
        <f t="array" aca="1" ref="P1" ca="1">LOOKUP(2,1/(P:P&lt;&gt;""),P:P)</f>
        <v>46008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5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45709</v>
      </c>
      <c r="K3" s="47">
        <f ca="1"/>
        <v>48.47</v>
      </c>
      <c r="L3" s="42" cm="1">
        <f t="array" aca="1" ref="L3:M61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45712</v>
      </c>
      <c r="K4" s="47">
        <f ca="1"/>
        <v>48.747999999999998</v>
      </c>
      <c r="L4" s="42">
        <f ca="1"/>
        <v>45804</v>
      </c>
      <c r="M4" s="47">
        <f ca="1"/>
        <v>823.3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45713</v>
      </c>
      <c r="K5" s="47">
        <f ca="1"/>
        <v>48.609000000000002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45714</v>
      </c>
      <c r="K6" s="47">
        <f ca="1"/>
        <v>48.692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45715</v>
      </c>
      <c r="K7" s="47">
        <f ca="1"/>
        <v>50.021999999999998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45716</v>
      </c>
      <c r="K8" s="47">
        <f ca="1"/>
        <v>49.2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45719</v>
      </c>
      <c r="K9" s="47">
        <f ca="1"/>
        <v>50.274999999999999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.75" thickBot="1">
      <c r="A10" s="15" t="s">
        <v>28</v>
      </c>
      <c r="B10" s="19" cm="1">
        <f t="array" ref="B10">_xll.BDP(B4,"PX_LAST")</f>
        <v>50.844619999999999</v>
      </c>
      <c r="C10" s="12" cm="1">
        <f t="array" ref="C10">_xll.BDP(C4,"OPT_PX")</f>
        <v>122.9</v>
      </c>
      <c r="D10" s="30"/>
      <c r="E10" s="1"/>
      <c r="G10" s="42"/>
      <c r="H10" s="42"/>
      <c r="J10" s="42">
        <f ca="1"/>
        <v>45720</v>
      </c>
      <c r="K10" s="47">
        <f ca="1"/>
        <v>49.683999999999997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.75" thickBot="1">
      <c r="A11" s="1"/>
      <c r="B11" s="1"/>
      <c r="C11" s="1"/>
      <c r="D11" s="30"/>
      <c r="E11" s="1"/>
      <c r="J11" s="42">
        <f ca="1"/>
        <v>45721</v>
      </c>
      <c r="K11" s="47">
        <f ca="1"/>
        <v>49.834000000000003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45722</v>
      </c>
      <c r="K12" s="39">
        <f ca="1"/>
        <v>51.926000000000002</v>
      </c>
      <c r="L12" s="42">
        <f ca="1"/>
        <v>45923</v>
      </c>
      <c r="M12" s="47">
        <f ca="1"/>
        <v>268.75</v>
      </c>
      <c r="N12" s="42">
        <f t="shared" ca="1" si="0"/>
        <v>45722</v>
      </c>
      <c r="O12" s="42" t="str">
        <f t="shared" ca="1" si="1"/>
        <v/>
      </c>
      <c r="P12" s="42">
        <f ca="1"/>
        <v>45974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45723</v>
      </c>
      <c r="K13" s="39">
        <f ca="1"/>
        <v>51.481999999999999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45726</v>
      </c>
      <c r="K14" s="39">
        <f ca="1"/>
        <v>54.557000000000002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45727</v>
      </c>
      <c r="K15" s="39">
        <f ca="1"/>
        <v>55.529000000000003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45728</v>
      </c>
      <c r="K16" s="39">
        <f ca="1"/>
        <v>55.494999999999997</v>
      </c>
      <c r="L16" s="42">
        <f ca="1"/>
        <v>45938</v>
      </c>
      <c r="M16" s="47">
        <f ca="1"/>
        <v>213.2</v>
      </c>
      <c r="N16" s="42" t="str">
        <f t="shared" ca="1" si="0"/>
        <v/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45729</v>
      </c>
      <c r="K17" s="39">
        <f ca="1"/>
        <v>57.332000000000001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45730</v>
      </c>
      <c r="K18" s="39">
        <f ca="1"/>
        <v>55.127000000000002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45733</v>
      </c>
      <c r="K19" s="39">
        <f ca="1"/>
        <v>53.945999999999998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45734</v>
      </c>
      <c r="K20" s="39">
        <f ca="1"/>
        <v>54.274999999999999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45735</v>
      </c>
      <c r="K21" s="39">
        <f ca="1"/>
        <v>52.52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45736</v>
      </c>
      <c r="K22" s="39">
        <f ca="1"/>
        <v>58.238999999999997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5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45737</v>
      </c>
      <c r="K23" s="39">
        <f ca="1"/>
        <v>59.545000000000002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5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45740</v>
      </c>
      <c r="K24" s="39">
        <f ca="1"/>
        <v>57.164999999999999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5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45741</v>
      </c>
      <c r="K25" s="39">
        <f ca="1"/>
        <v>56.862000000000002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5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45742</v>
      </c>
      <c r="K26" s="39">
        <f ca="1"/>
        <v>58.052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5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45743</v>
      </c>
      <c r="K27" s="39">
        <f ca="1"/>
        <v>59.164999999999999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5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45744</v>
      </c>
      <c r="K28" s="39">
        <f ca="1"/>
        <v>61.174999999999997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5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45747</v>
      </c>
      <c r="K29" s="39">
        <f ca="1"/>
        <v>61.451000000000001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5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45748</v>
      </c>
      <c r="K30" s="39">
        <f ca="1"/>
        <v>60.784999999999997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5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45749</v>
      </c>
      <c r="K31" s="39">
        <f ca="1"/>
        <v>59.695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  <c r="P31" s="42">
        <f ca="1"/>
        <v>46002</v>
      </c>
    </row>
    <row r="32" spans="1:16" ht="14.45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45750</v>
      </c>
      <c r="K32" s="39">
        <f ca="1"/>
        <v>67.153000000000006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  <c r="P32" s="42">
        <f ca="1"/>
        <v>46003</v>
      </c>
    </row>
    <row r="33" spans="1:16" ht="14.45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45751</v>
      </c>
      <c r="K33" s="39">
        <f ca="1"/>
        <v>72.200999999999993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  <c r="P33" s="42">
        <f ca="1"/>
        <v>46006</v>
      </c>
    </row>
    <row r="34" spans="1:16" ht="14.45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45754</v>
      </c>
      <c r="K34" s="39">
        <f ca="1"/>
        <v>76.52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  <c r="P34" s="42">
        <f ca="1"/>
        <v>46007</v>
      </c>
    </row>
    <row r="35" spans="1:16" ht="14.45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45755</v>
      </c>
      <c r="K35" s="39">
        <f ca="1"/>
        <v>81.052000000000007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  <c r="P35" s="42">
        <f ca="1"/>
        <v>46008</v>
      </c>
    </row>
    <row r="36" spans="1:16" ht="14.45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45756</v>
      </c>
      <c r="K36" s="39">
        <f ca="1"/>
        <v>67.981999999999999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</row>
    <row r="37" spans="1:16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45757</v>
      </c>
      <c r="K37" s="39">
        <f ca="1"/>
        <v>74.8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</row>
    <row r="38" spans="1:16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45758</v>
      </c>
      <c r="K38" s="39">
        <f ca="1"/>
        <v>72.977999999999994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</row>
    <row r="39" spans="1:16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45761</v>
      </c>
      <c r="K39" s="39">
        <f ca="1"/>
        <v>70.989999999999995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</row>
    <row r="40" spans="1:16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45762</v>
      </c>
      <c r="K40" s="39">
        <f ca="1"/>
        <v>69.823999999999998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</row>
    <row r="41" spans="1:16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45763</v>
      </c>
      <c r="K41" s="39">
        <f ca="1"/>
        <v>71.757999999999996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</row>
    <row r="42" spans="1:16">
      <c r="A42" s="166">
        <f t="shared" ca="1" si="2"/>
        <v>46002</v>
      </c>
      <c r="B42" s="38">
        <f t="shared" ca="1" si="3"/>
        <v>49.798000000000002</v>
      </c>
      <c r="C42" s="30">
        <f t="shared" ca="1" si="4"/>
        <v>105119.99999999974</v>
      </c>
      <c r="D42" s="31">
        <f t="shared" ca="1" si="5"/>
        <v>145833.33333333334</v>
      </c>
      <c r="E42" s="38">
        <f t="shared" ca="1" si="6"/>
        <v>79.84</v>
      </c>
      <c r="F42" s="30">
        <f t="shared" ca="1" si="7"/>
        <v>-156319.99999999997</v>
      </c>
      <c r="G42" s="66">
        <f t="shared" ca="1" si="8"/>
        <v>94633.33333333311</v>
      </c>
      <c r="H42" s="126"/>
      <c r="J42" s="113">
        <f ca="1"/>
        <v>45764</v>
      </c>
      <c r="K42" s="39">
        <f ca="1"/>
        <v>70.019000000000005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</row>
    <row r="43" spans="1:16">
      <c r="A43" s="166">
        <f t="shared" ca="1" si="2"/>
        <v>46003</v>
      </c>
      <c r="B43" s="38">
        <f t="shared" ca="1" si="3"/>
        <v>50.774000000000001</v>
      </c>
      <c r="C43" s="30">
        <f t="shared" ca="1" si="4"/>
        <v>46559.999999999774</v>
      </c>
      <c r="D43" s="31">
        <f t="shared" ca="1" si="5"/>
        <v>149305.55555555556</v>
      </c>
      <c r="E43" s="38">
        <f t="shared" ca="1" si="6"/>
        <v>101.82</v>
      </c>
      <c r="F43" s="30">
        <f t="shared" ca="1" si="7"/>
        <v>-112360.00000000001</v>
      </c>
      <c r="G43" s="66">
        <f t="shared" ca="1" si="8"/>
        <v>83505.555555555315</v>
      </c>
      <c r="H43" s="126"/>
      <c r="J43" s="113">
        <f ca="1"/>
        <v>45768</v>
      </c>
      <c r="K43" s="39">
        <f ca="1"/>
        <v>73.754999999999995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6">
      <c r="A44" s="166">
        <f t="shared" ca="1" si="2"/>
        <v>46006</v>
      </c>
      <c r="B44" s="38">
        <f t="shared" ca="1" si="3"/>
        <v>50.963999999999999</v>
      </c>
      <c r="C44" s="30">
        <f t="shared" ca="1" si="4"/>
        <v>35159.999999999913</v>
      </c>
      <c r="D44" s="31">
        <f t="shared" ca="1" si="5"/>
        <v>159722.22222222222</v>
      </c>
      <c r="E44" s="38">
        <f t="shared" ca="1" si="6"/>
        <v>106.3</v>
      </c>
      <c r="F44" s="30">
        <f t="shared" ca="1" si="7"/>
        <v>-103400</v>
      </c>
      <c r="G44" s="66">
        <f t="shared" ca="1" si="8"/>
        <v>91482.222222222132</v>
      </c>
      <c r="H44" s="126"/>
      <c r="J44" s="113">
        <f ca="1"/>
        <v>45769</v>
      </c>
      <c r="K44" s="39">
        <f ca="1"/>
        <v>72.265000000000001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6">
      <c r="A45" s="166">
        <f t="shared" ca="1" si="2"/>
        <v>46007</v>
      </c>
      <c r="B45" s="38">
        <f t="shared" ca="1" si="3"/>
        <v>50.918999999999997</v>
      </c>
      <c r="C45" s="30">
        <f t="shared" ca="1" si="4"/>
        <v>37860.000000000015</v>
      </c>
      <c r="D45" s="31">
        <f t="shared" ca="1" si="5"/>
        <v>163194.44444444447</v>
      </c>
      <c r="E45" s="38">
        <f t="shared" ca="1" si="6"/>
        <v>114.74</v>
      </c>
      <c r="F45" s="30">
        <f t="shared" ca="1" si="7"/>
        <v>-86520</v>
      </c>
      <c r="G45" s="66">
        <f t="shared" ca="1" si="8"/>
        <v>114534.4444444445</v>
      </c>
      <c r="H45" s="126"/>
      <c r="J45" s="113">
        <f ca="1"/>
        <v>45770</v>
      </c>
      <c r="K45" s="39">
        <f ca="1"/>
        <v>68.808000000000007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2"/>
        <v>46008</v>
      </c>
      <c r="B46" s="38">
        <f t="shared" ca="1" si="3"/>
        <v>51.77</v>
      </c>
      <c r="C46" s="30">
        <f t="shared" ca="1" si="4"/>
        <v>-13200.00000000036</v>
      </c>
      <c r="D46" s="31">
        <f t="shared" ca="1" si="5"/>
        <v>166666.66666666666</v>
      </c>
      <c r="E46" s="38">
        <f t="shared" ca="1" si="6"/>
        <v>157.5</v>
      </c>
      <c r="F46" s="30">
        <f t="shared" ca="1" si="7"/>
        <v>-1000</v>
      </c>
      <c r="G46" s="66">
        <f t="shared" ca="1" si="8"/>
        <v>152466.66666666631</v>
      </c>
      <c r="H46" s="126"/>
      <c r="J46" s="113">
        <f ca="1"/>
        <v>45771</v>
      </c>
      <c r="K46" s="39">
        <f ca="1"/>
        <v>66.418999999999997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2"/>
        <v>46009.432623611108</v>
      </c>
      <c r="B47" s="38">
        <f t="shared" ca="1" si="3"/>
        <v>50.844619999999999</v>
      </c>
      <c r="C47" s="30">
        <f t="shared" ca="1" si="4"/>
        <v>42322.799999999886</v>
      </c>
      <c r="D47" s="31">
        <f t="shared" ca="1" si="5"/>
        <v>170138.88888888888</v>
      </c>
      <c r="E47" s="38">
        <f t="shared" ca="1" si="6"/>
        <v>122.9</v>
      </c>
      <c r="F47" s="30">
        <f t="shared" ca="1" si="7"/>
        <v>-70199.999999999985</v>
      </c>
      <c r="G47" s="66">
        <f t="shared" ca="1" si="8"/>
        <v>142261.68888888875</v>
      </c>
      <c r="H47" s="126"/>
      <c r="J47" s="113">
        <f ca="1"/>
        <v>45772</v>
      </c>
      <c r="K47" s="39">
        <f ca="1"/>
        <v>66.417000000000002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6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45775</v>
      </c>
      <c r="K48" s="39">
        <f ca="1"/>
        <v>67.295000000000002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45776</v>
      </c>
      <c r="K49" s="39">
        <f ca="1"/>
        <v>66.989999999999995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45777</v>
      </c>
      <c r="K50" s="39">
        <f ca="1"/>
        <v>67.117999999999995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45778</v>
      </c>
      <c r="K51" s="39">
        <f ca="1"/>
        <v>67.489999999999995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45779</v>
      </c>
      <c r="K52" s="39">
        <f ca="1"/>
        <v>64.328000000000003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45782</v>
      </c>
      <c r="K53" s="39">
        <f ca="1"/>
        <v>63.692999999999998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45783</v>
      </c>
      <c r="K54" s="39">
        <f ca="1"/>
        <v>64.763999999999996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45784</v>
      </c>
      <c r="K55" s="39">
        <f ca="1"/>
        <v>63.414000000000001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45785</v>
      </c>
      <c r="K56" s="47">
        <f ca="1"/>
        <v>61.368000000000002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45786</v>
      </c>
      <c r="K57" s="47">
        <f ca="1"/>
        <v>61.857999999999997</v>
      </c>
      <c r="L57" s="42">
        <f ca="1"/>
        <v>46002</v>
      </c>
      <c r="M57" s="47">
        <f ca="1"/>
        <v>79.84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45789</v>
      </c>
      <c r="K58" s="47">
        <f ca="1"/>
        <v>55.482999999999997</v>
      </c>
      <c r="L58" s="42">
        <f ca="1"/>
        <v>46003</v>
      </c>
      <c r="M58" s="47">
        <f ca="1"/>
        <v>101.82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45790</v>
      </c>
      <c r="K59" s="47">
        <f ca="1"/>
        <v>54.078000000000003</v>
      </c>
      <c r="L59" s="42">
        <f ca="1"/>
        <v>46006</v>
      </c>
      <c r="M59" s="47">
        <f ca="1"/>
        <v>106.3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45791</v>
      </c>
      <c r="K60" s="47">
        <f ca="1"/>
        <v>55.75</v>
      </c>
      <c r="L60" s="42">
        <f ca="1"/>
        <v>46007</v>
      </c>
      <c r="M60" s="47">
        <f ca="1"/>
        <v>114.74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45792</v>
      </c>
      <c r="K61" s="47">
        <f ca="1"/>
        <v>54.994</v>
      </c>
      <c r="L61" s="42">
        <f ca="1"/>
        <v>46008</v>
      </c>
      <c r="M61" s="47">
        <f ca="1"/>
        <v>157.5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45793</v>
      </c>
      <c r="K62" s="47">
        <f ca="1"/>
        <v>54.707999999999998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45796</v>
      </c>
      <c r="K63" s="47">
        <f ca="1"/>
        <v>54.98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45797</v>
      </c>
      <c r="K64" s="47">
        <f ca="1"/>
        <v>55.292000000000002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45798</v>
      </c>
      <c r="K65" s="47">
        <f ca="1"/>
        <v>58.441000000000003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45799</v>
      </c>
      <c r="K66" s="47">
        <f ca="1"/>
        <v>57.939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45800</v>
      </c>
      <c r="K67" s="47">
        <f ca="1"/>
        <v>59.526000000000003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45804</v>
      </c>
      <c r="K68" s="47">
        <f ca="1"/>
        <v>55.707999999999998</v>
      </c>
      <c r="N68" s="42">
        <f t="shared" ref="N68:N131" ca="1" si="9">IF(COUNTIF(L:L,J68),J68,"")</f>
        <v>45804</v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45805</v>
      </c>
      <c r="K69" s="47">
        <f ca="1"/>
        <v>56.082000000000001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45806</v>
      </c>
      <c r="K70" s="47">
        <f ca="1"/>
        <v>56.131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45807</v>
      </c>
      <c r="K71" s="47">
        <f ca="1"/>
        <v>56.16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45810</v>
      </c>
      <c r="K72" s="47">
        <f ca="1"/>
        <v>55.341000000000001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45811</v>
      </c>
      <c r="K73" s="47">
        <f ca="1"/>
        <v>54.959000000000003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45812</v>
      </c>
      <c r="K74" s="47">
        <f ca="1"/>
        <v>55.16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45813</v>
      </c>
      <c r="K75" s="47">
        <f ca="1"/>
        <v>55.661000000000001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45814</v>
      </c>
      <c r="K76" s="47">
        <f ca="1"/>
        <v>54.006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45817</v>
      </c>
      <c r="K77" s="47">
        <f ca="1"/>
        <v>53.912999999999997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45818</v>
      </c>
      <c r="K78" s="47">
        <f ca="1"/>
        <v>53.087000000000003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45819</v>
      </c>
      <c r="K79" s="47">
        <f ca="1"/>
        <v>53.267000000000003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45820</v>
      </c>
      <c r="K80" s="47">
        <f ca="1"/>
        <v>53.845999999999997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45821</v>
      </c>
      <c r="K81" s="47">
        <f ca="1"/>
        <v>55.892000000000003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45824</v>
      </c>
      <c r="K82" s="47">
        <f ca="1"/>
        <v>54.283999999999999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45825</v>
      </c>
      <c r="K83" s="47">
        <f ca="1"/>
        <v>56.819000000000003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45826</v>
      </c>
      <c r="K84" s="47">
        <f ca="1"/>
        <v>56.100999999999999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45828</v>
      </c>
      <c r="K85" s="47">
        <f ca="1"/>
        <v>56.012999999999998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45831</v>
      </c>
      <c r="K86" s="47">
        <f ca="1"/>
        <v>54.692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45832</v>
      </c>
      <c r="K87" s="47">
        <f ca="1"/>
        <v>52.798999999999999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45833</v>
      </c>
      <c r="K88" s="47">
        <f ca="1"/>
        <v>53.402000000000001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45834</v>
      </c>
      <c r="K89" s="47">
        <f ca="1"/>
        <v>52.491999999999997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45835</v>
      </c>
      <c r="K90" s="47">
        <f ca="1"/>
        <v>51.991</v>
      </c>
      <c r="N90" s="42">
        <f t="shared" ca="1" si="9"/>
        <v>45835</v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45838</v>
      </c>
      <c r="K91" s="47">
        <f ca="1"/>
        <v>51.058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45839</v>
      </c>
      <c r="K92" s="47">
        <f ca="1"/>
        <v>50.558999999999997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45840</v>
      </c>
      <c r="K93" s="47">
        <f ca="1"/>
        <v>50.177999999999997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45841</v>
      </c>
      <c r="K94" s="47">
        <f ca="1"/>
        <v>49.305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45845</v>
      </c>
      <c r="K95" s="47">
        <f ca="1"/>
        <v>50.89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45846</v>
      </c>
      <c r="K96" s="47">
        <f ca="1"/>
        <v>51.234000000000002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45847</v>
      </c>
      <c r="K97" s="47">
        <f ca="1"/>
        <v>50.05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45848</v>
      </c>
      <c r="K98" s="47">
        <f ca="1"/>
        <v>49.847000000000001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45849</v>
      </c>
      <c r="K99" s="47">
        <f ca="1"/>
        <v>50.536000000000001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45852</v>
      </c>
      <c r="K100" s="47">
        <f ca="1"/>
        <v>50.942999999999998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45853</v>
      </c>
      <c r="K101" s="47">
        <f ca="1"/>
        <v>52.14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45854</v>
      </c>
      <c r="K102" s="47">
        <f ca="1"/>
        <v>51.95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45855</v>
      </c>
      <c r="K103" s="47">
        <f ca="1"/>
        <v>50.658000000000001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45856</v>
      </c>
      <c r="K104" s="47">
        <f ca="1"/>
        <v>50.805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45859</v>
      </c>
      <c r="K105" s="47">
        <f ca="1"/>
        <v>50.99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45860</v>
      </c>
      <c r="K106" s="47">
        <f ca="1"/>
        <v>51.104999999999997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45861</v>
      </c>
      <c r="K107" s="47">
        <f ca="1"/>
        <v>50.115000000000002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45862</v>
      </c>
      <c r="K108" s="47">
        <f ca="1"/>
        <v>50.139000000000003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45863</v>
      </c>
      <c r="K109" s="47">
        <f ca="1"/>
        <v>50.043999999999997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45866</v>
      </c>
      <c r="K110" s="47">
        <f ca="1"/>
        <v>50.25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45867</v>
      </c>
      <c r="K111" s="47">
        <f ca="1"/>
        <v>50.933999999999997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45868</v>
      </c>
      <c r="K112" s="47">
        <f ca="1"/>
        <v>50.837000000000003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45869</v>
      </c>
      <c r="K113" s="47">
        <f ca="1"/>
        <v>51.338999999999999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45870</v>
      </c>
      <c r="K114" s="47">
        <f ca="1"/>
        <v>53.94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45873</v>
      </c>
      <c r="K115" s="47">
        <f ca="1"/>
        <v>51.886000000000003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45874</v>
      </c>
      <c r="K116" s="47">
        <f ca="1"/>
        <v>52.518999999999998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45875</v>
      </c>
      <c r="K117" s="47">
        <f ca="1"/>
        <v>52.03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45876</v>
      </c>
      <c r="K118" s="47">
        <f ca="1"/>
        <v>51.976999999999997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45877</v>
      </c>
      <c r="K119" s="47">
        <f ca="1"/>
        <v>51.043999999999997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45880</v>
      </c>
      <c r="K120" s="47">
        <f ca="1"/>
        <v>51.491999999999997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45881</v>
      </c>
      <c r="K121" s="47">
        <f ca="1"/>
        <v>50.103999999999999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45882</v>
      </c>
      <c r="K122" s="47">
        <f ca="1"/>
        <v>49.718000000000004</v>
      </c>
      <c r="N122" s="42">
        <f t="shared" ca="1" si="9"/>
        <v>45882</v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45883</v>
      </c>
      <c r="K123" s="47">
        <f ca="1"/>
        <v>49.960999999999999</v>
      </c>
      <c r="N123" s="42">
        <f t="shared" ca="1" si="9"/>
        <v>45883</v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45884</v>
      </c>
      <c r="K124" s="47">
        <f ca="1"/>
        <v>50.036000000000001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45887</v>
      </c>
      <c r="K125" s="47">
        <f ca="1"/>
        <v>50.034999999999997</v>
      </c>
      <c r="N125" s="42">
        <f t="shared" ca="1" si="9"/>
        <v>45887</v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45888</v>
      </c>
      <c r="K126" s="47">
        <f ca="1"/>
        <v>50.387999999999998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45889</v>
      </c>
      <c r="K127" s="47">
        <f ca="1"/>
        <v>50.752000000000002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45890</v>
      </c>
      <c r="K128" s="47">
        <f ca="1"/>
        <v>51.588000000000001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45891</v>
      </c>
      <c r="K129" s="47">
        <f ca="1"/>
        <v>49.064999999999998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45894</v>
      </c>
      <c r="K130" s="47">
        <f ca="1"/>
        <v>49.643999999999998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45895</v>
      </c>
      <c r="K131" s="47">
        <f ca="1"/>
        <v>49.65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45896</v>
      </c>
      <c r="K132" s="47">
        <f ca="1"/>
        <v>50.3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45897</v>
      </c>
      <c r="K133" s="47">
        <f ca="1"/>
        <v>50.12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45898</v>
      </c>
      <c r="K134" s="47">
        <f ca="1"/>
        <v>50.957999999999998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45902</v>
      </c>
      <c r="K135" s="47">
        <f ca="1"/>
        <v>51.023000000000003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45903</v>
      </c>
      <c r="K136" s="47">
        <f ca="1"/>
        <v>50.9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45904</v>
      </c>
      <c r="K137" s="47">
        <f ca="1"/>
        <v>49.542000000000002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45905</v>
      </c>
      <c r="K138" s="47">
        <f ca="1"/>
        <v>49.9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45908</v>
      </c>
      <c r="K139" s="47">
        <f ca="1"/>
        <v>49.997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45909</v>
      </c>
      <c r="K140" s="47">
        <f ca="1"/>
        <v>49.539000000000001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45910</v>
      </c>
      <c r="K141" s="47">
        <f ca="1"/>
        <v>48.988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45911</v>
      </c>
      <c r="K142" s="47">
        <f ca="1"/>
        <v>47.709000000000003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45912</v>
      </c>
      <c r="K143" s="47">
        <f ca="1"/>
        <v>47.848999999999997</v>
      </c>
      <c r="N143" s="42">
        <f t="shared" ca="1" si="18"/>
        <v>45912</v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45915</v>
      </c>
      <c r="K144" s="47">
        <f ca="1"/>
        <v>46.994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45916</v>
      </c>
      <c r="K145" s="47">
        <f ca="1"/>
        <v>47.453000000000003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45917</v>
      </c>
      <c r="K146" s="47">
        <f ca="1"/>
        <v>47.76</v>
      </c>
      <c r="N146" s="42">
        <f t="shared" ca="1" si="18"/>
        <v>45917</v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45918</v>
      </c>
      <c r="K147" s="47">
        <f ca="1"/>
        <v>46.95</v>
      </c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45919</v>
      </c>
      <c r="K148" s="47">
        <f ca="1"/>
        <v>47.262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45922</v>
      </c>
      <c r="K149" s="47">
        <f ca="1"/>
        <v>51.720999999999997</v>
      </c>
      <c r="N149" s="42">
        <f t="shared" ca="1" si="18"/>
        <v>45922</v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45923</v>
      </c>
      <c r="K150" s="47">
        <f ca="1"/>
        <v>52.152000000000001</v>
      </c>
      <c r="N150" s="42">
        <f t="shared" ca="1" si="18"/>
        <v>45923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45924</v>
      </c>
      <c r="K151" s="47">
        <f ca="1"/>
        <v>52.631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45925</v>
      </c>
      <c r="K152" s="47">
        <f ca="1"/>
        <v>53.494999999999997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45926</v>
      </c>
      <c r="K153" s="47">
        <f ca="1"/>
        <v>52.826000000000001</v>
      </c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45929</v>
      </c>
      <c r="K154" s="47">
        <f ca="1"/>
        <v>52.215000000000003</v>
      </c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45930</v>
      </c>
      <c r="K155" s="47">
        <f ca="1"/>
        <v>52.07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45931</v>
      </c>
      <c r="K156" s="47">
        <f ca="1"/>
        <v>52.097999999999999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45932</v>
      </c>
      <c r="K157" s="47">
        <f ca="1"/>
        <v>51.646000000000001</v>
      </c>
      <c r="N157" s="42">
        <f t="shared" ca="1" si="18"/>
        <v>45932</v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45933</v>
      </c>
      <c r="K158" s="47">
        <f ca="1"/>
        <v>51.488999999999997</v>
      </c>
      <c r="N158" s="42">
        <f t="shared" ca="1" si="18"/>
        <v>45933</v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45936</v>
      </c>
      <c r="K159" s="47">
        <f ca="1"/>
        <v>50.904000000000003</v>
      </c>
      <c r="N159" s="42">
        <f t="shared" ca="1" si="18"/>
        <v>45936</v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45937</v>
      </c>
      <c r="K160" s="47">
        <f ca="1"/>
        <v>51.424999999999997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45938</v>
      </c>
      <c r="K161" s="47">
        <f ca="1"/>
        <v>51.866</v>
      </c>
      <c r="N161" s="42">
        <f t="shared" ca="1" si="18"/>
        <v>45938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45939</v>
      </c>
      <c r="K162" s="47">
        <f ca="1"/>
        <v>52.597000000000001</v>
      </c>
      <c r="N162" s="42">
        <f t="shared" ca="1" si="18"/>
        <v>45939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45940</v>
      </c>
      <c r="K163" s="47">
        <f ca="1"/>
        <v>56.701999999999998</v>
      </c>
      <c r="N163" s="42">
        <f t="shared" ca="1" si="18"/>
        <v>45940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45944</v>
      </c>
      <c r="K164" s="47">
        <f ca="1"/>
        <v>53.369</v>
      </c>
      <c r="N164" s="42">
        <f t="shared" ca="1" si="18"/>
        <v>45944</v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45945</v>
      </c>
      <c r="K165" s="47">
        <f ca="1"/>
        <v>52.787999999999997</v>
      </c>
      <c r="N165" s="42">
        <f t="shared" ca="1" si="18"/>
        <v>45945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45946</v>
      </c>
      <c r="K166" s="47">
        <f ca="1"/>
        <v>54.866</v>
      </c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45947</v>
      </c>
      <c r="K167" s="47">
        <f ca="1"/>
        <v>53.643999999999998</v>
      </c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45950</v>
      </c>
      <c r="K168" s="47">
        <f ca="1"/>
        <v>52.158000000000001</v>
      </c>
      <c r="N168" s="42">
        <f t="shared" ca="1" si="18"/>
        <v>45950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45951</v>
      </c>
      <c r="K169" s="47">
        <f ca="1"/>
        <v>52.853000000000002</v>
      </c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45952</v>
      </c>
      <c r="K170" s="47">
        <f ca="1"/>
        <v>53.048000000000002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45953</v>
      </c>
      <c r="K171" s="47">
        <f ca="1"/>
        <v>52.078000000000003</v>
      </c>
      <c r="N171" s="42">
        <f t="shared" ca="1" si="18"/>
        <v>45953</v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45954</v>
      </c>
      <c r="K172" s="47">
        <f ca="1"/>
        <v>51.530999999999999</v>
      </c>
      <c r="N172" s="42">
        <f t="shared" ca="1" si="18"/>
        <v>45954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45957</v>
      </c>
      <c r="K173" s="47">
        <f ca="1"/>
        <v>50.222000000000001</v>
      </c>
      <c r="N173" s="42">
        <f t="shared" ca="1" si="18"/>
        <v>45957</v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45958</v>
      </c>
      <c r="K174" s="47">
        <f ca="1"/>
        <v>50.74</v>
      </c>
      <c r="N174" s="42">
        <f t="shared" ca="1" si="18"/>
        <v>45958</v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45959</v>
      </c>
      <c r="K175" s="47">
        <f ca="1"/>
        <v>51.082999999999998</v>
      </c>
      <c r="N175" s="42">
        <f t="shared" ca="1" si="18"/>
        <v>45959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45960</v>
      </c>
      <c r="K176" s="47">
        <f ca="1"/>
        <v>51.795000000000002</v>
      </c>
      <c r="N176" s="42">
        <f t="shared" ca="1" si="18"/>
        <v>45960</v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45961</v>
      </c>
      <c r="K177" s="47">
        <f ca="1"/>
        <v>52.591000000000001</v>
      </c>
      <c r="N177" s="42">
        <f t="shared" ca="1" si="18"/>
        <v>45961</v>
      </c>
      <c r="O177" s="42">
        <f t="shared" ca="1" si="19"/>
        <v>45961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45964</v>
      </c>
      <c r="K178" s="47">
        <f ca="1"/>
        <v>53.279000000000003</v>
      </c>
      <c r="N178" s="42">
        <f t="shared" ca="1" si="18"/>
        <v>45964</v>
      </c>
      <c r="O178" s="42">
        <f t="shared" ca="1" si="19"/>
        <v>45964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45965</v>
      </c>
      <c r="K179" s="47">
        <f ca="1"/>
        <v>53.834000000000003</v>
      </c>
      <c r="N179" s="42">
        <f t="shared" ca="1" si="18"/>
        <v>45965</v>
      </c>
      <c r="O179" s="42">
        <f t="shared" ca="1" si="19"/>
        <v>45965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45966</v>
      </c>
      <c r="K180" s="47">
        <f ca="1"/>
        <v>52.686</v>
      </c>
      <c r="N180" s="42">
        <f t="shared" ca="1" si="18"/>
        <v>45966</v>
      </c>
      <c r="O180" s="42">
        <f t="shared" ca="1" si="19"/>
        <v>45966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45967</v>
      </c>
      <c r="K181" s="47">
        <f ca="1"/>
        <v>53.54</v>
      </c>
      <c r="N181" s="42">
        <f t="shared" ca="1" si="18"/>
        <v>45967</v>
      </c>
      <c r="O181" s="42">
        <f t="shared" ca="1" si="19"/>
        <v>45967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45968</v>
      </c>
      <c r="K182" s="47">
        <f ca="1"/>
        <v>53.484999999999999</v>
      </c>
      <c r="N182" s="42">
        <f t="shared" ca="1" si="18"/>
        <v>45968</v>
      </c>
      <c r="O182" s="42">
        <f t="shared" ca="1" si="19"/>
        <v>45968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45971</v>
      </c>
      <c r="K183" s="47">
        <f ca="1"/>
        <v>51.817999999999998</v>
      </c>
      <c r="N183" s="42">
        <f t="shared" ca="1" si="18"/>
        <v>45971</v>
      </c>
      <c r="O183" s="42">
        <f t="shared" ca="1" si="19"/>
        <v>45971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45973</v>
      </c>
      <c r="K184" s="47">
        <f ca="1"/>
        <v>52.177</v>
      </c>
      <c r="N184" s="42">
        <f t="shared" ca="1" si="18"/>
        <v>45973</v>
      </c>
      <c r="O184" s="42">
        <f t="shared" ca="1" si="19"/>
        <v>45973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45974</v>
      </c>
      <c r="K185" s="47">
        <f ca="1"/>
        <v>53.645000000000003</v>
      </c>
      <c r="N185" s="42">
        <f t="shared" ca="1" si="18"/>
        <v>45974</v>
      </c>
      <c r="O185" s="42">
        <f t="shared" ca="1" si="19"/>
        <v>45974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45975</v>
      </c>
      <c r="K186" s="47">
        <f ca="1"/>
        <v>53.384</v>
      </c>
      <c r="N186" s="42">
        <f t="shared" ca="1" si="18"/>
        <v>45975</v>
      </c>
      <c r="O186" s="42">
        <f t="shared" ca="1" si="19"/>
        <v>45975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45978</v>
      </c>
      <c r="K187" s="47">
        <f ca="1"/>
        <v>54.398000000000003</v>
      </c>
      <c r="N187" s="42">
        <f t="shared" ca="1" si="18"/>
        <v>45978</v>
      </c>
      <c r="O187" s="42">
        <f t="shared" ca="1" si="19"/>
        <v>45978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45979</v>
      </c>
      <c r="K188" s="47">
        <f ca="1"/>
        <v>55.277999999999999</v>
      </c>
      <c r="N188" s="42">
        <f t="shared" ca="1" si="18"/>
        <v>45979</v>
      </c>
      <c r="O188" s="42">
        <f t="shared" ca="1" si="19"/>
        <v>45979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45980</v>
      </c>
      <c r="K189" s="47">
        <f ca="1"/>
        <v>53.875</v>
      </c>
      <c r="N189" s="42">
        <f t="shared" ca="1" si="18"/>
        <v>45980</v>
      </c>
      <c r="O189" s="42">
        <f t="shared" ca="1" si="19"/>
        <v>45980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45981</v>
      </c>
      <c r="K190" s="47">
        <f ca="1"/>
        <v>55.982999999999997</v>
      </c>
      <c r="N190" s="42">
        <f t="shared" ca="1" si="18"/>
        <v>45981</v>
      </c>
      <c r="O190" s="42">
        <f t="shared" ca="1" si="19"/>
        <v>45981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45982</v>
      </c>
      <c r="K191" s="47">
        <f ca="1"/>
        <v>54.508000000000003</v>
      </c>
      <c r="N191" s="42">
        <f t="shared" ca="1" si="18"/>
        <v>45982</v>
      </c>
      <c r="O191" s="42">
        <f t="shared" ca="1" si="19"/>
        <v>45982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45985</v>
      </c>
      <c r="K192" s="47">
        <f ca="1"/>
        <v>53.036999999999999</v>
      </c>
      <c r="N192" s="42">
        <f t="shared" ca="1" si="18"/>
        <v>45985</v>
      </c>
      <c r="O192" s="42">
        <f t="shared" ca="1" si="19"/>
        <v>45985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45986</v>
      </c>
      <c r="K193" s="47">
        <f ca="1"/>
        <v>52.436999999999998</v>
      </c>
      <c r="N193" s="42">
        <f t="shared" ca="1" si="18"/>
        <v>45986</v>
      </c>
      <c r="O193" s="42">
        <f t="shared" ca="1" si="19"/>
        <v>45986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45987</v>
      </c>
      <c r="K194" s="47">
        <f ca="1"/>
        <v>51.747999999999998</v>
      </c>
      <c r="N194" s="42">
        <f t="shared" ca="1" si="18"/>
        <v>45987</v>
      </c>
      <c r="O194" s="42">
        <f t="shared" ca="1" si="19"/>
        <v>45987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45989</v>
      </c>
      <c r="K195" s="47">
        <f ca="1"/>
        <v>51.121000000000002</v>
      </c>
      <c r="N195" s="42">
        <f t="shared" ca="1" si="18"/>
        <v>45989</v>
      </c>
      <c r="O195" s="42">
        <f t="shared" ca="1" si="19"/>
        <v>45989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45992</v>
      </c>
      <c r="K196" s="47">
        <f ca="1"/>
        <v>51.267000000000003</v>
      </c>
      <c r="N196" s="42">
        <f t="shared" ref="N196:N259" ca="1" si="20">IF(COUNTIF(L:L,J196),J196,"")</f>
        <v>45992</v>
      </c>
      <c r="O196" s="42">
        <f t="shared" ref="O196:O259" ca="1" si="21">IF(N196&gt;$A$14,N196,"")</f>
        <v>45992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45993</v>
      </c>
      <c r="K197" s="47">
        <f ca="1"/>
        <v>51.045000000000002</v>
      </c>
      <c r="N197" s="42">
        <f t="shared" ca="1" si="20"/>
        <v>45993</v>
      </c>
      <c r="O197" s="42">
        <f t="shared" ca="1" si="21"/>
        <v>45993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45994</v>
      </c>
      <c r="K198" s="47">
        <f ca="1"/>
        <v>51.024999999999999</v>
      </c>
      <c r="N198" s="42">
        <f t="shared" ca="1" si="20"/>
        <v>45994</v>
      </c>
      <c r="O198" s="42">
        <f t="shared" ca="1" si="21"/>
        <v>45994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45995</v>
      </c>
      <c r="K199" s="47">
        <f ca="1"/>
        <v>50.783000000000001</v>
      </c>
      <c r="N199" s="42">
        <f t="shared" ca="1" si="20"/>
        <v>45995</v>
      </c>
      <c r="O199" s="42">
        <f t="shared" ca="1" si="21"/>
        <v>45995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45996</v>
      </c>
      <c r="K200" s="47">
        <f ca="1"/>
        <v>50.506</v>
      </c>
      <c r="N200" s="42">
        <f t="shared" ca="1" si="20"/>
        <v>45996</v>
      </c>
      <c r="O200" s="42">
        <f t="shared" ca="1" si="21"/>
        <v>45996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45999</v>
      </c>
      <c r="K201" s="47">
        <f ca="1"/>
        <v>50.774999999999999</v>
      </c>
      <c r="N201" s="42">
        <f t="shared" ca="1" si="20"/>
        <v>45999</v>
      </c>
      <c r="O201" s="42">
        <f t="shared" ca="1" si="21"/>
        <v>45999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46000</v>
      </c>
      <c r="K202" s="47">
        <f ca="1"/>
        <v>51.091999999999999</v>
      </c>
      <c r="N202" s="42">
        <f t="shared" ca="1" si="20"/>
        <v>46000</v>
      </c>
      <c r="O202" s="42">
        <f t="shared" ca="1" si="21"/>
        <v>46000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46001</v>
      </c>
      <c r="K203" s="47">
        <f ca="1"/>
        <v>49.92</v>
      </c>
      <c r="N203" s="42">
        <f t="shared" ca="1" si="20"/>
        <v>46001</v>
      </c>
      <c r="O203" s="42">
        <f t="shared" ca="1" si="21"/>
        <v>46001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46002</v>
      </c>
      <c r="K204" s="47">
        <f ca="1"/>
        <v>49.798000000000002</v>
      </c>
      <c r="N204" s="42">
        <f t="shared" ca="1" si="20"/>
        <v>46002</v>
      </c>
      <c r="O204" s="42">
        <f t="shared" ca="1" si="21"/>
        <v>46002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46003</v>
      </c>
      <c r="K205" s="47">
        <f ca="1"/>
        <v>50.774000000000001</v>
      </c>
      <c r="N205" s="42">
        <f t="shared" ca="1" si="20"/>
        <v>46003</v>
      </c>
      <c r="O205" s="42">
        <f t="shared" ca="1" si="21"/>
        <v>46003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46006</v>
      </c>
      <c r="K206" s="47">
        <f ca="1"/>
        <v>50.963999999999999</v>
      </c>
      <c r="N206" s="42">
        <f t="shared" ca="1" si="20"/>
        <v>46006</v>
      </c>
      <c r="O206" s="42">
        <f t="shared" ca="1" si="21"/>
        <v>46006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46007</v>
      </c>
      <c r="K207" s="47">
        <f ca="1"/>
        <v>50.918999999999997</v>
      </c>
      <c r="N207" s="42">
        <f t="shared" ca="1" si="20"/>
        <v>46007</v>
      </c>
      <c r="O207" s="42">
        <f t="shared" ca="1" si="21"/>
        <v>46007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46008</v>
      </c>
      <c r="K208" s="47">
        <f ca="1"/>
        <v>51.77</v>
      </c>
      <c r="N208" s="42">
        <f t="shared" ca="1" si="20"/>
        <v>46008</v>
      </c>
      <c r="O208" s="42">
        <f t="shared" ca="1" si="21"/>
        <v>46008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40625" defaultRowHeight="15"/>
  <cols>
    <col min="1" max="1" width="16.5703125" style="146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6" customWidth="1"/>
    <col min="14" max="14" width="9.140625" style="3" customWidth="1"/>
    <col min="15" max="15" width="15.7109375" style="146" customWidth="1"/>
    <col min="16" max="16" width="9.140625" style="3" customWidth="1"/>
    <col min="17" max="17" width="15.7109375" style="146" customWidth="1"/>
    <col min="18" max="18" width="9.140625" style="3" customWidth="1"/>
    <col min="19" max="21" width="15.7109375" style="146" bestFit="1" customWidth="1"/>
    <col min="22" max="23" width="9.140625" style="146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46009.625</v>
      </c>
    </row>
    <row r="2" spans="1:21" ht="15.7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44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40">_xll.BDH(B4, "LAST_PRICE", "01/01/2025 15:00:00", "01/01/2035 16:00:00", "BarSize=60", "BarType=T", "RecurDaily=True", "TZ=London")</f>
        <v>45813.625</v>
      </c>
      <c r="N3" s="3">
        <v>93.55</v>
      </c>
      <c r="O3" s="146" cm="1">
        <f t="array" ref="O3:P143">_xll.BDH(C4, "LAST_PRICE", "01/01/2025 15:00:00", "01/01/2035 16:00:00", "BarSize=60", "BarType=T", "RecurDaily=True", "TZ=London")</f>
        <v>45813.625</v>
      </c>
      <c r="P3" s="3">
        <v>101.26</v>
      </c>
      <c r="Q3" s="146" cm="1">
        <f t="array" ref="Q3:R66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45814.625</v>
      </c>
      <c r="N4" s="3">
        <v>93.7</v>
      </c>
      <c r="O4" s="146">
        <v>45814.625</v>
      </c>
      <c r="P4" s="3">
        <v>101.29900000000001</v>
      </c>
      <c r="Q4" s="146">
        <v>45923.625</v>
      </c>
      <c r="R4" s="3">
        <v>263.80599999999998</v>
      </c>
      <c r="S4" s="146" t="str">
        <f t="shared" ref="S4:S67" si="0">IF(COUNTIF(O:O,M4)*COUNTIF(Q:Q,M4),M4,"")</f>
        <v/>
      </c>
      <c r="T4" s="146" t="str">
        <f t="shared" ref="T4:T67" si="1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45817.625</v>
      </c>
      <c r="N5" s="3">
        <v>93.62</v>
      </c>
      <c r="O5" s="146">
        <v>45817.625</v>
      </c>
      <c r="P5" s="3">
        <v>101.297</v>
      </c>
      <c r="Q5" s="146">
        <v>45924.625</v>
      </c>
      <c r="R5" s="3">
        <v>263.26299999999998</v>
      </c>
      <c r="S5" s="146" t="str">
        <f t="shared" si="0"/>
        <v/>
      </c>
      <c r="T5" s="146" t="str">
        <f t="shared" si="1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45818.625</v>
      </c>
      <c r="N6" s="3">
        <v>93.67</v>
      </c>
      <c r="O6" s="146">
        <v>45818.625</v>
      </c>
      <c r="P6" s="3">
        <v>101.38500000000001</v>
      </c>
      <c r="Q6" s="146">
        <v>45925.625</v>
      </c>
      <c r="R6" s="3">
        <v>267.58800000000002</v>
      </c>
      <c r="S6" s="146" t="str">
        <f t="shared" si="0"/>
        <v/>
      </c>
      <c r="T6" s="146" t="str">
        <f t="shared" si="1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45819.625</v>
      </c>
      <c r="N7" s="3">
        <v>93.76</v>
      </c>
      <c r="O7" s="146">
        <v>45819.625</v>
      </c>
      <c r="P7" s="3">
        <v>101.398</v>
      </c>
      <c r="Q7" s="146">
        <v>45926.625</v>
      </c>
      <c r="R7" s="3">
        <v>264.35500000000002</v>
      </c>
      <c r="S7" s="146" t="str">
        <f t="shared" si="0"/>
        <v/>
      </c>
      <c r="T7" s="146" t="str">
        <f t="shared" si="1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45820.625</v>
      </c>
      <c r="N8" s="3">
        <v>93.76</v>
      </c>
      <c r="O8" s="146">
        <v>45820.625</v>
      </c>
      <c r="P8" s="3">
        <v>101.509</v>
      </c>
      <c r="Q8" s="146">
        <v>45929.625</v>
      </c>
      <c r="R8" s="3">
        <v>262.15899999999999</v>
      </c>
      <c r="S8" s="146" t="str">
        <f t="shared" si="0"/>
        <v/>
      </c>
      <c r="T8" s="146" t="str">
        <f t="shared" si="1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93</v>
      </c>
      <c r="C9" s="130" cm="1">
        <f t="array" ref="C9">_xll.BDP(C4,"PX_LAST")</f>
        <v>100.521</v>
      </c>
      <c r="D9" s="130" cm="1">
        <f t="array" ref="D9">_xll.BDP(D4,"PX_LAST")</f>
        <v>247.827</v>
      </c>
      <c r="E9" s="1"/>
      <c r="F9" s="1"/>
      <c r="G9" s="1"/>
      <c r="H9" s="1"/>
      <c r="I9" s="1"/>
      <c r="J9" s="1"/>
      <c r="K9" s="1"/>
      <c r="L9" s="1"/>
      <c r="M9" s="146">
        <v>45821.625</v>
      </c>
      <c r="N9" s="3">
        <v>93.42</v>
      </c>
      <c r="O9" s="146">
        <v>45821.625</v>
      </c>
      <c r="P9" s="3">
        <v>101.375</v>
      </c>
      <c r="Q9" s="146">
        <v>45930.625</v>
      </c>
      <c r="R9" s="3">
        <v>262.68799999999999</v>
      </c>
      <c r="S9" s="146" t="str">
        <f t="shared" si="0"/>
        <v/>
      </c>
      <c r="T9" s="146" t="str">
        <f t="shared" si="1"/>
        <v/>
      </c>
      <c r="U9" s="146">
        <v>45959.625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45824.625</v>
      </c>
      <c r="N10" s="3">
        <v>93.76</v>
      </c>
      <c r="O10" s="146">
        <v>45824.625</v>
      </c>
      <c r="P10" s="3">
        <v>101.402</v>
      </c>
      <c r="Q10" s="146">
        <v>45931.625</v>
      </c>
      <c r="R10" s="3">
        <v>261.61</v>
      </c>
      <c r="S10" s="146" t="str">
        <f t="shared" si="0"/>
        <v/>
      </c>
      <c r="T10" s="146" t="str">
        <f t="shared" si="1"/>
        <v/>
      </c>
      <c r="U10" s="146">
        <v>45960.625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45825.625</v>
      </c>
      <c r="N11" s="3">
        <v>93.56</v>
      </c>
      <c r="O11" s="146">
        <v>45825.625</v>
      </c>
      <c r="P11" s="3">
        <v>101.369</v>
      </c>
      <c r="Q11" s="146">
        <v>45932.625</v>
      </c>
      <c r="R11" s="3">
        <v>258.226</v>
      </c>
      <c r="S11" s="146" t="str">
        <f t="shared" si="0"/>
        <v/>
      </c>
      <c r="T11" s="146" t="str">
        <f t="shared" si="1"/>
        <v/>
      </c>
      <c r="U11" s="146">
        <v>45961.625</v>
      </c>
    </row>
    <row r="12" spans="1:21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45826.625</v>
      </c>
      <c r="N12" s="3">
        <v>93.37</v>
      </c>
      <c r="O12" s="146">
        <v>45826.625</v>
      </c>
      <c r="P12" s="3">
        <v>101.449</v>
      </c>
      <c r="Q12" s="146">
        <v>45933.625</v>
      </c>
      <c r="R12" s="3">
        <v>257.77</v>
      </c>
      <c r="S12" s="146" t="str">
        <f t="shared" si="0"/>
        <v/>
      </c>
      <c r="T12" s="146" t="str">
        <f t="shared" si="1"/>
        <v/>
      </c>
      <c r="U12" s="146">
        <v>45964.625</v>
      </c>
    </row>
    <row r="13" spans="1:21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45827.625</v>
      </c>
      <c r="N13" s="3">
        <v>93.19</v>
      </c>
      <c r="O13" s="146">
        <v>45827.625</v>
      </c>
      <c r="P13" s="3">
        <v>101.432</v>
      </c>
      <c r="Q13" s="146">
        <v>45936.625</v>
      </c>
      <c r="R13" s="3">
        <v>261.30200000000002</v>
      </c>
      <c r="S13" s="146" t="str">
        <f t="shared" si="0"/>
        <v/>
      </c>
      <c r="T13" s="146" t="str">
        <f t="shared" si="1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45828.625</v>
      </c>
      <c r="N14" s="3">
        <v>93.4</v>
      </c>
      <c r="O14" s="146">
        <v>45828.625</v>
      </c>
      <c r="P14" s="3">
        <v>101.38200000000001</v>
      </c>
      <c r="Q14" s="146">
        <v>45937.625</v>
      </c>
      <c r="R14" s="3">
        <v>264</v>
      </c>
      <c r="S14" s="146" t="str">
        <f t="shared" si="0"/>
        <v/>
      </c>
      <c r="T14" s="146" t="str">
        <f t="shared" si="1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45831.625</v>
      </c>
      <c r="N15" s="3">
        <v>93.3</v>
      </c>
      <c r="O15" s="146">
        <v>45831.625</v>
      </c>
      <c r="P15" s="3">
        <v>101.441</v>
      </c>
      <c r="Q15" s="146">
        <v>45938.625</v>
      </c>
      <c r="R15" s="3">
        <v>265.85199999999998</v>
      </c>
      <c r="S15" s="146" t="str">
        <f t="shared" si="0"/>
        <v/>
      </c>
      <c r="T15" s="146" t="str">
        <f t="shared" si="1"/>
        <v/>
      </c>
      <c r="U15" s="146">
        <v>45967.625</v>
      </c>
    </row>
    <row r="16" spans="1:21">
      <c r="A16" s="151">
        <f t="shared" ref="A16:A24" ca="1" si="2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7">IF(ISERROR(B16-2),"",-1*(H16-$H$14)*$D$8*10^(-4)*$D$5)</f>
        <v>43596.211340000016</v>
      </c>
      <c r="J16" s="31">
        <f t="shared" ref="J16:J79" ca="1" si="8">IF(ISERROR(B16-2),"",(INT(A16)-INT($A$14))/360*$D$6*$D$5)</f>
        <v>7791.666666666667</v>
      </c>
      <c r="K16" s="66">
        <f t="shared" ref="K16:K24" ca="1" si="9">IF(ISERROR(B16-2),"",C16+D16-F16-G16-I16-J16)</f>
        <v>23444.271205403038</v>
      </c>
      <c r="M16" s="146">
        <v>45832.625</v>
      </c>
      <c r="N16" s="3">
        <v>93.63</v>
      </c>
      <c r="O16" s="146">
        <v>45832.625</v>
      </c>
      <c r="P16" s="3">
        <v>101.40600000000001</v>
      </c>
      <c r="Q16" s="146">
        <v>45939.625</v>
      </c>
      <c r="R16" s="3">
        <v>271.36599999999999</v>
      </c>
      <c r="S16" s="146" t="str">
        <f t="shared" si="0"/>
        <v/>
      </c>
      <c r="T16" s="146" t="str">
        <f t="shared" si="1"/>
        <v/>
      </c>
      <c r="U16" s="146">
        <v>45968.625</v>
      </c>
    </row>
    <row r="17" spans="1:21">
      <c r="A17" s="151">
        <f t="shared" ca="1" si="2"/>
        <v>45954.625</v>
      </c>
      <c r="B17" s="38">
        <f ca="1">IF(COUNTIF($U$2:U1002,A17)=1,VLOOKUP(A17,M:N,2), IF(COUNTIF($U$2:U1002,A17)=0,$B$9,""))</f>
        <v>92.56</v>
      </c>
      <c r="C17" s="30">
        <f t="shared" ca="1" si="3"/>
        <v>96897.964492426152</v>
      </c>
      <c r="D17" s="31">
        <f t="shared" ca="1" si="4"/>
        <v>-13666.666666666668</v>
      </c>
      <c r="E17" s="38">
        <f ca="1">IF(COUNTIF($U$2:U1002,A17)=1,VLOOKUP(A17,O:P,2), IF(COUNTIF($U$2:U1002,A17)=0,$C$9,""))</f>
        <v>101.092</v>
      </c>
      <c r="F17" s="30">
        <f t="shared" ca="1" si="5"/>
        <v>-39520.000000000269</v>
      </c>
      <c r="G17" s="31">
        <f t="shared" ca="1" si="6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7"/>
        <v>81922.351280000177</v>
      </c>
      <c r="J17" s="31">
        <f t="shared" ca="1" si="8"/>
        <v>10388.888888888889</v>
      </c>
      <c r="K17" s="66">
        <f t="shared" ca="1" si="9"/>
        <v>35498.51365687068</v>
      </c>
      <c r="M17" s="146">
        <v>45833.625</v>
      </c>
      <c r="N17" s="3">
        <v>93.47</v>
      </c>
      <c r="O17" s="146">
        <v>45833.625</v>
      </c>
      <c r="P17" s="3">
        <v>101.367</v>
      </c>
      <c r="Q17" s="146">
        <v>45940.625</v>
      </c>
      <c r="R17" s="3">
        <v>282.791</v>
      </c>
      <c r="S17" s="146" t="str">
        <f t="shared" si="0"/>
        <v/>
      </c>
      <c r="T17" s="146" t="str">
        <f t="shared" si="1"/>
        <v/>
      </c>
      <c r="U17" s="146">
        <v>45971.625</v>
      </c>
    </row>
    <row r="18" spans="1:21">
      <c r="A18" s="151">
        <f t="shared" ca="1" si="2"/>
        <v>45957.625</v>
      </c>
      <c r="B18" s="38">
        <f ca="1">IF(COUNTIF($U$2:U1003,A18)=1,VLOOKUP(A18,M:N,2), IF(COUNTIF($U$2:U1003,A18)=0,$B$9,""))</f>
        <v>92.8</v>
      </c>
      <c r="C18" s="30">
        <f t="shared" ca="1" si="3"/>
        <v>174936.59361383918</v>
      </c>
      <c r="D18" s="31">
        <f t="shared" ca="1" si="4"/>
        <v>-23916.666666666668</v>
      </c>
      <c r="E18" s="38">
        <f ca="1">IF(COUNTIF($U$2:U1003,A18)=1,VLOOKUP(A18,O:P,2), IF(COUNTIF($U$2:U1003,A18)=0,$C$9,""))</f>
        <v>101.077</v>
      </c>
      <c r="F18" s="30">
        <f t="shared" ca="1" si="5"/>
        <v>-43420.000000000415</v>
      </c>
      <c r="G18" s="31">
        <f t="shared" ca="1" si="6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7"/>
        <v>147098.59637000022</v>
      </c>
      <c r="J18" s="31">
        <f t="shared" ca="1" si="8"/>
        <v>18180.555555555558</v>
      </c>
      <c r="K18" s="66">
        <f t="shared" ca="1" si="9"/>
        <v>38013.073021617165</v>
      </c>
      <c r="M18" s="146">
        <v>45834.625</v>
      </c>
      <c r="N18" s="3">
        <v>93.5</v>
      </c>
      <c r="O18" s="146">
        <v>45834.625</v>
      </c>
      <c r="P18" s="3">
        <v>101.43</v>
      </c>
      <c r="Q18" s="146">
        <v>45943.625</v>
      </c>
      <c r="R18" s="3">
        <v>283.67899999999997</v>
      </c>
      <c r="S18" s="146" t="str">
        <f t="shared" si="0"/>
        <v/>
      </c>
      <c r="T18" s="146" t="str">
        <f t="shared" si="1"/>
        <v/>
      </c>
      <c r="U18" s="146">
        <v>45972.625</v>
      </c>
    </row>
    <row r="19" spans="1:21">
      <c r="A19" s="151">
        <f t="shared" ca="1" si="2"/>
        <v>45958.625</v>
      </c>
      <c r="B19" s="38">
        <f ca="1">IF(COUNTIF($U$2:U1004,A19)=1,VLOOKUP(A19,M:N,2), IF(COUNTIF($U$2:U1004,A19)=0,$B$9,""))</f>
        <v>92.79</v>
      </c>
      <c r="C19" s="30">
        <f t="shared" ca="1" si="3"/>
        <v>171684.98406711529</v>
      </c>
      <c r="D19" s="31">
        <f t="shared" ca="1" si="4"/>
        <v>-27333.333333333336</v>
      </c>
      <c r="E19" s="38">
        <f ca="1">IF(COUNTIF($U$2:U1004,A19)=1,VLOOKUP(A19,O:P,2), IF(COUNTIF($U$2:U1004,A19)=0,$C$9,""))</f>
        <v>101.083</v>
      </c>
      <c r="F19" s="30">
        <f t="shared" ca="1" si="5"/>
        <v>-41860.000000000349</v>
      </c>
      <c r="G19" s="31">
        <f t="shared" ca="1" si="6"/>
        <v>-10116.912</v>
      </c>
      <c r="H19" s="38">
        <f ca="1">IF(COUNTIF($U$2:U1004,A19)=1,VLOOKUP(A19,Q:R,2), IF(COUNTIF($U$2:U1004,A19)=0,$D$9,""))</f>
        <v>259.988</v>
      </c>
      <c r="I19" s="30">
        <f t="shared" ca="1" si="7"/>
        <v>122774.49096000001</v>
      </c>
      <c r="J19" s="31">
        <f t="shared" ca="1" si="8"/>
        <v>20777.777777777777</v>
      </c>
      <c r="K19" s="66">
        <f t="shared" ca="1" si="9"/>
        <v>52776.293996004519</v>
      </c>
      <c r="M19" s="146">
        <v>45835.625</v>
      </c>
      <c r="N19" s="3">
        <v>93.63</v>
      </c>
      <c r="O19" s="146">
        <v>45835.625</v>
      </c>
      <c r="P19" s="3">
        <v>101.3</v>
      </c>
      <c r="Q19" s="146">
        <v>45944.625</v>
      </c>
      <c r="R19" s="3">
        <v>280.36599999999999</v>
      </c>
      <c r="S19" s="146" t="str">
        <f t="shared" si="0"/>
        <v/>
      </c>
      <c r="T19" s="146" t="str">
        <f t="shared" si="1"/>
        <v/>
      </c>
      <c r="U19" s="146">
        <v>45973.625</v>
      </c>
    </row>
    <row r="20" spans="1:21">
      <c r="A20" s="151">
        <f t="shared" ca="1" si="2"/>
        <v>45959.625</v>
      </c>
      <c r="B20" s="38">
        <f ca="1">IF(COUNTIF($U$2:U1005,A20)=1,VLOOKUP(A20,M:N,2), IF(COUNTIF($U$2:U1005,A20)=0,$B$9,""))</f>
        <v>92.78</v>
      </c>
      <c r="C20" s="30">
        <f t="shared" ca="1" si="3"/>
        <v>168433.37452038476</v>
      </c>
      <c r="D20" s="31">
        <f t="shared" ca="1" si="4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5"/>
        <v>-42900.000000001623</v>
      </c>
      <c r="G20" s="31">
        <f t="shared" ca="1" si="6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7"/>
        <v>125772.97985999985</v>
      </c>
      <c r="J20" s="31">
        <f t="shared" ca="1" si="8"/>
        <v>23375.000000000004</v>
      </c>
      <c r="K20" s="66">
        <f t="shared" ca="1" si="9"/>
        <v>42816.92066038656</v>
      </c>
      <c r="M20" s="146">
        <v>45838.625</v>
      </c>
      <c r="N20" s="3">
        <v>93.64</v>
      </c>
      <c r="O20" s="146">
        <v>45838.625</v>
      </c>
      <c r="P20" s="3">
        <v>101.331</v>
      </c>
      <c r="Q20" s="146">
        <v>45945.625</v>
      </c>
      <c r="R20" s="3">
        <v>267.60599999999999</v>
      </c>
      <c r="S20" s="146" t="str">
        <f t="shared" si="0"/>
        <v/>
      </c>
      <c r="T20" s="146" t="str">
        <f t="shared" si="1"/>
        <v/>
      </c>
      <c r="U20" s="146">
        <v>45974.625</v>
      </c>
    </row>
    <row r="21" spans="1:21">
      <c r="A21" s="151">
        <f t="shared" ca="1" si="2"/>
        <v>45960.625</v>
      </c>
      <c r="B21" s="38">
        <f ca="1">IF(COUNTIF($U$2:U1006,A21)=1,VLOOKUP(A21,M:N,2), IF(COUNTIF($U$2:U1006,A21)=0,$B$9,""))</f>
        <v>92.49</v>
      </c>
      <c r="C21" s="30">
        <f t="shared" ca="1" si="3"/>
        <v>74136.697665345695</v>
      </c>
      <c r="D21" s="31">
        <f t="shared" ca="1" si="4"/>
        <v>-34166.666666666672</v>
      </c>
      <c r="E21" s="38">
        <f ca="1">IF(COUNTIF($U$2:U1006,A21)=1,VLOOKUP(A21,O:P,2), IF(COUNTIF($U$2:U1006,A21)=0,$C$9,""))</f>
        <v>101.026</v>
      </c>
      <c r="F21" s="30">
        <f t="shared" ca="1" si="5"/>
        <v>-56680.000000000917</v>
      </c>
      <c r="G21" s="31">
        <f t="shared" ca="1" si="6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7"/>
        <v>98341.349589999823</v>
      </c>
      <c r="J21" s="31">
        <f t="shared" ca="1" si="8"/>
        <v>25972.222222222223</v>
      </c>
      <c r="K21" s="66">
        <f t="shared" ca="1" si="9"/>
        <v>-15017.400813542106</v>
      </c>
      <c r="M21" s="146">
        <v>45839.625</v>
      </c>
      <c r="N21" s="3">
        <v>93.68</v>
      </c>
      <c r="O21" s="146">
        <v>45839.625</v>
      </c>
      <c r="P21" s="3">
        <v>101.357</v>
      </c>
      <c r="Q21" s="146">
        <v>45946.625</v>
      </c>
      <c r="R21" s="3">
        <v>272.90899999999999</v>
      </c>
      <c r="S21" s="146" t="str">
        <f t="shared" si="0"/>
        <v/>
      </c>
      <c r="T21" s="146" t="str">
        <f t="shared" si="1"/>
        <v/>
      </c>
      <c r="U21" s="146">
        <v>45975.625</v>
      </c>
    </row>
    <row r="22" spans="1:21">
      <c r="A22" s="151">
        <f t="shared" ca="1" si="2"/>
        <v>45961.625</v>
      </c>
      <c r="B22" s="38">
        <f ca="1">IF(COUNTIF($U$2:U1007,A22)=1,VLOOKUP(A22,M:N,2), IF(COUNTIF($U$2:U1007,A22)=0,$B$9,""))</f>
        <v>92.63</v>
      </c>
      <c r="C22" s="30">
        <f t="shared" ca="1" si="3"/>
        <v>119659.23131949996</v>
      </c>
      <c r="D22" s="31">
        <f t="shared" ca="1" si="4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5"/>
        <v>-50699.999999998225</v>
      </c>
      <c r="G22" s="31">
        <f t="shared" ca="1" si="6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7"/>
        <v>85102.566779999877</v>
      </c>
      <c r="J22" s="31">
        <f t="shared" ca="1" si="8"/>
        <v>28569.444444444445</v>
      </c>
      <c r="K22" s="66">
        <f t="shared" ca="1" si="9"/>
        <v>33014.640761720533</v>
      </c>
      <c r="M22" s="146">
        <v>45840.625</v>
      </c>
      <c r="N22" s="3">
        <v>93.74</v>
      </c>
      <c r="O22" s="146">
        <v>45840.625</v>
      </c>
      <c r="P22" s="3">
        <v>101.286</v>
      </c>
      <c r="Q22" s="146">
        <v>45947.625</v>
      </c>
      <c r="R22" s="3">
        <v>278.745</v>
      </c>
      <c r="S22" s="146" t="str">
        <f t="shared" si="0"/>
        <v/>
      </c>
      <c r="T22" s="146" t="str">
        <f t="shared" si="1"/>
        <v/>
      </c>
      <c r="U22" s="146">
        <v>45978.625</v>
      </c>
    </row>
    <row r="23" spans="1:21" ht="14.45" customHeight="1">
      <c r="A23" s="151">
        <f t="shared" ca="1" si="2"/>
        <v>45964.625</v>
      </c>
      <c r="B23" s="38">
        <f ca="1">IF(COUNTIF($U$2:U1008,A23)=1,VLOOKUP(A23,M:N,2), IF(COUNTIF($U$2:U1008,A23)=0,$B$9,""))</f>
        <v>92.55</v>
      </c>
      <c r="C23" s="30">
        <f t="shared" ca="1" si="3"/>
        <v>93646.354945695624</v>
      </c>
      <c r="D23" s="31">
        <f t="shared" ca="1" si="4"/>
        <v>-47833.333333333336</v>
      </c>
      <c r="E23" s="38">
        <f ca="1">IF(COUNTIF($U$2:U1008,A23)=1,VLOOKUP(A23,O:P,2), IF(COUNTIF($U$2:U1008,A23)=0,$C$9,""))</f>
        <v>101.012</v>
      </c>
      <c r="F23" s="30">
        <f t="shared" ca="1" si="5"/>
        <v>-60319.999999999818</v>
      </c>
      <c r="G23" s="31">
        <f t="shared" ca="1" si="6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7"/>
        <v>76243.395030000174</v>
      </c>
      <c r="J23" s="31">
        <f t="shared" ca="1" si="8"/>
        <v>36361.111111111117</v>
      </c>
      <c r="K23" s="66">
        <f t="shared" ca="1" si="9"/>
        <v>11233.111471250821</v>
      </c>
      <c r="M23" s="146">
        <v>45841.625</v>
      </c>
      <c r="N23" s="3">
        <v>93.9</v>
      </c>
      <c r="O23" s="146">
        <v>45841.625</v>
      </c>
      <c r="P23" s="3">
        <v>101.379</v>
      </c>
      <c r="Q23" s="146">
        <v>45950.625</v>
      </c>
      <c r="R23" s="3">
        <v>270.43</v>
      </c>
      <c r="S23" s="146" t="str">
        <f t="shared" si="0"/>
        <v/>
      </c>
      <c r="T23" s="146" t="str">
        <f t="shared" si="1"/>
        <v/>
      </c>
      <c r="U23" s="146">
        <v>45979.625</v>
      </c>
    </row>
    <row r="24" spans="1:21" ht="14.45" customHeight="1">
      <c r="A24" s="151">
        <f t="shared" ca="1" si="2"/>
        <v>45965.625</v>
      </c>
      <c r="B24" s="38">
        <f ca="1">IF(COUNTIF($U$2:U1009,A24)=1,VLOOKUP(A24,M:N,2), IF(COUNTIF($U$2:U1009,A24)=0,$B$9,""))</f>
        <v>92.47</v>
      </c>
      <c r="C24" s="30">
        <f t="shared" ca="1" si="3"/>
        <v>67633.478571891275</v>
      </c>
      <c r="D24" s="31">
        <f t="shared" ca="1" si="4"/>
        <v>-51250</v>
      </c>
      <c r="E24" s="38">
        <f ca="1">IF(COUNTIF($U$2:U1009,A24)=1,VLOOKUP(A24,O:P,2), IF(COUNTIF($U$2:U1009,A24)=0,$C$9,""))</f>
        <v>101.024</v>
      </c>
      <c r="F24" s="30">
        <f t="shared" ca="1" si="5"/>
        <v>-57199.999999999702</v>
      </c>
      <c r="G24" s="31">
        <f t="shared" ca="1" si="6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7"/>
        <v>59987.950659999777</v>
      </c>
      <c r="J24" s="31">
        <f t="shared" ca="1" si="8"/>
        <v>38958.333333333336</v>
      </c>
      <c r="K24" s="66">
        <f t="shared" ca="1" si="9"/>
        <v>-6393.5954214421363</v>
      </c>
      <c r="M24" s="146">
        <v>45842.625</v>
      </c>
      <c r="N24" s="3">
        <v>93.86</v>
      </c>
      <c r="O24" s="146">
        <v>45842.625</v>
      </c>
      <c r="P24" s="3">
        <v>101.465</v>
      </c>
      <c r="Q24" s="146">
        <v>45951.625</v>
      </c>
      <c r="R24" s="3">
        <v>268.29199999999997</v>
      </c>
      <c r="S24" s="146" t="str">
        <f t="shared" si="0"/>
        <v/>
      </c>
      <c r="T24" s="146" t="str">
        <f t="shared" si="1"/>
        <v/>
      </c>
      <c r="U24" s="146">
        <v>45980.625</v>
      </c>
    </row>
    <row r="25" spans="1:21" ht="14.45" customHeight="1">
      <c r="A25" s="151">
        <f t="shared" ref="A25:A88" ca="1" si="10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3"/>
        <v>67633.478571891275</v>
      </c>
      <c r="D25" s="31">
        <f t="shared" ca="1" si="4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1">IF(ISERROR(B25-2),"",(E25-$E$14)/100*$C$5)</f>
        <v>-69680.000000000189</v>
      </c>
      <c r="G25" s="31">
        <f t="shared" ca="1" si="6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2">IF(ISERROR(B25-2),"",-1*(H25-$H$14)*$D$8*10^(-4)*$D$5)</f>
        <v>88936.998040000108</v>
      </c>
      <c r="J25" s="31">
        <f t="shared" ca="1" si="8"/>
        <v>41555.555555555555</v>
      </c>
      <c r="K25" s="66">
        <f t="shared" ref="K25:K88" ca="1" si="13">IF(ISERROR(B25-2),"",C25+D25-F25-G25-I25-J25)</f>
        <v>-27611.917690330862</v>
      </c>
      <c r="M25" s="146">
        <v>45845.625</v>
      </c>
      <c r="N25" s="3">
        <v>93.91</v>
      </c>
      <c r="O25" s="146">
        <v>45845.625</v>
      </c>
      <c r="P25" s="3">
        <v>101.348</v>
      </c>
      <c r="Q25" s="146">
        <v>45952.625</v>
      </c>
      <c r="R25" s="3">
        <v>269.46300000000002</v>
      </c>
      <c r="S25" s="146" t="str">
        <f t="shared" si="0"/>
        <v/>
      </c>
      <c r="T25" s="146" t="str">
        <f t="shared" si="1"/>
        <v/>
      </c>
      <c r="U25" s="146">
        <v>45981.625</v>
      </c>
    </row>
    <row r="26" spans="1:21" ht="14.45" customHeight="1">
      <c r="A26" s="151">
        <f t="shared" ca="1" si="10"/>
        <v>45967.625</v>
      </c>
      <c r="B26" s="38">
        <f ca="1">IF(COUNTIF($U$2:U1011,A26)=1,VLOOKUP(A26,M:N,2), IF(COUNTIF($U$2:U1011,A26)=0,$B$9,""))</f>
        <v>92.45</v>
      </c>
      <c r="C26" s="30">
        <f t="shared" ca="1" si="3"/>
        <v>61130.259478443528</v>
      </c>
      <c r="D26" s="31">
        <f t="shared" ca="1" si="4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1"/>
        <v>-65260.000000001244</v>
      </c>
      <c r="G26" s="31">
        <f t="shared" ca="1" si="6"/>
        <v>-21498.437999999998</v>
      </c>
      <c r="H26" s="38">
        <f ca="1">IF(COUNTIF($U$2:U1011,A26)=1,VLOOKUP(A26,Q:R,2), IF(COUNTIF($U$2:U1011,A26)=0,$D$9,""))</f>
        <v>267.33</v>
      </c>
      <c r="I26" s="30">
        <f t="shared" ca="1" si="12"/>
        <v>56062.656100000146</v>
      </c>
      <c r="J26" s="31">
        <f t="shared" ca="1" si="8"/>
        <v>44152.777777777781</v>
      </c>
      <c r="K26" s="66">
        <f t="shared" ca="1" si="13"/>
        <v>-10410.069732666489</v>
      </c>
      <c r="M26" s="146">
        <v>45846.625</v>
      </c>
      <c r="N26" s="3">
        <v>93.9</v>
      </c>
      <c r="O26" s="146">
        <v>45846.625</v>
      </c>
      <c r="P26" s="3">
        <v>101.241</v>
      </c>
      <c r="Q26" s="146">
        <v>45953.625</v>
      </c>
      <c r="R26" s="3">
        <v>268.702</v>
      </c>
      <c r="S26" s="146" t="str">
        <f t="shared" si="0"/>
        <v/>
      </c>
      <c r="T26" s="146" t="str">
        <f t="shared" si="1"/>
        <v/>
      </c>
      <c r="U26" s="146">
        <v>45982.625</v>
      </c>
    </row>
    <row r="27" spans="1:21" ht="14.45" customHeight="1">
      <c r="A27" s="151">
        <f t="shared" ca="1" si="10"/>
        <v>45968.625</v>
      </c>
      <c r="B27" s="38">
        <f ca="1">IF(COUNTIF($U$2:U1012,A27)=1,VLOOKUP(A27,M:N,2), IF(COUNTIF($U$2:U1012,A27)=0,$B$9,""))</f>
        <v>92.28</v>
      </c>
      <c r="C27" s="30">
        <f t="shared" ca="1" si="3"/>
        <v>5852.8971841043112</v>
      </c>
      <c r="D27" s="31">
        <f t="shared" ca="1" si="4"/>
        <v>-61500.000000000007</v>
      </c>
      <c r="E27" s="38">
        <f ca="1">IF(COUNTIF($U$2:U1012,A27)=1,VLOOKUP(A27,O:P,2), IF(COUNTIF($U$2:U1012,A27)=0,$C$9,""))</f>
        <v>101.001</v>
      </c>
      <c r="F27" s="30">
        <f t="shared" ca="1" si="11"/>
        <v>-63179.999999998698</v>
      </c>
      <c r="G27" s="31">
        <f t="shared" ca="1" si="6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2"/>
        <v>24978.321170000218</v>
      </c>
      <c r="J27" s="31">
        <f t="shared" ca="1" si="8"/>
        <v>46750.000000000007</v>
      </c>
      <c r="K27" s="66">
        <f t="shared" ca="1" si="13"/>
        <v>-41432.371985897218</v>
      </c>
      <c r="M27" s="146">
        <v>45847.625</v>
      </c>
      <c r="N27" s="3">
        <v>94.17</v>
      </c>
      <c r="O27" s="146">
        <v>45847.625</v>
      </c>
      <c r="P27" s="3">
        <v>101.289</v>
      </c>
      <c r="Q27" s="146">
        <v>45954.625</v>
      </c>
      <c r="R27" s="3">
        <v>264.48399999999998</v>
      </c>
      <c r="S27" s="146" t="str">
        <f t="shared" si="0"/>
        <v/>
      </c>
      <c r="T27" s="146" t="str">
        <f t="shared" si="1"/>
        <v/>
      </c>
      <c r="U27" s="146">
        <v>45985.625</v>
      </c>
    </row>
    <row r="28" spans="1:21" ht="14.45" customHeight="1">
      <c r="A28" s="151">
        <f t="shared" ca="1" si="10"/>
        <v>45971.625</v>
      </c>
      <c r="B28" s="38">
        <f ca="1">IF(COUNTIF($U$2:U1013,A28)=1,VLOOKUP(A28,M:N,2), IF(COUNTIF($U$2:U1013,A28)=0,$B$9,""))</f>
        <v>92.6</v>
      </c>
      <c r="C28" s="30">
        <f t="shared" ca="1" si="3"/>
        <v>109904.40267932166</v>
      </c>
      <c r="D28" s="31">
        <f t="shared" ca="1" si="4"/>
        <v>-71750.000000000015</v>
      </c>
      <c r="E28" s="38">
        <f ca="1">IF(COUNTIF($U$2:U1013,A28)=1,VLOOKUP(A28,O:P,2), IF(COUNTIF($U$2:U1013,A28)=0,$C$9,""))</f>
        <v>100.983</v>
      </c>
      <c r="F28" s="30">
        <f t="shared" ca="1" si="11"/>
        <v>-67859.99999999888</v>
      </c>
      <c r="G28" s="31">
        <f t="shared" ca="1" si="6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2"/>
        <v>105319.65103000008</v>
      </c>
      <c r="J28" s="31">
        <f t="shared" ca="1" si="8"/>
        <v>54541.666666666672</v>
      </c>
      <c r="K28" s="66">
        <f t="shared" ca="1" si="13"/>
        <v>-27290.021017346211</v>
      </c>
      <c r="M28" s="146">
        <v>45848.625</v>
      </c>
      <c r="N28" s="3">
        <v>94.22</v>
      </c>
      <c r="O28" s="146">
        <v>45848.625</v>
      </c>
      <c r="P28" s="3">
        <v>101.181</v>
      </c>
      <c r="Q28" s="146">
        <v>45957.625</v>
      </c>
      <c r="R28" s="3">
        <v>257.31099999999998</v>
      </c>
      <c r="S28" s="146" t="str">
        <f t="shared" si="0"/>
        <v/>
      </c>
      <c r="T28" s="146" t="str">
        <f t="shared" si="1"/>
        <v/>
      </c>
      <c r="U28" s="146">
        <v>45987.625</v>
      </c>
    </row>
    <row r="29" spans="1:21" ht="14.45" customHeight="1">
      <c r="A29" s="151">
        <f t="shared" ca="1" si="10"/>
        <v>45972.625</v>
      </c>
      <c r="B29" s="38">
        <f ca="1">IF(COUNTIF($U$2:U1014,A29)=1,VLOOKUP(A29,M:N,2), IF(COUNTIF($U$2:U1014,A29)=0,$B$9,""))</f>
        <v>92.66</v>
      </c>
      <c r="C29" s="30">
        <f t="shared" ca="1" si="3"/>
        <v>129414.05995967826</v>
      </c>
      <c r="D29" s="31">
        <f t="shared" ca="1" si="4"/>
        <v>-75166.666666666672</v>
      </c>
      <c r="E29" s="38">
        <f ca="1">IF(COUNTIF($U$2:U1014,A29)=1,VLOOKUP(A29,O:P,2), IF(COUNTIF($U$2:U1014,A29)=0,$C$9,""))</f>
        <v>100.994</v>
      </c>
      <c r="F29" s="30">
        <f t="shared" ca="1" si="11"/>
        <v>-65000</v>
      </c>
      <c r="G29" s="31">
        <f t="shared" ca="1" si="6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2"/>
        <v>106773.46382999979</v>
      </c>
      <c r="J29" s="31">
        <f t="shared" ca="1" si="8"/>
        <v>57138.888888888891</v>
      </c>
      <c r="K29" s="66">
        <f t="shared" ca="1" si="13"/>
        <v>-16843.451425877094</v>
      </c>
      <c r="M29" s="146">
        <v>45849.625</v>
      </c>
      <c r="N29" s="3">
        <v>94.12</v>
      </c>
      <c r="O29" s="146">
        <v>45849.625</v>
      </c>
      <c r="P29" s="3">
        <v>101.123</v>
      </c>
      <c r="Q29" s="146">
        <v>45958.625</v>
      </c>
      <c r="R29" s="3">
        <v>259.988</v>
      </c>
      <c r="S29" s="146" t="str">
        <f t="shared" si="0"/>
        <v/>
      </c>
      <c r="T29" s="146" t="str">
        <f t="shared" si="1"/>
        <v/>
      </c>
      <c r="U29" s="146">
        <v>45988.625</v>
      </c>
    </row>
    <row r="30" spans="1:21" ht="14.45" customHeight="1">
      <c r="A30" s="151">
        <f t="shared" ca="1" si="10"/>
        <v>45973.625</v>
      </c>
      <c r="B30" s="38">
        <f ca="1">IF(COUNTIF($U$2:U1015,A30)=1,VLOOKUP(A30,M:N,2), IF(COUNTIF($U$2:U1015,A30)=0,$B$9,""))</f>
        <v>92.72</v>
      </c>
      <c r="C30" s="30">
        <f t="shared" ca="1" si="3"/>
        <v>148923.71724003484</v>
      </c>
      <c r="D30" s="31">
        <f t="shared" ca="1" si="4"/>
        <v>-78583.333333333328</v>
      </c>
      <c r="E30" s="38">
        <f ca="1">IF(COUNTIF($U$2:U1015,A30)=1,VLOOKUP(A30,O:P,2), IF(COUNTIF($U$2:U1015,A30)=0,$C$9,""))</f>
        <v>100.988</v>
      </c>
      <c r="F30" s="30">
        <f t="shared" ca="1" si="11"/>
        <v>-66560.000000000058</v>
      </c>
      <c r="G30" s="31">
        <f t="shared" ca="1" si="6"/>
        <v>-29086.121999999996</v>
      </c>
      <c r="H30" s="38">
        <f ca="1">IF(COUNTIF($U$2:U1015,A30)=1,VLOOKUP(A30,Q:R,2), IF(COUNTIF($U$2:U1015,A30)=0,$D$9,""))</f>
        <v>259.411</v>
      </c>
      <c r="I30" s="30">
        <f t="shared" ca="1" si="12"/>
        <v>128017.30337000001</v>
      </c>
      <c r="J30" s="31">
        <f t="shared" ca="1" si="8"/>
        <v>59736.111111111109</v>
      </c>
      <c r="K30" s="66">
        <f t="shared" ca="1" si="13"/>
        <v>-21766.908574409536</v>
      </c>
      <c r="M30" s="146">
        <v>45852.625</v>
      </c>
      <c r="N30" s="3">
        <v>94.05</v>
      </c>
      <c r="O30" s="146">
        <v>45852.625</v>
      </c>
      <c r="P30" s="3">
        <v>101.181</v>
      </c>
      <c r="Q30" s="146">
        <v>45959.625</v>
      </c>
      <c r="R30" s="3">
        <v>259.65800000000002</v>
      </c>
      <c r="S30" s="146" t="str">
        <f t="shared" si="0"/>
        <v/>
      </c>
      <c r="T30" s="146" t="str">
        <f t="shared" si="1"/>
        <v/>
      </c>
      <c r="U30" s="146">
        <v>45989.625</v>
      </c>
    </row>
    <row r="31" spans="1:21" ht="14.45" customHeight="1">
      <c r="A31" s="151">
        <f t="shared" ca="1" si="10"/>
        <v>45974.625</v>
      </c>
      <c r="B31" s="38">
        <f ca="1">IF(COUNTIF($U$2:U1016,A31)=1,VLOOKUP(A31,M:N,2), IF(COUNTIF($U$2:U1016,A31)=0,$B$9,""))</f>
        <v>92.46</v>
      </c>
      <c r="C31" s="30">
        <f t="shared" ca="1" si="3"/>
        <v>64381.869025167405</v>
      </c>
      <c r="D31" s="31">
        <f t="shared" ca="1" si="4"/>
        <v>-82000</v>
      </c>
      <c r="E31" s="38">
        <f ca="1">IF(COUNTIF($U$2:U1016,A31)=1,VLOOKUP(A31,O:P,2), IF(COUNTIF($U$2:U1016,A31)=0,$C$9,""))</f>
        <v>100.90300000000001</v>
      </c>
      <c r="F31" s="30">
        <f t="shared" ca="1" si="11"/>
        <v>-88659.999999998428</v>
      </c>
      <c r="G31" s="31">
        <f t="shared" ca="1" si="6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2"/>
        <v>90309.033870000188</v>
      </c>
      <c r="J31" s="31">
        <f t="shared" ca="1" si="8"/>
        <v>62333.333333333336</v>
      </c>
      <c r="K31" s="66">
        <f t="shared" ca="1" si="13"/>
        <v>-51249.762178167693</v>
      </c>
      <c r="M31" s="146">
        <v>45853.625</v>
      </c>
      <c r="N31" s="3">
        <v>94.05</v>
      </c>
      <c r="O31" s="146">
        <v>45853.625</v>
      </c>
      <c r="P31" s="3">
        <v>101.23699999999999</v>
      </c>
      <c r="Q31" s="146">
        <v>45960.625</v>
      </c>
      <c r="R31" s="3">
        <v>262.67700000000002</v>
      </c>
      <c r="S31" s="146" t="str">
        <f t="shared" si="0"/>
        <v/>
      </c>
      <c r="T31" s="146" t="str">
        <f t="shared" si="1"/>
        <v/>
      </c>
      <c r="U31" s="146">
        <v>45992.625</v>
      </c>
    </row>
    <row r="32" spans="1:21" ht="14.45" customHeight="1">
      <c r="A32" s="151">
        <f t="shared" ca="1" si="10"/>
        <v>45975.625</v>
      </c>
      <c r="B32" s="38">
        <f ca="1">IF(COUNTIF($U$2:U1017,A32)=1,VLOOKUP(A32,M:N,2), IF(COUNTIF($U$2:U1017,A32)=0,$B$9,""))</f>
        <v>92.38</v>
      </c>
      <c r="C32" s="30">
        <f t="shared" ca="1" si="3"/>
        <v>38368.992651363063</v>
      </c>
      <c r="D32" s="31">
        <f t="shared" ca="1" si="4"/>
        <v>-85416.666666666672</v>
      </c>
      <c r="E32" s="38">
        <f ca="1">IF(COUNTIF($U$2:U1017,A32)=1,VLOOKUP(A32,O:P,2), IF(COUNTIF($U$2:U1017,A32)=0,$C$9,""))</f>
        <v>100.874</v>
      </c>
      <c r="F32" s="30">
        <f t="shared" ca="1" si="11"/>
        <v>-96200.000000001179</v>
      </c>
      <c r="G32" s="31">
        <f t="shared" ca="1" si="6"/>
        <v>-31615.35</v>
      </c>
      <c r="H32" s="38">
        <f ca="1">IF(COUNTIF($U$2:U1017,A32)=1,VLOOKUP(A32,Q:R,2), IF(COUNTIF($U$2:U1017,A32)=0,$D$9,""))</f>
        <v>264.93900000000002</v>
      </c>
      <c r="I32" s="30">
        <f t="shared" ca="1" si="12"/>
        <v>77788.071129999807</v>
      </c>
      <c r="J32" s="31">
        <f t="shared" ca="1" si="8"/>
        <v>64930.555555555562</v>
      </c>
      <c r="K32" s="66">
        <f t="shared" ca="1" si="13"/>
        <v>-61950.950700857808</v>
      </c>
      <c r="M32" s="146">
        <v>45854.625</v>
      </c>
      <c r="N32" s="3">
        <v>93.96</v>
      </c>
      <c r="O32" s="146">
        <v>45854.625</v>
      </c>
      <c r="P32" s="3">
        <v>101.31</v>
      </c>
      <c r="Q32" s="146">
        <v>45961.625</v>
      </c>
      <c r="R32" s="3">
        <v>264.13400000000001</v>
      </c>
      <c r="S32" s="146" t="str">
        <f t="shared" si="0"/>
        <v/>
      </c>
      <c r="T32" s="146" t="str">
        <f t="shared" si="1"/>
        <v/>
      </c>
      <c r="U32" s="146">
        <v>45993.625</v>
      </c>
    </row>
    <row r="33" spans="1:21" ht="14.45" customHeight="1">
      <c r="A33" s="151">
        <f t="shared" ca="1" si="10"/>
        <v>45978.625</v>
      </c>
      <c r="B33" s="38">
        <f ca="1">IF(COUNTIF($U$2:U1018,A33)=1,VLOOKUP(A33,M:N,2), IF(COUNTIF($U$2:U1018,A33)=0,$B$9,""))</f>
        <v>92.34</v>
      </c>
      <c r="C33" s="30">
        <f t="shared" ca="1" si="3"/>
        <v>25362.554464460896</v>
      </c>
      <c r="D33" s="31">
        <f t="shared" ca="1" si="4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1"/>
        <v>-101660.00000000138</v>
      </c>
      <c r="G33" s="31">
        <f t="shared" ca="1" si="6"/>
        <v>-35409.192000000017</v>
      </c>
      <c r="H33" s="38">
        <f ca="1">IF(COUNTIF($U$2:U1018,A33)=1,VLOOKUP(A33,Q:R,2), IF(COUNTIF($U$2:U1018,A33)=0,$D$9,""))</f>
        <v>266.976</v>
      </c>
      <c r="I33" s="30">
        <f t="shared" ca="1" si="12"/>
        <v>59279.216920000013</v>
      </c>
      <c r="J33" s="31">
        <f t="shared" ca="1" si="8"/>
        <v>72722.222222222234</v>
      </c>
      <c r="K33" s="66">
        <f t="shared" ca="1" si="13"/>
        <v>-65236.359344426623</v>
      </c>
      <c r="M33" s="146">
        <v>45855.625</v>
      </c>
      <c r="N33" s="3">
        <v>94.08</v>
      </c>
      <c r="O33" s="146">
        <v>45855.625</v>
      </c>
      <c r="P33" s="3">
        <v>101.328</v>
      </c>
      <c r="Q33" s="146">
        <v>45964.625</v>
      </c>
      <c r="R33" s="3">
        <v>265.10899999999998</v>
      </c>
      <c r="S33" s="146" t="str">
        <f t="shared" si="0"/>
        <v/>
      </c>
      <c r="T33" s="146" t="str">
        <f t="shared" si="1"/>
        <v/>
      </c>
      <c r="U33" s="146">
        <v>45994.625</v>
      </c>
    </row>
    <row r="34" spans="1:21" ht="14.45" customHeight="1">
      <c r="A34" s="151">
        <f t="shared" ca="1" si="10"/>
        <v>45979.625</v>
      </c>
      <c r="B34" s="38">
        <f ca="1">IF(COUNTIF($U$2:U1019,A34)=1,VLOOKUP(A34,M:N,2), IF(COUNTIF($U$2:U1019,A34)=0,$B$9,""))</f>
        <v>92.18</v>
      </c>
      <c r="C34" s="30">
        <f t="shared" ca="1" si="3"/>
        <v>-26663.198283147784</v>
      </c>
      <c r="D34" s="31">
        <f t="shared" ca="1" si="4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1"/>
        <v>-85539.999999998312</v>
      </c>
      <c r="G34" s="31">
        <f t="shared" ca="1" si="6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2"/>
        <v>4970.2225100002315</v>
      </c>
      <c r="J34" s="31">
        <f t="shared" ca="1" si="8"/>
        <v>75319.444444444453</v>
      </c>
      <c r="K34" s="66">
        <f t="shared" ca="1" si="13"/>
        <v>-83822.392570927506</v>
      </c>
      <c r="M34" s="146">
        <v>45856.625</v>
      </c>
      <c r="N34" s="3">
        <v>94.09</v>
      </c>
      <c r="O34" s="146">
        <v>45856.625</v>
      </c>
      <c r="P34" s="3">
        <v>101.28</v>
      </c>
      <c r="Q34" s="146">
        <v>45965.625</v>
      </c>
      <c r="R34" s="3">
        <v>266.89800000000002</v>
      </c>
      <c r="S34" s="146" t="str">
        <f t="shared" si="0"/>
        <v/>
      </c>
      <c r="T34" s="146" t="str">
        <f t="shared" si="1"/>
        <v/>
      </c>
      <c r="U34" s="146">
        <v>45995.625</v>
      </c>
    </row>
    <row r="35" spans="1:21" ht="14.45" customHeight="1">
      <c r="A35" s="151">
        <f t="shared" ca="1" si="10"/>
        <v>45980.625</v>
      </c>
      <c r="B35" s="38">
        <f ca="1">IF(COUNTIF($U$2:U1020,A35)=1,VLOOKUP(A35,M:N,2), IF(COUNTIF($U$2:U1020,A35)=0,$B$9,""))</f>
        <v>92.22</v>
      </c>
      <c r="C35" s="30">
        <f t="shared" ca="1" si="3"/>
        <v>-13656.760096248943</v>
      </c>
      <c r="D35" s="31">
        <f t="shared" ca="1" si="4"/>
        <v>-102500</v>
      </c>
      <c r="E35" s="38">
        <f ca="1">IF(COUNTIF($U$2:U1020,A35)=1,VLOOKUP(A35,O:P,2), IF(COUNTIF($U$2:U1020,A35)=0,$C$9,""))</f>
        <v>100.92100000000001</v>
      </c>
      <c r="F35" s="30">
        <f t="shared" ca="1" si="11"/>
        <v>-83979.999999998254</v>
      </c>
      <c r="G35" s="31">
        <f t="shared" ca="1" si="6"/>
        <v>-37938.420000000013</v>
      </c>
      <c r="H35" s="38">
        <f ca="1">IF(COUNTIF($U$2:U1020,A35)=1,VLOOKUP(A35,Q:R,2), IF(COUNTIF($U$2:U1020,A35)=0,$D$9,""))</f>
        <v>267.935</v>
      </c>
      <c r="I35" s="30">
        <f t="shared" ca="1" si="12"/>
        <v>50565.426449999984</v>
      </c>
      <c r="J35" s="31">
        <f t="shared" ca="1" si="8"/>
        <v>77916.666666666672</v>
      </c>
      <c r="K35" s="66">
        <f t="shared" ca="1" si="13"/>
        <v>-122720.43321291733</v>
      </c>
      <c r="M35" s="146">
        <v>45859.625</v>
      </c>
      <c r="N35" s="3">
        <v>94.13</v>
      </c>
      <c r="O35" s="146">
        <v>45859.625</v>
      </c>
      <c r="P35" s="3">
        <v>101.45</v>
      </c>
      <c r="Q35" s="146">
        <v>45966.625</v>
      </c>
      <c r="R35" s="3">
        <v>263.71199999999999</v>
      </c>
      <c r="S35" s="146" t="str">
        <f t="shared" si="0"/>
        <v/>
      </c>
      <c r="T35" s="146" t="str">
        <f t="shared" si="1"/>
        <v/>
      </c>
      <c r="U35" s="146">
        <v>45996.625</v>
      </c>
    </row>
    <row r="36" spans="1:21" ht="14.45" customHeight="1">
      <c r="A36" s="151">
        <f t="shared" ca="1" si="10"/>
        <v>45981.625</v>
      </c>
      <c r="B36" s="38">
        <f ca="1">IF(COUNTIF($U$2:U1021,A36)=1,VLOOKUP(A36,M:N,2), IF(COUNTIF($U$2:U1021,A36)=0,$B$9,""))</f>
        <v>92.49</v>
      </c>
      <c r="C36" s="30">
        <f t="shared" ca="1" si="3"/>
        <v>74136.697665345695</v>
      </c>
      <c r="D36" s="31">
        <f t="shared" ca="1" si="4"/>
        <v>-105916.66666666667</v>
      </c>
      <c r="E36" s="38">
        <f ca="1">IF(COUNTIF($U$2:U1021,A36)=1,VLOOKUP(A36,O:P,2), IF(COUNTIF($U$2:U1021,A36)=0,$C$9,""))</f>
        <v>100.889</v>
      </c>
      <c r="F36" s="30">
        <f t="shared" ca="1" si="11"/>
        <v>-92300.000000001033</v>
      </c>
      <c r="G36" s="31">
        <f t="shared" ca="1" si="6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2"/>
        <v>117050.10306000007</v>
      </c>
      <c r="J36" s="31">
        <f t="shared" ca="1" si="8"/>
        <v>80513.888888888891</v>
      </c>
      <c r="K36" s="66">
        <f t="shared" ca="1" si="13"/>
        <v>-97840.926950208901</v>
      </c>
      <c r="M36" s="146">
        <v>45860.625</v>
      </c>
      <c r="N36" s="3">
        <v>94.13</v>
      </c>
      <c r="O36" s="146">
        <v>45860.625</v>
      </c>
      <c r="P36" s="3">
        <v>101.5</v>
      </c>
      <c r="Q36" s="146">
        <v>45967.625</v>
      </c>
      <c r="R36" s="3">
        <v>267.33</v>
      </c>
      <c r="S36" s="146" t="str">
        <f t="shared" si="0"/>
        <v/>
      </c>
      <c r="T36" s="146" t="str">
        <f t="shared" si="1"/>
        <v/>
      </c>
      <c r="U36" s="146">
        <v>45999.625</v>
      </c>
    </row>
    <row r="37" spans="1:21">
      <c r="A37" s="151">
        <f t="shared" ca="1" si="10"/>
        <v>45982.625</v>
      </c>
      <c r="B37" s="38">
        <f ca="1">IF(COUNTIF($U$2:U1022,A37)=1,VLOOKUP(A37,M:N,2), IF(COUNTIF($U$2:U1022,A37)=0,$B$9,""))</f>
        <v>92.24</v>
      </c>
      <c r="C37" s="30">
        <f t="shared" ca="1" si="3"/>
        <v>-7153.5410027978587</v>
      </c>
      <c r="D37" s="31">
        <f t="shared" ca="1" si="4"/>
        <v>-109333.33333333334</v>
      </c>
      <c r="E37" s="38">
        <f ca="1">IF(COUNTIF($U$2:U1022,A37)=1,VLOOKUP(A37,O:P,2), IF(COUNTIF($U$2:U1022,A37)=0,$C$9,""))</f>
        <v>100.949</v>
      </c>
      <c r="F37" s="30">
        <f t="shared" ca="1" si="11"/>
        <v>-76700.000000000437</v>
      </c>
      <c r="G37" s="31">
        <f t="shared" ca="1" si="6"/>
        <v>-40467.648000000001</v>
      </c>
      <c r="H37" s="38">
        <f ca="1">IF(COUNTIF($U$2:U1022,A37)=1,VLOOKUP(A37,Q:R,2), IF(COUNTIF($U$2:U1022,A37)=0,$D$9,""))</f>
        <v>272.31</v>
      </c>
      <c r="I37" s="30">
        <f t="shared" ca="1" si="12"/>
        <v>10812.732699999979</v>
      </c>
      <c r="J37" s="31">
        <f t="shared" ca="1" si="8"/>
        <v>83111.111111111109</v>
      </c>
      <c r="K37" s="66">
        <f t="shared" ca="1" si="13"/>
        <v>-93243.070147241859</v>
      </c>
      <c r="M37" s="146">
        <v>45861.625</v>
      </c>
      <c r="N37" s="3">
        <v>94.21</v>
      </c>
      <c r="O37" s="146">
        <v>45861.625</v>
      </c>
      <c r="P37" s="3">
        <v>101.505</v>
      </c>
      <c r="Q37" s="146">
        <v>45968.625</v>
      </c>
      <c r="R37" s="3">
        <v>270.75099999999998</v>
      </c>
      <c r="S37" s="146" t="str">
        <f t="shared" si="0"/>
        <v/>
      </c>
      <c r="T37" s="146" t="str">
        <f t="shared" si="1"/>
        <v/>
      </c>
      <c r="U37" s="146">
        <v>46000.625</v>
      </c>
    </row>
    <row r="38" spans="1:21">
      <c r="A38" s="151">
        <f t="shared" ca="1" si="10"/>
        <v>45985.625</v>
      </c>
      <c r="B38" s="38">
        <f ca="1">IF(COUNTIF($U$2:U1023,A38)=1,VLOOKUP(A38,M:N,2), IF(COUNTIF($U$2:U1023,A38)=0,$B$9,""))</f>
        <v>92.41</v>
      </c>
      <c r="C38" s="30">
        <f t="shared" ca="1" si="3"/>
        <v>48123.821291541361</v>
      </c>
      <c r="D38" s="31">
        <f t="shared" ca="1" si="4"/>
        <v>-119583.33333333334</v>
      </c>
      <c r="E38" s="38">
        <f ca="1">IF(COUNTIF($U$2:U1023,A38)=1,VLOOKUP(A38,O:P,2), IF(COUNTIF($U$2:U1023,A38)=0,$C$9,""))</f>
        <v>100.904</v>
      </c>
      <c r="F38" s="30">
        <f t="shared" ca="1" si="11"/>
        <v>-88400.000000000888</v>
      </c>
      <c r="G38" s="31">
        <f t="shared" ca="1" si="6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2"/>
        <v>98450.385549999817</v>
      </c>
      <c r="J38" s="31">
        <f t="shared" ca="1" si="8"/>
        <v>90902.777777777781</v>
      </c>
      <c r="K38" s="66">
        <f t="shared" ca="1" si="13"/>
        <v>-128151.1853695687</v>
      </c>
      <c r="M38" s="146">
        <v>45862.625</v>
      </c>
      <c r="N38" s="3">
        <v>94.34</v>
      </c>
      <c r="O38" s="146">
        <v>45862.625</v>
      </c>
      <c r="P38" s="3">
        <v>101.15300000000001</v>
      </c>
      <c r="Q38" s="146">
        <v>45971.625</v>
      </c>
      <c r="R38" s="3">
        <v>261.90899999999999</v>
      </c>
      <c r="S38" s="146" t="str">
        <f t="shared" si="0"/>
        <v/>
      </c>
      <c r="T38" s="146" t="str">
        <f t="shared" si="1"/>
        <v/>
      </c>
      <c r="U38" s="146">
        <v>46001.625</v>
      </c>
    </row>
    <row r="39" spans="1:21">
      <c r="A39" s="151">
        <f t="shared" ca="1" si="10"/>
        <v>45987.625</v>
      </c>
      <c r="B39" s="38">
        <f ca="1">IF(COUNTIF($U$2:U1024,A39)=1,VLOOKUP(A39,M:N,2), IF(COUNTIF($U$2:U1024,A39)=0,$B$9,""))</f>
        <v>92.74</v>
      </c>
      <c r="C39" s="30">
        <f t="shared" ca="1" si="3"/>
        <v>155426.93633348259</v>
      </c>
      <c r="D39" s="31">
        <f t="shared" ca="1" si="4"/>
        <v>-126416.66666666666</v>
      </c>
      <c r="E39" s="38">
        <f ca="1">IF(COUNTIF($U$2:U1024,A39)=1,VLOOKUP(A39,O:P,2), IF(COUNTIF($U$2:U1024,A39)=0,$C$9,""))</f>
        <v>100.904</v>
      </c>
      <c r="F39" s="30">
        <f t="shared" ca="1" si="11"/>
        <v>-88400.000000000888</v>
      </c>
      <c r="G39" s="31">
        <f t="shared" ca="1" si="6"/>
        <v>-46790.717999999979</v>
      </c>
      <c r="H39" s="38">
        <f ca="1">IF(COUNTIF($U$2:U1024,A39)=1,VLOOKUP(A39,Q:R,2), IF(COUNTIF($U$2:U1024,A39)=0,$D$9,""))</f>
        <v>259.637</v>
      </c>
      <c r="I39" s="30">
        <f t="shared" ca="1" si="12"/>
        <v>125963.79278999999</v>
      </c>
      <c r="J39" s="31">
        <f t="shared" ca="1" si="8"/>
        <v>96097.222222222219</v>
      </c>
      <c r="K39" s="66">
        <f t="shared" ca="1" si="13"/>
        <v>-57860.027345405411</v>
      </c>
      <c r="M39" s="146">
        <v>45863.625</v>
      </c>
      <c r="N39" s="3">
        <v>94.27</v>
      </c>
      <c r="O39" s="146">
        <v>45863.625</v>
      </c>
      <c r="P39" s="3">
        <v>101.054</v>
      </c>
      <c r="Q39" s="146">
        <v>45972.625</v>
      </c>
      <c r="R39" s="3">
        <v>261.74900000000002</v>
      </c>
      <c r="S39" s="146" t="str">
        <f t="shared" si="0"/>
        <v/>
      </c>
      <c r="T39" s="146" t="str">
        <f t="shared" si="1"/>
        <v/>
      </c>
      <c r="U39" s="146">
        <v>46002.625</v>
      </c>
    </row>
    <row r="40" spans="1:21">
      <c r="A40" s="151">
        <f t="shared" ca="1" si="10"/>
        <v>45988.625</v>
      </c>
      <c r="B40" s="38">
        <f ca="1">IF(COUNTIF($U$2:U1025,A40)=1,VLOOKUP(A40,M:N,2), IF(COUNTIF($U$2:U1025,A40)=0,$B$9,""))</f>
        <v>92.79</v>
      </c>
      <c r="C40" s="30">
        <f t="shared" ca="1" si="3"/>
        <v>171684.98406711529</v>
      </c>
      <c r="D40" s="31">
        <f t="shared" ca="1" si="4"/>
        <v>-129833.33333333333</v>
      </c>
      <c r="E40" s="38">
        <f ca="1">IF(COUNTIF($U$2:U1025,A40)=1,VLOOKUP(A40,O:P,2), IF(COUNTIF($U$2:U1025,A40)=0,$C$9,""))</f>
        <v>100.899</v>
      </c>
      <c r="F40" s="30">
        <f t="shared" ca="1" si="11"/>
        <v>-89699.999999999709</v>
      </c>
      <c r="G40" s="31">
        <f t="shared" ca="1" si="6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2"/>
        <v>143309.59675999993</v>
      </c>
      <c r="J40" s="31">
        <f t="shared" ca="1" si="8"/>
        <v>98694.444444444453</v>
      </c>
      <c r="K40" s="66">
        <f t="shared" ca="1" si="13"/>
        <v>-62397.058470662698</v>
      </c>
      <c r="M40" s="146">
        <v>45866.625</v>
      </c>
      <c r="N40" s="3">
        <v>94.37</v>
      </c>
      <c r="O40" s="146">
        <v>45866.625</v>
      </c>
      <c r="P40" s="3">
        <v>101.17</v>
      </c>
      <c r="Q40" s="146">
        <v>45973.625</v>
      </c>
      <c r="R40" s="3">
        <v>259.411</v>
      </c>
      <c r="S40" s="146" t="str">
        <f t="shared" si="0"/>
        <v/>
      </c>
      <c r="T40" s="146" t="str">
        <f t="shared" si="1"/>
        <v/>
      </c>
      <c r="U40" s="146">
        <v>46003.625</v>
      </c>
    </row>
    <row r="41" spans="1:21">
      <c r="A41" s="151">
        <f t="shared" ca="1" si="10"/>
        <v>45989.625</v>
      </c>
      <c r="B41" s="38">
        <f ca="1">IF(COUNTIF($U$2:U1026,A41)=1,VLOOKUP(A41,M:N,2), IF(COUNTIF($U$2:U1026,A41)=0,$B$9,""))</f>
        <v>92.92</v>
      </c>
      <c r="C41" s="30">
        <f t="shared" ca="1" si="3"/>
        <v>213955.90817454568</v>
      </c>
      <c r="D41" s="31">
        <f t="shared" ca="1" si="4"/>
        <v>-133250</v>
      </c>
      <c r="E41" s="38">
        <f ca="1">IF(COUNTIF($U$2:U1026,A41)=1,VLOOKUP(A41,O:P,2), IF(COUNTIF($U$2:U1026,A41)=0,$C$9,""))</f>
        <v>100.864</v>
      </c>
      <c r="F41" s="30">
        <f t="shared" ca="1" si="11"/>
        <v>-98799.999999998821</v>
      </c>
      <c r="G41" s="31">
        <f t="shared" ca="1" si="6"/>
        <v>-49319.945999999982</v>
      </c>
      <c r="H41" s="38">
        <f ca="1">IF(COUNTIF($U$2:U1026,A41)=1,VLOOKUP(A41,Q:R,2), IF(COUNTIF($U$2:U1026,A41)=0,$D$9,""))</f>
        <v>256.661</v>
      </c>
      <c r="I41" s="30">
        <f t="shared" ca="1" si="12"/>
        <v>153004.71087000001</v>
      </c>
      <c r="J41" s="31">
        <f t="shared" ca="1" si="8"/>
        <v>101291.66666666667</v>
      </c>
      <c r="K41" s="66">
        <f t="shared" ca="1" si="13"/>
        <v>-25470.523362122171</v>
      </c>
      <c r="M41" s="146">
        <v>45867.625</v>
      </c>
      <c r="N41" s="3">
        <v>94.46</v>
      </c>
      <c r="O41" s="146">
        <v>45867.625</v>
      </c>
      <c r="P41" s="3">
        <v>101.105</v>
      </c>
      <c r="Q41" s="146">
        <v>45974.625</v>
      </c>
      <c r="R41" s="3">
        <v>263.56099999999998</v>
      </c>
      <c r="S41" s="146" t="str">
        <f t="shared" si="0"/>
        <v/>
      </c>
      <c r="T41" s="146" t="str">
        <f t="shared" si="1"/>
        <v/>
      </c>
      <c r="U41" s="146">
        <v>46006.625</v>
      </c>
    </row>
    <row r="42" spans="1:21">
      <c r="A42" s="151">
        <f t="shared" ca="1" si="10"/>
        <v>45992.625</v>
      </c>
      <c r="B42" s="38">
        <f ca="1">IF(COUNTIF($U$2:U1027,A42)=1,VLOOKUP(A42,M:N,2), IF(COUNTIF($U$2:U1027,A42)=0,$B$9,""))</f>
        <v>92.77</v>
      </c>
      <c r="C42" s="30">
        <f t="shared" ca="1" si="3"/>
        <v>165181.76497366087</v>
      </c>
      <c r="D42" s="31">
        <f t="shared" ca="1" si="4"/>
        <v>-143500.00000000003</v>
      </c>
      <c r="E42" s="38">
        <f ca="1">IF(COUNTIF($U$2:U1027,A42)=1,VLOOKUP(A42,O:P,2), IF(COUNTIF($U$2:U1027,A42)=0,$C$9,""))</f>
        <v>100.771</v>
      </c>
      <c r="F42" s="30">
        <f t="shared" ca="1" si="11"/>
        <v>-122979.99999999972</v>
      </c>
      <c r="G42" s="31">
        <f t="shared" ca="1" si="6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2"/>
        <v>154067.81148000015</v>
      </c>
      <c r="J42" s="31">
        <f t="shared" ca="1" si="8"/>
        <v>109083.33333333334</v>
      </c>
      <c r="K42" s="66">
        <f t="shared" ca="1" si="13"/>
        <v>-65375.591839672881</v>
      </c>
      <c r="M42" s="146">
        <v>45868.625</v>
      </c>
      <c r="N42" s="3">
        <v>94.48</v>
      </c>
      <c r="O42" s="146">
        <v>45868.625</v>
      </c>
      <c r="P42" s="3">
        <v>101.048</v>
      </c>
      <c r="Q42" s="146">
        <v>45975.625</v>
      </c>
      <c r="R42" s="3">
        <v>264.93900000000002</v>
      </c>
      <c r="S42" s="146" t="str">
        <f t="shared" si="0"/>
        <v/>
      </c>
      <c r="T42" s="146" t="str">
        <f t="shared" si="1"/>
        <v/>
      </c>
      <c r="U42" s="146">
        <v>46007.625</v>
      </c>
    </row>
    <row r="43" spans="1:21">
      <c r="A43" s="151">
        <f t="shared" ca="1" si="10"/>
        <v>45993.625</v>
      </c>
      <c r="B43" s="38">
        <f ca="1">IF(COUNTIF($U$2:U1028,A43)=1,VLOOKUP(A43,M:N,2), IF(COUNTIF($U$2:U1028,A43)=0,$B$9,""))</f>
        <v>92.81</v>
      </c>
      <c r="C43" s="30">
        <f t="shared" ca="1" si="3"/>
        <v>178188.20316056305</v>
      </c>
      <c r="D43" s="31">
        <f t="shared" ca="1" si="4"/>
        <v>-146916.66666666669</v>
      </c>
      <c r="E43" s="38">
        <f ca="1">IF(COUNTIF($U$2:U1028,A43)=1,VLOOKUP(A43,O:P,2), IF(COUNTIF($U$2:U1028,A43)=0,$C$9,""))</f>
        <v>100.777</v>
      </c>
      <c r="F43" s="30">
        <f t="shared" ca="1" si="11"/>
        <v>-121419.99999999968</v>
      </c>
      <c r="G43" s="31">
        <f t="shared" ca="1" si="6"/>
        <v>-54378.402000000016</v>
      </c>
      <c r="H43" s="38">
        <f ca="1">IF(COUNTIF($U$2:U1028,A43)=1,VLOOKUP(A43,Q:R,2), IF(COUNTIF($U$2:U1028,A43)=0,$D$9,""))</f>
        <v>255.048</v>
      </c>
      <c r="I43" s="30">
        <f t="shared" ca="1" si="12"/>
        <v>167660.96116000001</v>
      </c>
      <c r="J43" s="31">
        <f t="shared" ca="1" si="8"/>
        <v>111680.55555555556</v>
      </c>
      <c r="K43" s="66">
        <f t="shared" ca="1" si="13"/>
        <v>-72271.578221659525</v>
      </c>
      <c r="M43" s="146">
        <v>45869.625</v>
      </c>
      <c r="N43" s="3">
        <v>94.45</v>
      </c>
      <c r="O43" s="146">
        <v>45869.625</v>
      </c>
      <c r="P43" s="3">
        <v>101.02200000000001</v>
      </c>
      <c r="Q43" s="146">
        <v>45978.625</v>
      </c>
      <c r="R43" s="3">
        <v>266.976</v>
      </c>
      <c r="S43" s="146" t="str">
        <f t="shared" si="0"/>
        <v/>
      </c>
      <c r="T43" s="146" t="str">
        <f t="shared" si="1"/>
        <v/>
      </c>
      <c r="U43" s="146">
        <v>46008.625</v>
      </c>
    </row>
    <row r="44" spans="1:21">
      <c r="A44" s="151">
        <f t="shared" ca="1" si="10"/>
        <v>45994.625</v>
      </c>
      <c r="B44" s="38">
        <f ca="1">IF(COUNTIF($U$2:U1029,A44)=1,VLOOKUP(A44,M:N,2), IF(COUNTIF($U$2:U1029,A44)=0,$B$9,""))</f>
        <v>92.85</v>
      </c>
      <c r="C44" s="30">
        <f t="shared" ca="1" si="3"/>
        <v>191194.64134746522</v>
      </c>
      <c r="D44" s="31">
        <f t="shared" ca="1" si="4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1"/>
        <v>-119599.99999999837</v>
      </c>
      <c r="G44" s="31">
        <f t="shared" ca="1" si="6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2"/>
        <v>169841.68036000009</v>
      </c>
      <c r="J44" s="31">
        <f t="shared" ca="1" si="8"/>
        <v>114277.77777777778</v>
      </c>
      <c r="K44" s="66">
        <f t="shared" ca="1" si="13"/>
        <v>-68015.134123647586</v>
      </c>
      <c r="M44" s="146">
        <v>45870.625</v>
      </c>
      <c r="N44" s="3">
        <v>94.32</v>
      </c>
      <c r="O44" s="146">
        <v>45870.625</v>
      </c>
      <c r="P44" s="3">
        <v>101.155</v>
      </c>
      <c r="Q44" s="146">
        <v>45979.625</v>
      </c>
      <c r="R44" s="3">
        <v>272.95299999999997</v>
      </c>
      <c r="S44" s="146" t="str">
        <f t="shared" si="0"/>
        <v/>
      </c>
      <c r="T44" s="146" t="str">
        <f t="shared" si="1"/>
        <v/>
      </c>
      <c r="U44" s="146">
        <v>46009.625</v>
      </c>
    </row>
    <row r="45" spans="1:21">
      <c r="A45" s="151">
        <f t="shared" ca="1" si="10"/>
        <v>45995.625</v>
      </c>
      <c r="B45" s="38">
        <f ca="1">IF(COUNTIF($U$2:U1030,A45)=1,VLOOKUP(A45,M:N,2), IF(COUNTIF($U$2:U1030,A45)=0,$B$9,""))</f>
        <v>92.84</v>
      </c>
      <c r="C45" s="30">
        <f t="shared" ca="1" si="3"/>
        <v>187943.03180074136</v>
      </c>
      <c r="D45" s="31">
        <f t="shared" ca="1" si="4"/>
        <v>-153750</v>
      </c>
      <c r="E45" s="38">
        <f ca="1">IF(COUNTIF($U$2:U1030,A45)=1,VLOOKUP(A45,O:P,2), IF(COUNTIF($U$2:U1030,A45)=0,$C$9,""))</f>
        <v>100.739</v>
      </c>
      <c r="F45" s="30">
        <f t="shared" ca="1" si="11"/>
        <v>-131299.99999999884</v>
      </c>
      <c r="G45" s="31">
        <f t="shared" ca="1" si="6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2"/>
        <v>160891.64530999996</v>
      </c>
      <c r="J45" s="31">
        <f t="shared" ca="1" si="8"/>
        <v>116875</v>
      </c>
      <c r="K45" s="66">
        <f t="shared" ca="1" si="13"/>
        <v>-55365.983509259764</v>
      </c>
      <c r="M45" s="146">
        <v>45873.625</v>
      </c>
      <c r="N45" s="3">
        <v>94.38</v>
      </c>
      <c r="O45" s="146">
        <v>45873.625</v>
      </c>
      <c r="P45" s="3">
        <v>101.214</v>
      </c>
      <c r="Q45" s="146">
        <v>45980.625</v>
      </c>
      <c r="R45" s="3">
        <v>267.935</v>
      </c>
      <c r="S45" s="146" t="str">
        <f t="shared" si="0"/>
        <v/>
      </c>
      <c r="T45" s="146" t="str">
        <f t="shared" si="1"/>
        <v/>
      </c>
    </row>
    <row r="46" spans="1:21">
      <c r="A46" s="151">
        <f t="shared" ca="1" si="10"/>
        <v>45996.625</v>
      </c>
      <c r="B46" s="38">
        <f ca="1">IF(COUNTIF($U$2:U1031,A46)=1,VLOOKUP(A46,M:N,2), IF(COUNTIF($U$2:U1031,A46)=0,$B$9,""))</f>
        <v>92.88</v>
      </c>
      <c r="C46" s="30">
        <f t="shared" ca="1" si="3"/>
        <v>200949.4699876435</v>
      </c>
      <c r="D46" s="31">
        <f t="shared" ca="1" si="4"/>
        <v>-157166.66666666666</v>
      </c>
      <c r="E46" s="38">
        <f ca="1">IF(COUNTIF($U$2:U1031,A46)=1,VLOOKUP(A46,O:P,2), IF(COUNTIF($U$2:U1031,A46)=0,$C$9,""))</f>
        <v>100.67</v>
      </c>
      <c r="F46" s="30">
        <f t="shared" ca="1" si="11"/>
        <v>-149239.99999999948</v>
      </c>
      <c r="G46" s="31">
        <f t="shared" ca="1" si="6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2"/>
        <v>185333.87300999992</v>
      </c>
      <c r="J46" s="31">
        <f t="shared" ca="1" si="8"/>
        <v>119472.22222222222</v>
      </c>
      <c r="K46" s="66">
        <f t="shared" ca="1" si="13"/>
        <v>-53611.047911245812</v>
      </c>
      <c r="M46" s="146">
        <v>45874.625</v>
      </c>
      <c r="N46" s="3">
        <v>94.45</v>
      </c>
      <c r="O46" s="146">
        <v>45874.625</v>
      </c>
      <c r="P46" s="3">
        <v>101.217</v>
      </c>
      <c r="Q46" s="146">
        <v>45981.625</v>
      </c>
      <c r="R46" s="3">
        <v>260.61799999999999</v>
      </c>
      <c r="S46" s="146" t="str">
        <f t="shared" si="0"/>
        <v/>
      </c>
      <c r="T46" s="146" t="str">
        <f t="shared" si="1"/>
        <v/>
      </c>
    </row>
    <row r="47" spans="1:21">
      <c r="A47" s="151">
        <f t="shared" ca="1" si="10"/>
        <v>45999.625</v>
      </c>
      <c r="B47" s="38">
        <f ca="1">IF(COUNTIF($U$2:U1032,A47)=1,VLOOKUP(A47,M:N,2), IF(COUNTIF($U$2:U1032,A47)=0,$B$9,""))</f>
        <v>92.81</v>
      </c>
      <c r="C47" s="30">
        <f t="shared" ca="1" si="3"/>
        <v>178188.20316056305</v>
      </c>
      <c r="D47" s="31">
        <f t="shared" ca="1" si="4"/>
        <v>-167416.66666666666</v>
      </c>
      <c r="E47" s="38">
        <f ca="1">IF(COUNTIF($U$2:U1032,A47)=1,VLOOKUP(A47,O:P,2), IF(COUNTIF($U$2:U1032,A47)=0,$C$9,""))</f>
        <v>100.447</v>
      </c>
      <c r="F47" s="30">
        <f t="shared" ca="1" si="11"/>
        <v>-207219.99999999921</v>
      </c>
      <c r="G47" s="31">
        <f t="shared" ca="1" si="6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2"/>
        <v>168442.3855400001</v>
      </c>
      <c r="J47" s="31">
        <f t="shared" ca="1" si="8"/>
        <v>127263.88888888888</v>
      </c>
      <c r="K47" s="66">
        <f t="shared" ca="1" si="13"/>
        <v>-15748.651934993395</v>
      </c>
      <c r="M47" s="146">
        <v>45875.625</v>
      </c>
      <c r="N47" s="3">
        <v>94.47</v>
      </c>
      <c r="O47" s="146">
        <v>45875.625</v>
      </c>
      <c r="P47" s="3">
        <v>101.197</v>
      </c>
      <c r="Q47" s="146">
        <v>45982.625</v>
      </c>
      <c r="R47" s="3">
        <v>272.31</v>
      </c>
      <c r="S47" s="146" t="str">
        <f t="shared" si="0"/>
        <v/>
      </c>
      <c r="T47" s="146" t="str">
        <f t="shared" si="1"/>
        <v/>
      </c>
    </row>
    <row r="48" spans="1:21">
      <c r="A48" s="151">
        <f t="shared" ca="1" si="10"/>
        <v>46000.625</v>
      </c>
      <c r="B48" s="38">
        <f ca="1">IF(COUNTIF($U$2:U1033,A48)=1,VLOOKUP(A48,M:N,2), IF(COUNTIF($U$2:U1033,A48)=0,$B$9,""))</f>
        <v>92.79</v>
      </c>
      <c r="C48" s="30">
        <f t="shared" ca="1" si="3"/>
        <v>171684.98406711529</v>
      </c>
      <c r="D48" s="31">
        <f t="shared" ca="1" si="4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1"/>
        <v>-197600.00000000134</v>
      </c>
      <c r="G48" s="31">
        <f t="shared" ca="1" si="6"/>
        <v>-63230.7</v>
      </c>
      <c r="H48" s="38">
        <f ca="1">IF(COUNTIF($U$2:U1033,A48)=1,VLOOKUP(A48,Q:R,2), IF(COUNTIF($U$2:U1033,A48)=0,$D$9,""))</f>
        <v>256.41800000000001</v>
      </c>
      <c r="I48" s="30">
        <f t="shared" ca="1" si="12"/>
        <v>155212.68905999992</v>
      </c>
      <c r="J48" s="31">
        <f t="shared" ca="1" si="8"/>
        <v>129861.11111111112</v>
      </c>
      <c r="K48" s="66">
        <f t="shared" ca="1" si="13"/>
        <v>-23391.44943732777</v>
      </c>
      <c r="M48" s="146">
        <v>45876.625</v>
      </c>
      <c r="N48" s="3">
        <v>94.64</v>
      </c>
      <c r="O48" s="146">
        <v>45876.625</v>
      </c>
      <c r="P48" s="3">
        <v>101.16500000000001</v>
      </c>
      <c r="Q48" s="146">
        <v>45985.625</v>
      </c>
      <c r="R48" s="3">
        <v>262.66500000000002</v>
      </c>
      <c r="S48" s="146" t="str">
        <f t="shared" si="0"/>
        <v/>
      </c>
      <c r="T48" s="146" t="str">
        <f t="shared" si="1"/>
        <v/>
      </c>
    </row>
    <row r="49" spans="1:33">
      <c r="A49" s="151">
        <f t="shared" ca="1" si="10"/>
        <v>46001.625</v>
      </c>
      <c r="B49" s="38">
        <f ca="1">IF(COUNTIF($U$2:U1034,A49)=1,VLOOKUP(A49,M:N,2), IF(COUNTIF($U$2:U1034,A49)=0,$B$9,""))</f>
        <v>92.68</v>
      </c>
      <c r="C49" s="30">
        <f t="shared" ca="1" si="3"/>
        <v>135917.27905313266</v>
      </c>
      <c r="D49" s="31">
        <f t="shared" ca="1" si="4"/>
        <v>-174250</v>
      </c>
      <c r="E49" s="38">
        <f ca="1">IF(COUNTIF($U$2:U1034,A49)=1,VLOOKUP(A49,O:P,2), IF(COUNTIF($U$2:U1034,A49)=0,$C$9,""))</f>
        <v>100.42100000000001</v>
      </c>
      <c r="F49" s="30">
        <f t="shared" ca="1" si="11"/>
        <v>-213979.99999999828</v>
      </c>
      <c r="G49" s="31">
        <f t="shared" ca="1" si="6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2"/>
        <v>164226.32842000015</v>
      </c>
      <c r="J49" s="31">
        <f t="shared" ca="1" si="8"/>
        <v>132458.33333333334</v>
      </c>
      <c r="K49" s="66">
        <f t="shared" ca="1" si="13"/>
        <v>-56542.068700202537</v>
      </c>
      <c r="M49" s="146">
        <v>45877.625</v>
      </c>
      <c r="N49" s="3">
        <v>94.67</v>
      </c>
      <c r="O49" s="146">
        <v>45877.625</v>
      </c>
      <c r="P49" s="3">
        <v>101.039</v>
      </c>
      <c r="Q49" s="146">
        <v>45986.625</v>
      </c>
      <c r="R49" s="3">
        <v>261.99099999999999</v>
      </c>
      <c r="S49" s="146" t="str">
        <f t="shared" si="0"/>
        <v/>
      </c>
      <c r="T49" s="146" t="str">
        <f t="shared" si="1"/>
        <v/>
      </c>
    </row>
    <row r="50" spans="1:33">
      <c r="A50" s="151">
        <f t="shared" ca="1" si="10"/>
        <v>46002.625</v>
      </c>
      <c r="B50" s="38">
        <f ca="1">IF(COUNTIF($U$2:U1035,A50)=1,VLOOKUP(A50,M:N,2), IF(COUNTIF($U$2:U1035,A50)=0,$B$9,""))</f>
        <v>92.83</v>
      </c>
      <c r="C50" s="30">
        <f t="shared" ca="1" si="3"/>
        <v>184691.42225401747</v>
      </c>
      <c r="D50" s="31">
        <f t="shared" ca="1" si="4"/>
        <v>-177666.66666666666</v>
      </c>
      <c r="E50" s="38">
        <f ca="1">IF(COUNTIF($U$2:U1035,A50)=1,VLOOKUP(A50,O:P,2), IF(COUNTIF($U$2:U1035,A50)=0,$C$9,""))</f>
        <v>100.453</v>
      </c>
      <c r="F50" s="30">
        <f t="shared" ca="1" si="11"/>
        <v>-205659.99999999916</v>
      </c>
      <c r="G50" s="31">
        <f t="shared" ca="1" si="6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2"/>
        <v>227194.59531999991</v>
      </c>
      <c r="J50" s="31">
        <f t="shared" ca="1" si="8"/>
        <v>135055.55555555556</v>
      </c>
      <c r="K50" s="66">
        <f t="shared" ca="1" si="13"/>
        <v>-83805.467288205517</v>
      </c>
      <c r="M50" s="146">
        <v>45880.625</v>
      </c>
      <c r="N50" s="3">
        <v>94.66</v>
      </c>
      <c r="O50" s="146">
        <v>45880.625</v>
      </c>
      <c r="P50" s="3">
        <v>101.004</v>
      </c>
      <c r="Q50" s="146">
        <v>45987.625</v>
      </c>
      <c r="R50" s="3">
        <v>259.637</v>
      </c>
      <c r="S50" s="146" t="str">
        <f t="shared" si="0"/>
        <v/>
      </c>
      <c r="T50" s="146" t="str">
        <f t="shared" si="1"/>
        <v/>
      </c>
    </row>
    <row r="51" spans="1:33">
      <c r="A51" s="151">
        <f t="shared" ca="1" si="10"/>
        <v>46003.625</v>
      </c>
      <c r="B51" s="38">
        <f ca="1">IF(COUNTIF($U$2:U1036,A51)=1,VLOOKUP(A51,M:N,2), IF(COUNTIF($U$2:U1036,A51)=0,$B$9,""))</f>
        <v>92.75</v>
      </c>
      <c r="C51" s="30">
        <f t="shared" ca="1" si="3"/>
        <v>158678.54588021312</v>
      </c>
      <c r="D51" s="31">
        <f t="shared" ca="1" si="4"/>
        <v>-181083.33333333334</v>
      </c>
      <c r="E51" s="38">
        <f ca="1">IF(COUNTIF($U$2:U1036,A51)=1,VLOOKUP(A51,O:P,2), IF(COUNTIF($U$2:U1036,A51)=0,$C$9,""))</f>
        <v>100.45399999999999</v>
      </c>
      <c r="F51" s="30">
        <f t="shared" ca="1" si="11"/>
        <v>-205400.00000000163</v>
      </c>
      <c r="G51" s="31">
        <f t="shared" ca="1" si="6"/>
        <v>-67024.54200000003</v>
      </c>
      <c r="H51" s="38">
        <f ca="1">IF(COUNTIF($U$2:U1036,A51)=1,VLOOKUP(A51,Q:R,2), IF(COUNTIF($U$2:U1036,A51)=0,$D$9,""))</f>
        <v>251.71</v>
      </c>
      <c r="I51" s="30">
        <f t="shared" ca="1" si="12"/>
        <v>197991.13069999992</v>
      </c>
      <c r="J51" s="31">
        <f t="shared" ca="1" si="8"/>
        <v>137652.77777777778</v>
      </c>
      <c r="K51" s="66">
        <f t="shared" ca="1" si="13"/>
        <v>-85624.153930896282</v>
      </c>
      <c r="M51" s="146">
        <v>45881.625</v>
      </c>
      <c r="N51" s="3">
        <v>94.75</v>
      </c>
      <c r="O51" s="146">
        <v>45881.625</v>
      </c>
      <c r="P51" s="3">
        <v>100.947</v>
      </c>
      <c r="Q51" s="146">
        <v>45988.625</v>
      </c>
      <c r="R51" s="3">
        <v>257.72800000000001</v>
      </c>
      <c r="S51" s="146" t="str">
        <f t="shared" si="0"/>
        <v/>
      </c>
      <c r="T51" s="146" t="str">
        <f t="shared" si="1"/>
        <v/>
      </c>
    </row>
    <row r="52" spans="1:33">
      <c r="A52" s="151">
        <f t="shared" ca="1" si="10"/>
        <v>46006.625</v>
      </c>
      <c r="B52" s="38">
        <f ca="1">IF(COUNTIF($U$2:U1037,A52)=1,VLOOKUP(A52,M:N,2), IF(COUNTIF($U$2:U1037,A52)=0,$B$9,""))</f>
        <v>92.8</v>
      </c>
      <c r="C52" s="30">
        <f t="shared" ca="1" si="3"/>
        <v>174936.59361383918</v>
      </c>
      <c r="D52" s="31">
        <f t="shared" ca="1" si="4"/>
        <v>-191333.33333333334</v>
      </c>
      <c r="E52" s="38">
        <f ca="1">IF(COUNTIF($U$2:U1037,A52)=1,VLOOKUP(A52,O:P,2), IF(COUNTIF($U$2:U1037,A52)=0,$C$9,""))</f>
        <v>100.489</v>
      </c>
      <c r="F52" s="30">
        <f t="shared" ca="1" si="11"/>
        <v>-196299.99999999881</v>
      </c>
      <c r="G52" s="31">
        <f t="shared" ca="1" si="6"/>
        <v>-70818.384000000035</v>
      </c>
      <c r="H52" s="38">
        <f ca="1">IF(COUNTIF($U$2:U1037,A52)=1,VLOOKUP(A52,Q:R,2), IF(COUNTIF($U$2:U1037,A52)=0,$D$9,""))</f>
        <v>249.827</v>
      </c>
      <c r="I52" s="30">
        <f t="shared" ca="1" si="12"/>
        <v>215100.69009000002</v>
      </c>
      <c r="J52" s="31">
        <f t="shared" ca="1" si="8"/>
        <v>145444.44444444447</v>
      </c>
      <c r="K52" s="66">
        <f t="shared" ca="1" si="13"/>
        <v>-109823.49025393982</v>
      </c>
      <c r="M52" s="146">
        <v>45882.625</v>
      </c>
      <c r="N52" s="3">
        <v>94.88</v>
      </c>
      <c r="O52" s="146">
        <v>45882.625</v>
      </c>
      <c r="P52" s="3">
        <v>101.11799999999999</v>
      </c>
      <c r="Q52" s="146">
        <v>45989.625</v>
      </c>
      <c r="R52" s="3">
        <v>256.661</v>
      </c>
      <c r="S52" s="146" t="str">
        <f t="shared" si="0"/>
        <v/>
      </c>
      <c r="T52" s="146" t="str">
        <f t="shared" si="1"/>
        <v/>
      </c>
    </row>
    <row r="53" spans="1:33">
      <c r="A53" s="151">
        <f t="shared" ca="1" si="10"/>
        <v>46007.625</v>
      </c>
      <c r="B53" s="38">
        <f ca="1">IF(COUNTIF($U$2:U1038,A53)=1,VLOOKUP(A53,M:N,2), IF(COUNTIF($U$2:U1038,A53)=0,$B$9,""))</f>
        <v>92.78</v>
      </c>
      <c r="C53" s="30">
        <f t="shared" ca="1" si="3"/>
        <v>168433.37452038476</v>
      </c>
      <c r="D53" s="31">
        <f t="shared" ca="1" si="4"/>
        <v>-194750</v>
      </c>
      <c r="E53" s="38">
        <f ca="1">IF(COUNTIF($U$2:U1038,A53)=1,VLOOKUP(A53,O:P,2), IF(COUNTIF($U$2:U1038,A53)=0,$C$9,""))</f>
        <v>100.5</v>
      </c>
      <c r="F53" s="30">
        <f t="shared" ca="1" si="11"/>
        <v>-193439.99999999994</v>
      </c>
      <c r="G53" s="31">
        <f t="shared" ca="1" si="6"/>
        <v>-72082.997999999963</v>
      </c>
      <c r="H53" s="38">
        <f ca="1">IF(COUNTIF($U$2:U1038,A53)=1,VLOOKUP(A53,Q:R,2), IF(COUNTIF($U$2:U1038,A53)=0,$D$9,""))</f>
        <v>249.608</v>
      </c>
      <c r="I53" s="30">
        <f t="shared" ca="1" si="12"/>
        <v>217090.59636</v>
      </c>
      <c r="J53" s="31">
        <f t="shared" ca="1" si="8"/>
        <v>148041.66666666669</v>
      </c>
      <c r="K53" s="66">
        <f t="shared" ca="1" si="13"/>
        <v>-125925.89050628201</v>
      </c>
      <c r="M53" s="146">
        <v>45883.625</v>
      </c>
      <c r="N53" s="3">
        <v>94.94</v>
      </c>
      <c r="O53" s="146">
        <v>45883.625</v>
      </c>
      <c r="P53" s="3">
        <v>101.057</v>
      </c>
      <c r="Q53" s="146">
        <v>45992.625</v>
      </c>
      <c r="R53" s="3">
        <v>256.54399999999998</v>
      </c>
      <c r="S53" s="146" t="str">
        <f t="shared" si="0"/>
        <v/>
      </c>
      <c r="T53" s="146" t="str">
        <f t="shared" si="1"/>
        <v/>
      </c>
    </row>
    <row r="54" spans="1:33">
      <c r="A54" s="151">
        <f t="shared" ca="1" si="10"/>
        <v>46008.625</v>
      </c>
      <c r="B54" s="38">
        <f ca="1">IF(COUNTIF($U$2:U1039,A54)=1,VLOOKUP(A54,M:N,2), IF(COUNTIF($U$2:U1039,A54)=0,$B$9,""))</f>
        <v>92.9</v>
      </c>
      <c r="C54" s="30">
        <f t="shared" ca="1" si="3"/>
        <v>207452.68908109792</v>
      </c>
      <c r="D54" s="31">
        <f t="shared" ca="1" si="4"/>
        <v>-198166.66666666669</v>
      </c>
      <c r="E54" s="38">
        <f ca="1">IF(COUNTIF($U$2:U1039,A54)=1,VLOOKUP(A54,O:P,2), IF(COUNTIF($U$2:U1039,A54)=0,$C$9,""))</f>
        <v>100.503</v>
      </c>
      <c r="F54" s="30">
        <f t="shared" ca="1" si="11"/>
        <v>-192659.99999999991</v>
      </c>
      <c r="G54" s="31">
        <f t="shared" ca="1" si="6"/>
        <v>-73347.611999999994</v>
      </c>
      <c r="H54" s="38">
        <f ca="1">IF(COUNTIF($U$2:U1039,A54)=1,VLOOKUP(A54,Q:R,2), IF(COUNTIF($U$2:U1039,A54)=0,$D$9,""))</f>
        <v>252.119</v>
      </c>
      <c r="I54" s="30">
        <f t="shared" ca="1" si="12"/>
        <v>194274.82173000003</v>
      </c>
      <c r="J54" s="31">
        <f t="shared" ca="1" si="8"/>
        <v>150638.88888888891</v>
      </c>
      <c r="K54" s="66">
        <f t="shared" ca="1" si="13"/>
        <v>-69620.076204457757</v>
      </c>
      <c r="M54" s="146">
        <v>45884.625</v>
      </c>
      <c r="N54" s="3">
        <v>94.87</v>
      </c>
      <c r="O54" s="146">
        <v>45884.625</v>
      </c>
      <c r="P54" s="3">
        <v>100.946</v>
      </c>
      <c r="Q54" s="146">
        <v>45993.625</v>
      </c>
      <c r="R54" s="3">
        <v>255.048</v>
      </c>
      <c r="S54" s="146" t="str">
        <f t="shared" si="0"/>
        <v/>
      </c>
      <c r="T54" s="146" t="str">
        <f t="shared" si="1"/>
        <v/>
      </c>
    </row>
    <row r="55" spans="1:33">
      <c r="A55" s="151">
        <f t="shared" ca="1" si="10"/>
        <v>46009.625</v>
      </c>
      <c r="B55" s="38">
        <f ca="1">IF(COUNTIF($U$2:U1040,A55)=1,VLOOKUP(A55,M:N,2), IF(COUNTIF($U$2:U1040,A55)=0,$B$9,""))</f>
        <v>93</v>
      </c>
      <c r="C55" s="30">
        <f t="shared" ca="1" si="3"/>
        <v>239968.78454835003</v>
      </c>
      <c r="D55" s="31">
        <f t="shared" ca="1" si="4"/>
        <v>-201583.33333333334</v>
      </c>
      <c r="E55" s="38">
        <f ca="1">IF(COUNTIF($U$2:U1040,A55)=1,VLOOKUP(A55,O:P,2), IF(COUNTIF($U$2:U1040,A55)=0,$C$9,""))</f>
        <v>100.521</v>
      </c>
      <c r="F55" s="30">
        <f t="shared" ca="1" si="11"/>
        <v>-187979.99999999974</v>
      </c>
      <c r="G55" s="31">
        <f t="shared" ca="1" si="6"/>
        <v>-74612.225999999966</v>
      </c>
      <c r="H55" s="38">
        <f ca="1">IF(COUNTIF($U$2:U1040,A55)=1,VLOOKUP(A55,Q:R,2), IF(COUNTIF($U$2:U1040,A55)=0,$D$9,""))</f>
        <v>247.827</v>
      </c>
      <c r="I55" s="30">
        <f t="shared" ca="1" si="12"/>
        <v>233273.35009000002</v>
      </c>
      <c r="J55" s="31">
        <f t="shared" ca="1" si="8"/>
        <v>153236.11111111112</v>
      </c>
      <c r="K55" s="66">
        <f t="shared" ca="1" si="13"/>
        <v>-85531.783986094757</v>
      </c>
      <c r="M55" s="146">
        <v>45887.625</v>
      </c>
      <c r="N55" s="3">
        <v>94.83</v>
      </c>
      <c r="O55" s="146">
        <v>45887.625</v>
      </c>
      <c r="P55" s="3">
        <v>100.953</v>
      </c>
      <c r="Q55" s="146">
        <v>45994.625</v>
      </c>
      <c r="R55" s="3">
        <v>254.80799999999999</v>
      </c>
      <c r="S55" s="146" t="str">
        <f t="shared" si="0"/>
        <v/>
      </c>
      <c r="T55" s="146" t="str">
        <f t="shared" si="1"/>
        <v/>
      </c>
    </row>
    <row r="56" spans="1:33">
      <c r="A56" s="151">
        <f t="shared" ca="1" si="10"/>
        <v>46009.432623611108</v>
      </c>
      <c r="B56" s="38">
        <f ca="1">IF(COUNTIF($U$2:U1041,A56)=1,VLOOKUP(A56,M:N,2), IF(COUNTIF($U$2:U1041,A56)=0,$B$9,""))</f>
        <v>93</v>
      </c>
      <c r="C56" s="30">
        <f t="shared" ca="1" si="3"/>
        <v>239968.78454835003</v>
      </c>
      <c r="D56" s="31">
        <f t="shared" ca="1" si="4"/>
        <v>-201583.33333333334</v>
      </c>
      <c r="E56" s="38">
        <f ca="1">IF(COUNTIF($U$2:U1041,A56)=1,VLOOKUP(A56,O:P,2), IF(COUNTIF($U$2:U1041,A56)=0,$C$9,""))</f>
        <v>100.521</v>
      </c>
      <c r="F56" s="30">
        <f t="shared" ca="1" si="11"/>
        <v>-187979.99999999974</v>
      </c>
      <c r="G56" s="31">
        <f t="shared" ca="1" si="6"/>
        <v>-74612.225999999966</v>
      </c>
      <c r="H56" s="38">
        <f ca="1">IF(COUNTIF($U$2:U1041,A56)=1,VLOOKUP(A56,Q:R,2), IF(COUNTIF($U$2:U1041,A56)=0,$D$9,""))</f>
        <v>247.827</v>
      </c>
      <c r="I56" s="30">
        <f t="shared" ca="1" si="12"/>
        <v>233273.35009000002</v>
      </c>
      <c r="J56" s="31">
        <f t="shared" ca="1" si="8"/>
        <v>153236.11111111112</v>
      </c>
      <c r="K56" s="66">
        <f t="shared" ca="1" si="13"/>
        <v>-85531.783986094757</v>
      </c>
      <c r="M56" s="146">
        <v>45888.625</v>
      </c>
      <c r="N56" s="3">
        <v>94.8</v>
      </c>
      <c r="O56" s="146">
        <v>45888.625</v>
      </c>
      <c r="P56" s="3">
        <v>100.99</v>
      </c>
      <c r="Q56" s="146">
        <v>45995.625</v>
      </c>
      <c r="R56" s="3">
        <v>255.79300000000001</v>
      </c>
      <c r="S56" s="146" t="str">
        <f t="shared" si="0"/>
        <v/>
      </c>
      <c r="T56" s="146" t="str">
        <f t="shared" si="1"/>
        <v/>
      </c>
    </row>
    <row r="57" spans="1:33">
      <c r="A57" s="151" t="str">
        <f t="shared" ca="1" si="10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11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12"/>
        <v/>
      </c>
      <c r="J57" s="31" t="str">
        <f t="shared" ca="1" si="8"/>
        <v/>
      </c>
      <c r="K57" s="66" t="str">
        <f t="shared" ca="1" si="13"/>
        <v/>
      </c>
      <c r="M57" s="146">
        <v>45889.625</v>
      </c>
      <c r="N57" s="3">
        <v>94.64</v>
      </c>
      <c r="O57" s="146">
        <v>45889.625</v>
      </c>
      <c r="P57" s="3">
        <v>101.083</v>
      </c>
      <c r="Q57" s="146">
        <v>45996.625</v>
      </c>
      <c r="R57" s="3">
        <v>253.10300000000001</v>
      </c>
      <c r="S57" s="146" t="str">
        <f t="shared" si="0"/>
        <v/>
      </c>
      <c r="T57" s="146" t="str">
        <f t="shared" si="1"/>
        <v/>
      </c>
    </row>
    <row r="58" spans="1:33">
      <c r="A58" s="151" t="str">
        <f t="shared" ca="1" si="10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11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12"/>
        <v/>
      </c>
      <c r="J58" s="31" t="str">
        <f t="shared" ca="1" si="8"/>
        <v/>
      </c>
      <c r="K58" s="66" t="str">
        <f t="shared" ca="1" si="13"/>
        <v/>
      </c>
      <c r="M58" s="146">
        <v>45890.625</v>
      </c>
      <c r="N58" s="3">
        <v>94.47</v>
      </c>
      <c r="O58" s="146">
        <v>45890.625</v>
      </c>
      <c r="P58" s="3">
        <v>100.955</v>
      </c>
      <c r="Q58" s="146">
        <v>45999.625</v>
      </c>
      <c r="R58" s="3">
        <v>254.96199999999999</v>
      </c>
      <c r="S58" s="146" t="str">
        <f t="shared" si="0"/>
        <v/>
      </c>
      <c r="T58" s="146" t="str">
        <f t="shared" si="1"/>
        <v/>
      </c>
    </row>
    <row r="59" spans="1:33">
      <c r="A59" s="151" t="str">
        <f t="shared" ca="1" si="10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11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12"/>
        <v/>
      </c>
      <c r="J59" s="31" t="str">
        <f t="shared" ca="1" si="8"/>
        <v/>
      </c>
      <c r="K59" s="66" t="str">
        <f t="shared" ca="1" si="13"/>
        <v/>
      </c>
      <c r="M59" s="146">
        <v>45891.625</v>
      </c>
      <c r="N59" s="3">
        <v>94.76</v>
      </c>
      <c r="O59" s="146">
        <v>45891.625</v>
      </c>
      <c r="P59" s="3">
        <v>101.027</v>
      </c>
      <c r="Q59" s="146">
        <v>46000.625</v>
      </c>
      <c r="R59" s="3">
        <v>256.41800000000001</v>
      </c>
      <c r="S59" s="146" t="str">
        <f t="shared" si="0"/>
        <v/>
      </c>
      <c r="T59" s="146" t="str">
        <f t="shared" si="1"/>
        <v/>
      </c>
    </row>
    <row r="60" spans="1:33">
      <c r="A60" s="151" t="str">
        <f t="shared" ca="1" si="10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11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12"/>
        <v/>
      </c>
      <c r="J60" s="31" t="str">
        <f t="shared" ca="1" si="8"/>
        <v/>
      </c>
      <c r="K60" s="66" t="str">
        <f t="shared" ca="1" si="13"/>
        <v/>
      </c>
      <c r="M60" s="146">
        <v>45895.625</v>
      </c>
      <c r="N60" s="3">
        <v>94.59</v>
      </c>
      <c r="O60" s="146">
        <v>45894.625</v>
      </c>
      <c r="P60" s="3">
        <v>100.916</v>
      </c>
      <c r="Q60" s="146">
        <v>46001.625</v>
      </c>
      <c r="R60" s="3">
        <v>255.42599999999999</v>
      </c>
      <c r="S60" s="146" t="str">
        <f t="shared" si="0"/>
        <v/>
      </c>
      <c r="T60" s="146" t="str">
        <f t="shared" si="1"/>
        <v/>
      </c>
    </row>
    <row r="61" spans="1:33">
      <c r="A61" s="151" t="str">
        <f t="shared" ca="1" si="10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11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12"/>
        <v/>
      </c>
      <c r="J61" s="31" t="str">
        <f t="shared" ca="1" si="8"/>
        <v/>
      </c>
      <c r="K61" s="66" t="str">
        <f t="shared" ca="1" si="13"/>
        <v/>
      </c>
      <c r="M61" s="146">
        <v>45896.625</v>
      </c>
      <c r="N61" s="3">
        <v>94.56</v>
      </c>
      <c r="O61" s="146">
        <v>45895.625</v>
      </c>
      <c r="P61" s="3">
        <v>101.051</v>
      </c>
      <c r="Q61" s="146">
        <v>46002.625</v>
      </c>
      <c r="R61" s="3">
        <v>248.49600000000001</v>
      </c>
      <c r="S61" s="146" t="str">
        <f t="shared" si="0"/>
        <v/>
      </c>
      <c r="T61" s="146" t="str">
        <f t="shared" si="1"/>
        <v/>
      </c>
    </row>
    <row r="62" spans="1:33">
      <c r="A62" s="151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11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12"/>
        <v/>
      </c>
      <c r="J62" s="31" t="str">
        <f t="shared" ca="1" si="8"/>
        <v/>
      </c>
      <c r="K62" s="66" t="str">
        <f t="shared" ca="1" si="13"/>
        <v/>
      </c>
      <c r="M62" s="146">
        <v>45897.625</v>
      </c>
      <c r="N62" s="3">
        <v>94.44</v>
      </c>
      <c r="O62" s="146">
        <v>45896.625</v>
      </c>
      <c r="P62" s="3">
        <v>101.142</v>
      </c>
      <c r="Q62" s="146">
        <v>46003.625</v>
      </c>
      <c r="R62" s="3">
        <v>251.71</v>
      </c>
      <c r="S62" s="146" t="str">
        <f t="shared" si="0"/>
        <v/>
      </c>
      <c r="T62" s="146" t="str">
        <f t="shared" si="1"/>
        <v/>
      </c>
    </row>
    <row r="63" spans="1:33">
      <c r="A63" s="151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11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12"/>
        <v/>
      </c>
      <c r="J63" s="31" t="str">
        <f t="shared" ca="1" si="8"/>
        <v/>
      </c>
      <c r="K63" s="66" t="str">
        <f t="shared" ca="1" si="13"/>
        <v/>
      </c>
      <c r="M63" s="146">
        <v>45898.625</v>
      </c>
      <c r="N63" s="3">
        <v>94.44</v>
      </c>
      <c r="O63" s="146">
        <v>45897.625</v>
      </c>
      <c r="P63" s="3">
        <v>101.092</v>
      </c>
      <c r="Q63" s="146">
        <v>46006.625</v>
      </c>
      <c r="R63" s="3">
        <v>249.827</v>
      </c>
      <c r="S63" s="146" t="str">
        <f t="shared" si="0"/>
        <v/>
      </c>
      <c r="T63" s="146" t="str">
        <f t="shared" si="1"/>
        <v/>
      </c>
      <c r="Y63" s="46"/>
      <c r="AG63" s="67"/>
    </row>
    <row r="64" spans="1:33">
      <c r="A64" s="151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11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12"/>
        <v/>
      </c>
      <c r="J64" s="31" t="str">
        <f t="shared" ca="1" si="8"/>
        <v/>
      </c>
      <c r="K64" s="66" t="str">
        <f t="shared" ca="1" si="13"/>
        <v/>
      </c>
      <c r="M64" s="146">
        <v>45901.625</v>
      </c>
      <c r="N64" s="3">
        <v>94.4</v>
      </c>
      <c r="O64" s="146">
        <v>45898.625</v>
      </c>
      <c r="P64" s="3">
        <v>101.096</v>
      </c>
      <c r="Q64" s="146">
        <v>46007.625</v>
      </c>
      <c r="R64" s="3">
        <v>249.608</v>
      </c>
      <c r="S64" s="146" t="str">
        <f t="shared" si="0"/>
        <v/>
      </c>
      <c r="T64" s="146" t="str">
        <f t="shared" si="1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11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12"/>
        <v/>
      </c>
      <c r="J65" s="31" t="str">
        <f t="shared" ca="1" si="8"/>
        <v/>
      </c>
      <c r="K65" s="66" t="str">
        <f t="shared" ca="1" si="13"/>
        <v/>
      </c>
      <c r="M65" s="146">
        <v>45902.625</v>
      </c>
      <c r="N65" s="3">
        <v>94.24</v>
      </c>
      <c r="O65" s="146">
        <v>45901.625</v>
      </c>
      <c r="P65" s="3">
        <v>101.01900000000001</v>
      </c>
      <c r="Q65" s="146">
        <v>46008.625</v>
      </c>
      <c r="R65" s="3">
        <v>252.119</v>
      </c>
      <c r="S65" s="146" t="str">
        <f t="shared" si="0"/>
        <v/>
      </c>
      <c r="T65" s="146" t="str">
        <f t="shared" si="1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11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12"/>
        <v/>
      </c>
      <c r="J66" s="31" t="str">
        <f t="shared" ca="1" si="8"/>
        <v/>
      </c>
      <c r="K66" s="66" t="str">
        <f t="shared" ca="1" si="13"/>
        <v/>
      </c>
      <c r="M66" s="146">
        <v>45903.625</v>
      </c>
      <c r="N66" s="3">
        <v>94.38</v>
      </c>
      <c r="O66" s="146">
        <v>45902.625</v>
      </c>
      <c r="P66" s="3">
        <v>100.976</v>
      </c>
      <c r="Q66" s="146">
        <v>46009.625</v>
      </c>
      <c r="R66" s="3">
        <v>247.827</v>
      </c>
      <c r="S66" s="146" t="str">
        <f t="shared" si="0"/>
        <v/>
      </c>
      <c r="T66" s="146" t="str">
        <f t="shared" si="1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11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12"/>
        <v/>
      </c>
      <c r="J67" s="31" t="str">
        <f t="shared" ca="1" si="8"/>
        <v/>
      </c>
      <c r="K67" s="66" t="str">
        <f t="shared" ca="1" si="13"/>
        <v/>
      </c>
      <c r="M67" s="146">
        <v>45904.625</v>
      </c>
      <c r="N67" s="3">
        <v>94.54</v>
      </c>
      <c r="O67" s="146">
        <v>45903.625</v>
      </c>
      <c r="P67" s="3">
        <v>101.038</v>
      </c>
      <c r="S67" s="146" t="str">
        <f t="shared" si="0"/>
        <v/>
      </c>
      <c r="T67" s="146" t="str">
        <f t="shared" si="1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11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12"/>
        <v/>
      </c>
      <c r="J68" s="31" t="str">
        <f t="shared" ca="1" si="8"/>
        <v/>
      </c>
      <c r="K68" s="66" t="str">
        <f t="shared" ca="1" si="13"/>
        <v/>
      </c>
      <c r="M68" s="146">
        <v>45905.625</v>
      </c>
      <c r="N68" s="3">
        <v>94.64</v>
      </c>
      <c r="O68" s="146">
        <v>45904.625</v>
      </c>
      <c r="P68" s="3">
        <v>101.06399999999999</v>
      </c>
      <c r="S68" s="146" t="str">
        <f t="shared" ref="S68:S131" si="14">IF(COUNTIF(O:O,M68)*COUNTIF(Q:Q,M68),M68,"")</f>
        <v/>
      </c>
      <c r="T68" s="146" t="str">
        <f t="shared" ref="T68:T131" si="15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11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12"/>
        <v/>
      </c>
      <c r="J69" s="31" t="str">
        <f t="shared" ca="1" si="8"/>
        <v/>
      </c>
      <c r="K69" s="66" t="str">
        <f t="shared" ca="1" si="13"/>
        <v/>
      </c>
      <c r="M69" s="146">
        <v>45908.625</v>
      </c>
      <c r="N69" s="3">
        <v>94.65</v>
      </c>
      <c r="O69" s="146">
        <v>45905.625</v>
      </c>
      <c r="P69" s="3">
        <v>101.19</v>
      </c>
      <c r="S69" s="146" t="str">
        <f t="shared" si="14"/>
        <v/>
      </c>
      <c r="T69" s="146" t="str">
        <f t="shared" si="15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11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12"/>
        <v/>
      </c>
      <c r="J70" s="31" t="str">
        <f t="shared" ca="1" si="8"/>
        <v/>
      </c>
      <c r="K70" s="66" t="str">
        <f t="shared" ca="1" si="13"/>
        <v/>
      </c>
      <c r="M70" s="146">
        <v>45909.625</v>
      </c>
      <c r="N70" s="3">
        <v>94.54</v>
      </c>
      <c r="O70" s="146">
        <v>45908.625</v>
      </c>
      <c r="P70" s="3">
        <v>101.23099999999999</v>
      </c>
      <c r="S70" s="146" t="str">
        <f t="shared" si="14"/>
        <v/>
      </c>
      <c r="T70" s="146" t="str">
        <f t="shared" si="15"/>
        <v/>
      </c>
      <c r="Y70" s="46"/>
      <c r="AG70" s="67"/>
    </row>
    <row r="71" spans="1:33">
      <c r="A71" s="151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11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12"/>
        <v/>
      </c>
      <c r="J71" s="31" t="str">
        <f t="shared" ca="1" si="8"/>
        <v/>
      </c>
      <c r="K71" s="66" t="str">
        <f t="shared" ca="1" si="13"/>
        <v/>
      </c>
      <c r="M71" s="146">
        <v>45910.625</v>
      </c>
      <c r="N71" s="3">
        <v>94.53</v>
      </c>
      <c r="O71" s="146">
        <v>45909.625</v>
      </c>
      <c r="P71" s="3">
        <v>101.163</v>
      </c>
      <c r="S71" s="146" t="str">
        <f t="shared" si="14"/>
        <v/>
      </c>
      <c r="T71" s="146" t="str">
        <f t="shared" si="15"/>
        <v/>
      </c>
      <c r="Y71" s="46"/>
      <c r="AG71" s="67"/>
    </row>
    <row r="72" spans="1:33">
      <c r="A72" s="151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11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12"/>
        <v/>
      </c>
      <c r="J72" s="31" t="str">
        <f t="shared" ca="1" si="8"/>
        <v/>
      </c>
      <c r="K72" s="66" t="str">
        <f t="shared" ca="1" si="13"/>
        <v/>
      </c>
      <c r="M72" s="146">
        <v>45911.625</v>
      </c>
      <c r="N72" s="3">
        <v>92.29</v>
      </c>
      <c r="O72" s="146">
        <v>45910.625</v>
      </c>
      <c r="P72" s="3">
        <v>101.126</v>
      </c>
      <c r="S72" s="146" t="str">
        <f t="shared" si="14"/>
        <v/>
      </c>
      <c r="T72" s="146" t="str">
        <f t="shared" si="15"/>
        <v/>
      </c>
      <c r="Y72" s="46"/>
      <c r="AG72" s="67"/>
    </row>
    <row r="73" spans="1:33">
      <c r="A73" s="151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11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12"/>
        <v/>
      </c>
      <c r="J73" s="31" t="str">
        <f t="shared" ca="1" si="8"/>
        <v/>
      </c>
      <c r="K73" s="66" t="str">
        <f t="shared" ca="1" si="13"/>
        <v/>
      </c>
      <c r="M73" s="146">
        <v>45912.625</v>
      </c>
      <c r="N73" s="3">
        <v>92.46</v>
      </c>
      <c r="O73" s="146">
        <v>45911.625</v>
      </c>
      <c r="P73" s="3">
        <v>101.012</v>
      </c>
      <c r="S73" s="146" t="str">
        <f t="shared" si="14"/>
        <v/>
      </c>
      <c r="T73" s="146" t="str">
        <f t="shared" si="15"/>
        <v/>
      </c>
      <c r="Y73" s="46"/>
      <c r="AG73" s="67"/>
    </row>
    <row r="74" spans="1:33">
      <c r="A74" s="151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11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12"/>
        <v/>
      </c>
      <c r="J74" s="31" t="str">
        <f t="shared" ca="1" si="8"/>
        <v/>
      </c>
      <c r="K74" s="66" t="str">
        <f t="shared" ca="1" si="13"/>
        <v/>
      </c>
      <c r="M74" s="146">
        <v>45915.625</v>
      </c>
      <c r="N74" s="3">
        <v>92.46</v>
      </c>
      <c r="O74" s="146">
        <v>45912.625</v>
      </c>
      <c r="P74" s="3">
        <v>100.934</v>
      </c>
      <c r="S74" s="146" t="str">
        <f t="shared" si="14"/>
        <v/>
      </c>
      <c r="T74" s="146" t="str">
        <f t="shared" si="15"/>
        <v/>
      </c>
      <c r="Y74" s="46"/>
      <c r="AG74" s="67"/>
    </row>
    <row r="75" spans="1:33">
      <c r="A75" s="151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11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12"/>
        <v/>
      </c>
      <c r="J75" s="31" t="str">
        <f t="shared" ca="1" si="8"/>
        <v/>
      </c>
      <c r="K75" s="66" t="str">
        <f t="shared" ca="1" si="13"/>
        <v/>
      </c>
      <c r="M75" s="146">
        <v>45916.625</v>
      </c>
      <c r="N75" s="3">
        <v>92.35</v>
      </c>
      <c r="O75" s="146">
        <v>45915.625</v>
      </c>
      <c r="P75" s="3">
        <v>100.944</v>
      </c>
      <c r="S75" s="146" t="str">
        <f t="shared" si="14"/>
        <v/>
      </c>
      <c r="T75" s="146" t="str">
        <f t="shared" si="15"/>
        <v/>
      </c>
      <c r="Y75" s="46"/>
      <c r="AG75" s="67"/>
    </row>
    <row r="76" spans="1:33">
      <c r="A76" s="151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11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12"/>
        <v/>
      </c>
      <c r="J76" s="31" t="str">
        <f t="shared" ca="1" si="8"/>
        <v/>
      </c>
      <c r="K76" s="66" t="str">
        <f t="shared" ca="1" si="13"/>
        <v/>
      </c>
      <c r="M76" s="146">
        <v>45917.625</v>
      </c>
      <c r="N76" s="3">
        <v>92.39</v>
      </c>
      <c r="O76" s="146">
        <v>45916.625</v>
      </c>
      <c r="P76" s="3">
        <v>100.953</v>
      </c>
      <c r="S76" s="146" t="str">
        <f t="shared" si="14"/>
        <v/>
      </c>
      <c r="T76" s="146" t="str">
        <f t="shared" si="15"/>
        <v/>
      </c>
      <c r="Y76" s="46"/>
      <c r="AG76" s="67"/>
    </row>
    <row r="77" spans="1:33">
      <c r="A77" s="151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11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12"/>
        <v/>
      </c>
      <c r="J77" s="31" t="str">
        <f t="shared" ca="1" si="8"/>
        <v/>
      </c>
      <c r="K77" s="66" t="str">
        <f t="shared" ca="1" si="13"/>
        <v/>
      </c>
      <c r="M77" s="146">
        <v>45918.625</v>
      </c>
      <c r="N77" s="3">
        <v>92.67</v>
      </c>
      <c r="O77" s="146">
        <v>45917.625</v>
      </c>
      <c r="P77" s="3">
        <v>100.971</v>
      </c>
      <c r="S77" s="146" t="str">
        <f t="shared" si="14"/>
        <v/>
      </c>
      <c r="T77" s="146" t="str">
        <f t="shared" si="15"/>
        <v/>
      </c>
      <c r="Y77" s="46"/>
      <c r="AG77" s="67"/>
    </row>
    <row r="78" spans="1:33">
      <c r="A78" s="151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11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12"/>
        <v/>
      </c>
      <c r="J78" s="31" t="str">
        <f t="shared" ca="1" si="8"/>
        <v/>
      </c>
      <c r="K78" s="66" t="str">
        <f t="shared" ca="1" si="13"/>
        <v/>
      </c>
      <c r="M78" s="146">
        <v>45919.625</v>
      </c>
      <c r="N78" s="3">
        <v>92.67</v>
      </c>
      <c r="O78" s="146">
        <v>45918.625</v>
      </c>
      <c r="P78" s="3">
        <v>100.956</v>
      </c>
      <c r="S78" s="146" t="str">
        <f t="shared" si="14"/>
        <v/>
      </c>
      <c r="T78" s="146" t="str">
        <f t="shared" si="15"/>
        <v/>
      </c>
    </row>
    <row r="79" spans="1:33">
      <c r="A79" s="151" t="str">
        <f t="shared" ca="1" si="10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11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12"/>
        <v/>
      </c>
      <c r="J79" s="31" t="str">
        <f t="shared" ca="1" si="8"/>
        <v/>
      </c>
      <c r="K79" s="66" t="str">
        <f t="shared" ca="1" si="13"/>
        <v/>
      </c>
      <c r="M79" s="146">
        <v>45922.625</v>
      </c>
      <c r="N79" s="3">
        <v>92.52</v>
      </c>
      <c r="O79" s="146">
        <v>45919.625</v>
      </c>
      <c r="P79" s="3">
        <v>100.904</v>
      </c>
      <c r="S79" s="146">
        <f t="shared" si="14"/>
        <v>45922.625</v>
      </c>
      <c r="T79" s="146" t="str">
        <f t="shared" si="15"/>
        <v/>
      </c>
    </row>
    <row r="80" spans="1:33">
      <c r="A80" s="151" t="str">
        <f t="shared" ca="1" si="10"/>
        <v/>
      </c>
      <c r="B80" s="38" t="str">
        <f ca="1">IF(COUNTIF($U$2:U1065,A80)=1,VLOOKUP(A80,M:N,2), IF(COUNTIF($U$2:U1065,A80)=0,$B$9,""))</f>
        <v/>
      </c>
      <c r="C80" s="30" t="str">
        <f t="shared" ref="C80:C124" ca="1" si="16">IF(ISERROR(B80-2),"",(B80/$B$14-1)*$B$5)</f>
        <v/>
      </c>
      <c r="D80" s="31" t="str">
        <f t="shared" ref="D80:D124" ca="1" si="17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1"/>
        <v/>
      </c>
      <c r="G80" s="31" t="str">
        <f t="shared" ref="G80:G124" ca="1" si="18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2"/>
        <v/>
      </c>
      <c r="J80" s="31" t="str">
        <f t="shared" ref="J80:J124" ca="1" si="19">IF(ISERROR(B80-2),"",(INT(A80)-INT($A$14))/360*$D$6*$D$5)</f>
        <v/>
      </c>
      <c r="K80" s="66" t="str">
        <f t="shared" ca="1" si="13"/>
        <v/>
      </c>
      <c r="M80" s="146">
        <v>45923.625</v>
      </c>
      <c r="N80" s="3">
        <v>92.67</v>
      </c>
      <c r="O80" s="146">
        <v>45922.625</v>
      </c>
      <c r="P80" s="3">
        <v>100.913</v>
      </c>
      <c r="S80" s="146">
        <f t="shared" si="14"/>
        <v>45923.625</v>
      </c>
      <c r="T80" s="146" t="str">
        <f t="shared" si="15"/>
        <v/>
      </c>
    </row>
    <row r="81" spans="1:20">
      <c r="A81" s="151" t="str">
        <f t="shared" ca="1" si="10"/>
        <v/>
      </c>
      <c r="B81" s="38" t="str">
        <f ca="1">IF(COUNTIF($U$2:U1066,A81)=1,VLOOKUP(A81,M:N,2), IF(COUNTIF($U$2:U1066,A81)=0,$B$9,""))</f>
        <v/>
      </c>
      <c r="C81" s="30" t="str">
        <f t="shared" ca="1" si="16"/>
        <v/>
      </c>
      <c r="D81" s="31" t="str">
        <f t="shared" ca="1" si="17"/>
        <v/>
      </c>
      <c r="E81" s="38" t="str">
        <f ca="1">IF(COUNTIF($U$2:U1066,A81)=1,VLOOKUP(A81,O:P,2), IF(COUNTIF($U$2:U1066,A81)=0,$C$9,""))</f>
        <v/>
      </c>
      <c r="F81" s="30" t="str">
        <f t="shared" ca="1" si="11"/>
        <v/>
      </c>
      <c r="G81" s="31" t="str">
        <f t="shared" ca="1" si="18"/>
        <v/>
      </c>
      <c r="H81" s="38" t="str">
        <f ca="1">IF(COUNTIF($U$2:U1066,A81)=1,VLOOKUP(A81,Q:R,2), IF(COUNTIF($U$2:U1066,A81)=0,$D$9,""))</f>
        <v/>
      </c>
      <c r="I81" s="30" t="str">
        <f t="shared" ca="1" si="12"/>
        <v/>
      </c>
      <c r="J81" s="31" t="str">
        <f t="shared" ca="1" si="19"/>
        <v/>
      </c>
      <c r="K81" s="66" t="str">
        <f t="shared" ca="1" si="13"/>
        <v/>
      </c>
      <c r="M81" s="146">
        <v>45924.625</v>
      </c>
      <c r="N81" s="3">
        <v>92.59</v>
      </c>
      <c r="O81" s="146">
        <v>45923.625</v>
      </c>
      <c r="P81" s="3">
        <v>100.883</v>
      </c>
      <c r="S81" s="146">
        <f t="shared" si="14"/>
        <v>45924.625</v>
      </c>
      <c r="T81" s="146" t="str">
        <f t="shared" si="15"/>
        <v/>
      </c>
    </row>
    <row r="82" spans="1:20">
      <c r="A82" s="151" t="str">
        <f t="shared" ca="1" si="10"/>
        <v/>
      </c>
      <c r="B82" s="38" t="str">
        <f ca="1">IF(COUNTIF($U$2:U1067,A82)=1,VLOOKUP(A82,M:N,2), IF(COUNTIF($U$2:U1067,A82)=0,$B$9,""))</f>
        <v/>
      </c>
      <c r="C82" s="30" t="str">
        <f t="shared" ca="1" si="16"/>
        <v/>
      </c>
      <c r="D82" s="31" t="str">
        <f t="shared" ca="1" si="17"/>
        <v/>
      </c>
      <c r="E82" s="38" t="str">
        <f ca="1">IF(COUNTIF($U$2:U1067,A82)=1,VLOOKUP(A82,O:P,2), IF(COUNTIF($U$2:U1067,A82)=0,$C$9,""))</f>
        <v/>
      </c>
      <c r="F82" s="30" t="str">
        <f t="shared" ca="1" si="11"/>
        <v/>
      </c>
      <c r="G82" s="31" t="str">
        <f t="shared" ca="1" si="18"/>
        <v/>
      </c>
      <c r="H82" s="38" t="str">
        <f ca="1">IF(COUNTIF($U$2:U1067,A82)=1,VLOOKUP(A82,Q:R,2), IF(COUNTIF($U$2:U1067,A82)=0,$D$9,""))</f>
        <v/>
      </c>
      <c r="I82" s="30" t="str">
        <f t="shared" ca="1" si="12"/>
        <v/>
      </c>
      <c r="J82" s="31" t="str">
        <f t="shared" ca="1" si="19"/>
        <v/>
      </c>
      <c r="K82" s="66" t="str">
        <f t="shared" ca="1" si="13"/>
        <v/>
      </c>
      <c r="M82" s="146">
        <v>45925.625</v>
      </c>
      <c r="N82" s="3">
        <v>92.45</v>
      </c>
      <c r="O82" s="146">
        <v>45924.625</v>
      </c>
      <c r="P82" s="3">
        <v>100.893</v>
      </c>
      <c r="S82" s="146">
        <f t="shared" si="14"/>
        <v>45925.625</v>
      </c>
      <c r="T82" s="146" t="str">
        <f t="shared" si="15"/>
        <v/>
      </c>
    </row>
    <row r="83" spans="1:20">
      <c r="A83" s="151" t="str">
        <f t="shared" ca="1" si="10"/>
        <v/>
      </c>
      <c r="B83" s="38" t="str">
        <f ca="1">IF(COUNTIF($U$2:U1068,A83)=1,VLOOKUP(A83,M:N,2), IF(COUNTIF($U$2:U1068,A83)=0,$B$9,""))</f>
        <v/>
      </c>
      <c r="C83" s="30" t="str">
        <f t="shared" ca="1" si="16"/>
        <v/>
      </c>
      <c r="D83" s="31" t="str">
        <f t="shared" ca="1" si="17"/>
        <v/>
      </c>
      <c r="E83" s="38" t="str">
        <f ca="1">IF(COUNTIF($U$2:U1068,A83)=1,VLOOKUP(A83,O:P,2), IF(COUNTIF($U$2:U1068,A83)=0,$C$9,""))</f>
        <v/>
      </c>
      <c r="F83" s="30" t="str">
        <f t="shared" ca="1" si="11"/>
        <v/>
      </c>
      <c r="G83" s="31" t="str">
        <f t="shared" ca="1" si="18"/>
        <v/>
      </c>
      <c r="H83" s="38" t="str">
        <f ca="1">IF(COUNTIF($U$2:U1068,A83)=1,VLOOKUP(A83,Q:R,2), IF(COUNTIF($U$2:U1068,A83)=0,$D$9,""))</f>
        <v/>
      </c>
      <c r="I83" s="30" t="str">
        <f t="shared" ca="1" si="12"/>
        <v/>
      </c>
      <c r="J83" s="31" t="str">
        <f t="shared" ca="1" si="19"/>
        <v/>
      </c>
      <c r="K83" s="66" t="str">
        <f t="shared" ca="1" si="13"/>
        <v/>
      </c>
      <c r="M83" s="146">
        <v>45926.625</v>
      </c>
      <c r="N83" s="3">
        <v>92.46</v>
      </c>
      <c r="O83" s="146">
        <v>45925.625</v>
      </c>
      <c r="P83" s="3">
        <v>100.822</v>
      </c>
      <c r="S83" s="146">
        <f t="shared" si="14"/>
        <v>45926.625</v>
      </c>
      <c r="T83" s="146" t="str">
        <f t="shared" si="15"/>
        <v/>
      </c>
    </row>
    <row r="84" spans="1:20">
      <c r="A84" s="151" t="str">
        <f t="shared" ca="1" si="10"/>
        <v/>
      </c>
      <c r="B84" s="38" t="str">
        <f ca="1">IF(COUNTIF($U$2:U1069,A84)=1,VLOOKUP(A84,M:N,2), IF(COUNTIF($U$2:U1069,A84)=0,$B$9,""))</f>
        <v/>
      </c>
      <c r="C84" s="30" t="str">
        <f t="shared" ca="1" si="16"/>
        <v/>
      </c>
      <c r="D84" s="31" t="str">
        <f t="shared" ca="1" si="17"/>
        <v/>
      </c>
      <c r="E84" s="38" t="str">
        <f ca="1">IF(COUNTIF($U$2:U1069,A84)=1,VLOOKUP(A84,O:P,2), IF(COUNTIF($U$2:U1069,A84)=0,$C$9,""))</f>
        <v/>
      </c>
      <c r="F84" s="30" t="str">
        <f t="shared" ca="1" si="11"/>
        <v/>
      </c>
      <c r="G84" s="31" t="str">
        <f t="shared" ca="1" si="18"/>
        <v/>
      </c>
      <c r="H84" s="38" t="str">
        <f ca="1">IF(COUNTIF($U$2:U1069,A84)=1,VLOOKUP(A84,Q:R,2), IF(COUNTIF($U$2:U1069,A84)=0,$D$9,""))</f>
        <v/>
      </c>
      <c r="I84" s="30" t="str">
        <f t="shared" ca="1" si="12"/>
        <v/>
      </c>
      <c r="J84" s="31" t="str">
        <f t="shared" ca="1" si="19"/>
        <v/>
      </c>
      <c r="K84" s="66" t="str">
        <f t="shared" ca="1" si="13"/>
        <v/>
      </c>
      <c r="M84" s="146">
        <v>45929.625</v>
      </c>
      <c r="N84" s="3">
        <v>92.5</v>
      </c>
      <c r="O84" s="146">
        <v>45926.625</v>
      </c>
      <c r="P84" s="3">
        <v>100.866</v>
      </c>
      <c r="S84" s="146">
        <f t="shared" si="14"/>
        <v>45929.625</v>
      </c>
      <c r="T84" s="146" t="str">
        <f t="shared" si="15"/>
        <v/>
      </c>
    </row>
    <row r="85" spans="1:20">
      <c r="A85" s="151" t="str">
        <f t="shared" ca="1" si="10"/>
        <v/>
      </c>
      <c r="B85" s="38" t="str">
        <f ca="1">IF(COUNTIF($U$2:U1070,A85)=1,VLOOKUP(A85,M:N,2), IF(COUNTIF($U$2:U1070,A85)=0,$B$9,""))</f>
        <v/>
      </c>
      <c r="C85" s="30" t="str">
        <f t="shared" ca="1" si="16"/>
        <v/>
      </c>
      <c r="D85" s="31" t="str">
        <f t="shared" ca="1" si="17"/>
        <v/>
      </c>
      <c r="E85" s="38" t="str">
        <f ca="1">IF(COUNTIF($U$2:U1070,A85)=1,VLOOKUP(A85,O:P,2), IF(COUNTIF($U$2:U1070,A85)=0,$C$9,""))</f>
        <v/>
      </c>
      <c r="F85" s="30" t="str">
        <f t="shared" ca="1" si="11"/>
        <v/>
      </c>
      <c r="G85" s="31" t="str">
        <f t="shared" ca="1" si="18"/>
        <v/>
      </c>
      <c r="H85" s="38" t="str">
        <f ca="1">IF(COUNTIF($U$2:U1070,A85)=1,VLOOKUP(A85,Q:R,2), IF(COUNTIF($U$2:U1070,A85)=0,$D$9,""))</f>
        <v/>
      </c>
      <c r="I85" s="30" t="str">
        <f t="shared" ca="1" si="12"/>
        <v/>
      </c>
      <c r="J85" s="31" t="str">
        <f t="shared" ca="1" si="19"/>
        <v/>
      </c>
      <c r="K85" s="66" t="str">
        <f t="shared" ca="1" si="13"/>
        <v/>
      </c>
      <c r="M85" s="146">
        <v>45930.625</v>
      </c>
      <c r="N85" s="3">
        <v>92.47</v>
      </c>
      <c r="O85" s="146">
        <v>45929.625</v>
      </c>
      <c r="P85" s="3">
        <v>100.89</v>
      </c>
      <c r="S85" s="146">
        <f t="shared" si="14"/>
        <v>45930.625</v>
      </c>
      <c r="T85" s="146" t="str">
        <f t="shared" si="15"/>
        <v/>
      </c>
    </row>
    <row r="86" spans="1:20">
      <c r="A86" s="151" t="str">
        <f t="shared" ca="1" si="10"/>
        <v/>
      </c>
      <c r="B86" s="38" t="str">
        <f ca="1">IF(COUNTIF($U$2:U1071,A86)=1,VLOOKUP(A86,M:N,2), IF(COUNTIF($U$2:U1071,A86)=0,$B$9,""))</f>
        <v/>
      </c>
      <c r="C86" s="30" t="str">
        <f t="shared" ca="1" si="16"/>
        <v/>
      </c>
      <c r="D86" s="31" t="str">
        <f t="shared" ca="1" si="17"/>
        <v/>
      </c>
      <c r="E86" s="38" t="str">
        <f ca="1">IF(COUNTIF($U$2:U1071,A86)=1,VLOOKUP(A86,O:P,2), IF(COUNTIF($U$2:U1071,A86)=0,$C$9,""))</f>
        <v/>
      </c>
      <c r="F86" s="30" t="str">
        <f t="shared" ca="1" si="11"/>
        <v/>
      </c>
      <c r="G86" s="31" t="str">
        <f t="shared" ca="1" si="18"/>
        <v/>
      </c>
      <c r="H86" s="38" t="str">
        <f ca="1">IF(COUNTIF($U$2:U1071,A86)=1,VLOOKUP(A86,Q:R,2), IF(COUNTIF($U$2:U1071,A86)=0,$D$9,""))</f>
        <v/>
      </c>
      <c r="I86" s="30" t="str">
        <f t="shared" ca="1" si="12"/>
        <v/>
      </c>
      <c r="J86" s="31" t="str">
        <f t="shared" ca="1" si="19"/>
        <v/>
      </c>
      <c r="K86" s="66" t="str">
        <f t="shared" ca="1" si="13"/>
        <v/>
      </c>
      <c r="M86" s="146">
        <v>45931.625</v>
      </c>
      <c r="N86" s="3">
        <v>92.57</v>
      </c>
      <c r="O86" s="146">
        <v>45930.625</v>
      </c>
      <c r="P86" s="3">
        <v>100.89400000000001</v>
      </c>
      <c r="S86" s="146">
        <f t="shared" si="14"/>
        <v>45931.625</v>
      </c>
      <c r="T86" s="146" t="str">
        <f t="shared" si="15"/>
        <v/>
      </c>
    </row>
    <row r="87" spans="1:20">
      <c r="A87" s="151" t="str">
        <f t="shared" ca="1" si="10"/>
        <v/>
      </c>
      <c r="B87" s="38" t="str">
        <f ca="1">IF(COUNTIF($U$2:U1072,A87)=1,VLOOKUP(A87,M:N,2), IF(COUNTIF($U$2:U1072,A87)=0,$B$9,""))</f>
        <v/>
      </c>
      <c r="C87" s="30" t="str">
        <f t="shared" ca="1" si="16"/>
        <v/>
      </c>
      <c r="D87" s="31" t="str">
        <f t="shared" ca="1" si="17"/>
        <v/>
      </c>
      <c r="E87" s="38" t="str">
        <f ca="1">IF(COUNTIF($U$2:U1072,A87)=1,VLOOKUP(A87,O:P,2), IF(COUNTIF($U$2:U1072,A87)=0,$C$9,""))</f>
        <v/>
      </c>
      <c r="F87" s="30" t="str">
        <f t="shared" ca="1" si="11"/>
        <v/>
      </c>
      <c r="G87" s="31" t="str">
        <f t="shared" ca="1" si="18"/>
        <v/>
      </c>
      <c r="H87" s="38" t="str">
        <f ca="1">IF(COUNTIF($U$2:U1072,A87)=1,VLOOKUP(A87,Q:R,2), IF(COUNTIF($U$2:U1072,A87)=0,$D$9,""))</f>
        <v/>
      </c>
      <c r="I87" s="30" t="str">
        <f t="shared" ca="1" si="12"/>
        <v/>
      </c>
      <c r="J87" s="31" t="str">
        <f t="shared" ca="1" si="19"/>
        <v/>
      </c>
      <c r="K87" s="66" t="str">
        <f t="shared" ca="1" si="13"/>
        <v/>
      </c>
      <c r="M87" s="146">
        <v>45932.625</v>
      </c>
      <c r="N87" s="3">
        <v>92.64</v>
      </c>
      <c r="O87" s="146">
        <v>45931.625</v>
      </c>
      <c r="P87" s="3">
        <v>100.92</v>
      </c>
      <c r="S87" s="146">
        <f t="shared" si="14"/>
        <v>45932.625</v>
      </c>
      <c r="T87" s="146" t="str">
        <f t="shared" si="15"/>
        <v/>
      </c>
    </row>
    <row r="88" spans="1:20">
      <c r="A88" s="151" t="str">
        <f t="shared" ca="1" si="10"/>
        <v/>
      </c>
      <c r="B88" s="38" t="str">
        <f ca="1">IF(COUNTIF($U$2:U1073,A88)=1,VLOOKUP(A88,M:N,2), IF(COUNTIF($U$2:U1073,A88)=0,$B$9,""))</f>
        <v/>
      </c>
      <c r="C88" s="30" t="str">
        <f t="shared" ca="1" si="16"/>
        <v/>
      </c>
      <c r="D88" s="31" t="str">
        <f t="shared" ca="1" si="17"/>
        <v/>
      </c>
      <c r="E88" s="38" t="str">
        <f ca="1">IF(COUNTIF($U$2:U1073,A88)=1,VLOOKUP(A88,O:P,2), IF(COUNTIF($U$2:U1073,A88)=0,$C$9,""))</f>
        <v/>
      </c>
      <c r="F88" s="30" t="str">
        <f t="shared" ca="1" si="11"/>
        <v/>
      </c>
      <c r="G88" s="31" t="str">
        <f t="shared" ca="1" si="18"/>
        <v/>
      </c>
      <c r="H88" s="38" t="str">
        <f ca="1">IF(COUNTIF($U$2:U1073,A88)=1,VLOOKUP(A88,Q:R,2), IF(COUNTIF($U$2:U1073,A88)=0,$D$9,""))</f>
        <v/>
      </c>
      <c r="I88" s="30" t="str">
        <f t="shared" ca="1" si="12"/>
        <v/>
      </c>
      <c r="J88" s="31" t="str">
        <f t="shared" ca="1" si="19"/>
        <v/>
      </c>
      <c r="K88" s="66" t="str">
        <f t="shared" ca="1" si="13"/>
        <v/>
      </c>
      <c r="M88" s="146">
        <v>45933.625</v>
      </c>
      <c r="N88" s="3">
        <v>92.6</v>
      </c>
      <c r="O88" s="146">
        <v>45932.625</v>
      </c>
      <c r="P88" s="3">
        <v>100.905</v>
      </c>
      <c r="S88" s="146">
        <f t="shared" si="14"/>
        <v>45933.625</v>
      </c>
      <c r="T88" s="146" t="str">
        <f t="shared" si="15"/>
        <v/>
      </c>
    </row>
    <row r="89" spans="1:20">
      <c r="A89" s="151" t="str">
        <f t="shared" ref="A89:A124" ca="1" si="20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6"/>
        <v/>
      </c>
      <c r="D89" s="31" t="str">
        <f t="shared" ca="1" si="17"/>
        <v/>
      </c>
      <c r="E89" s="38" t="str">
        <f ca="1">IF(COUNTIF($U$2:U1074,A89)=1,VLOOKUP(A89,O:P,2), IF(COUNTIF($U$2:U1074,A89)=0,$C$9,""))</f>
        <v/>
      </c>
      <c r="F89" s="30" t="str">
        <f t="shared" ref="F89:F124" ca="1" si="21">IF(ISERROR(B89-2),"",(E89-$E$14)/100*$C$5)</f>
        <v/>
      </c>
      <c r="G89" s="31" t="str">
        <f t="shared" ca="1" si="18"/>
        <v/>
      </c>
      <c r="H89" s="38" t="str">
        <f ca="1">IF(COUNTIF($U$2:U1074,A89)=1,VLOOKUP(A89,Q:R,2), IF(COUNTIF($U$2:U1074,A89)=0,$D$9,""))</f>
        <v/>
      </c>
      <c r="I89" s="30" t="str">
        <f t="shared" ref="I89:I124" ca="1" si="22">IF(ISERROR(B89-2),"",-1*(H89-$H$14)*$D$8*10^(-4)*$D$5)</f>
        <v/>
      </c>
      <c r="J89" s="31" t="str">
        <f t="shared" ca="1" si="19"/>
        <v/>
      </c>
      <c r="K89" s="66" t="str">
        <f t="shared" ref="K89:K124" ca="1" si="23">IF(ISERROR(B89-2),"",C89+D89-F89-G89-I89-J89)</f>
        <v/>
      </c>
      <c r="M89" s="146">
        <v>45936.625</v>
      </c>
      <c r="N89" s="3">
        <v>92.49</v>
      </c>
      <c r="O89" s="146">
        <v>45933.625</v>
      </c>
      <c r="P89" s="3">
        <v>100.893</v>
      </c>
      <c r="S89" s="146">
        <f t="shared" si="14"/>
        <v>45936.625</v>
      </c>
      <c r="T89" s="146" t="str">
        <f t="shared" si="15"/>
        <v/>
      </c>
    </row>
    <row r="90" spans="1:20">
      <c r="A90" s="151" t="str">
        <f t="shared" ca="1" si="20"/>
        <v/>
      </c>
      <c r="B90" s="38" t="str">
        <f ca="1">IF(COUNTIF($U$2:U1075,A90)=1,VLOOKUP(A90,M:N,2), IF(COUNTIF($U$2:U1075,A90)=0,$B$9,""))</f>
        <v/>
      </c>
      <c r="C90" s="30" t="str">
        <f t="shared" ca="1" si="16"/>
        <v/>
      </c>
      <c r="D90" s="31" t="str">
        <f t="shared" ca="1" si="17"/>
        <v/>
      </c>
      <c r="E90" s="38" t="str">
        <f ca="1">IF(COUNTIF($U$2:U1075,A90)=1,VLOOKUP(A90,O:P,2), IF(COUNTIF($U$2:U1075,A90)=0,$C$9,""))</f>
        <v/>
      </c>
      <c r="F90" s="30" t="str">
        <f t="shared" ca="1" si="21"/>
        <v/>
      </c>
      <c r="G90" s="31" t="str">
        <f t="shared" ca="1" si="18"/>
        <v/>
      </c>
      <c r="H90" s="38" t="str">
        <f ca="1">IF(COUNTIF($U$2:U1075,A90)=1,VLOOKUP(A90,Q:R,2), IF(COUNTIF($U$2:U1075,A90)=0,$D$9,""))</f>
        <v/>
      </c>
      <c r="I90" s="30" t="str">
        <f t="shared" ca="1" si="22"/>
        <v/>
      </c>
      <c r="J90" s="31" t="str">
        <f t="shared" ca="1" si="19"/>
        <v/>
      </c>
      <c r="K90" s="66" t="str">
        <f t="shared" ca="1" si="23"/>
        <v/>
      </c>
      <c r="M90" s="146">
        <v>45937.625</v>
      </c>
      <c r="N90" s="3">
        <v>92.19</v>
      </c>
      <c r="O90" s="146">
        <v>45936.625</v>
      </c>
      <c r="P90" s="3">
        <v>100.928</v>
      </c>
      <c r="S90" s="146">
        <f t="shared" si="14"/>
        <v>45937.625</v>
      </c>
      <c r="T90" s="146" t="str">
        <f t="shared" si="15"/>
        <v/>
      </c>
    </row>
    <row r="91" spans="1:20">
      <c r="A91" s="151" t="str">
        <f t="shared" ca="1" si="20"/>
        <v/>
      </c>
      <c r="B91" s="38" t="str">
        <f ca="1">IF(COUNTIF($U$2:U1076,A91)=1,VLOOKUP(A91,M:N,2), IF(COUNTIF($U$2:U1076,A91)=0,$B$9,""))</f>
        <v/>
      </c>
      <c r="C91" s="30" t="str">
        <f t="shared" ca="1" si="16"/>
        <v/>
      </c>
      <c r="D91" s="31" t="str">
        <f t="shared" ca="1" si="17"/>
        <v/>
      </c>
      <c r="E91" s="38" t="str">
        <f ca="1">IF(COUNTIF($U$2:U1076,A91)=1,VLOOKUP(A91,O:P,2), IF(COUNTIF($U$2:U1076,A91)=0,$C$9,""))</f>
        <v/>
      </c>
      <c r="F91" s="30" t="str">
        <f t="shared" ca="1" si="21"/>
        <v/>
      </c>
      <c r="G91" s="31" t="str">
        <f t="shared" ca="1" si="18"/>
        <v/>
      </c>
      <c r="H91" s="38" t="str">
        <f ca="1">IF(COUNTIF($U$2:U1076,A91)=1,VLOOKUP(A91,Q:R,2), IF(COUNTIF($U$2:U1076,A91)=0,$D$9,""))</f>
        <v/>
      </c>
      <c r="I91" s="30" t="str">
        <f t="shared" ca="1" si="22"/>
        <v/>
      </c>
      <c r="J91" s="31" t="str">
        <f t="shared" ca="1" si="19"/>
        <v/>
      </c>
      <c r="K91" s="66" t="str">
        <f t="shared" ca="1" si="23"/>
        <v/>
      </c>
      <c r="M91" s="146">
        <v>45938.625</v>
      </c>
      <c r="N91" s="3">
        <v>92.12</v>
      </c>
      <c r="O91" s="146">
        <v>45937.625</v>
      </c>
      <c r="P91" s="3">
        <v>100.908</v>
      </c>
      <c r="S91" s="146">
        <f t="shared" si="14"/>
        <v>45938.625</v>
      </c>
      <c r="T91" s="146" t="str">
        <f t="shared" si="15"/>
        <v/>
      </c>
    </row>
    <row r="92" spans="1:20">
      <c r="A92" s="151" t="str">
        <f t="shared" ca="1" si="20"/>
        <v/>
      </c>
      <c r="B92" s="38" t="str">
        <f ca="1">IF(COUNTIF($U$2:U1077,A92)=1,VLOOKUP(A92,M:N,2), IF(COUNTIF($U$2:U1077,A92)=0,$B$9,""))</f>
        <v/>
      </c>
      <c r="C92" s="30" t="str">
        <f t="shared" ca="1" si="16"/>
        <v/>
      </c>
      <c r="D92" s="31" t="str">
        <f t="shared" ca="1" si="17"/>
        <v/>
      </c>
      <c r="E92" s="38" t="str">
        <f ca="1">IF(COUNTIF($U$2:U1077,A92)=1,VLOOKUP(A92,O:P,2), IF(COUNTIF($U$2:U1077,A92)=0,$C$9,""))</f>
        <v/>
      </c>
      <c r="F92" s="30" t="str">
        <f t="shared" ca="1" si="21"/>
        <v/>
      </c>
      <c r="G92" s="31" t="str">
        <f t="shared" ca="1" si="18"/>
        <v/>
      </c>
      <c r="H92" s="38" t="str">
        <f ca="1">IF(COUNTIF($U$2:U1077,A92)=1,VLOOKUP(A92,Q:R,2), IF(COUNTIF($U$2:U1077,A92)=0,$D$9,""))</f>
        <v/>
      </c>
      <c r="I92" s="30" t="str">
        <f t="shared" ca="1" si="22"/>
        <v/>
      </c>
      <c r="J92" s="31" t="str">
        <f t="shared" ca="1" si="19"/>
        <v/>
      </c>
      <c r="K92" s="66" t="str">
        <f t="shared" ca="1" si="23"/>
        <v/>
      </c>
      <c r="M92" s="146">
        <v>45939.625</v>
      </c>
      <c r="N92" s="3">
        <v>92</v>
      </c>
      <c r="O92" s="146">
        <v>45938.625</v>
      </c>
      <c r="P92" s="3">
        <v>100.99299999999999</v>
      </c>
      <c r="S92" s="146">
        <f t="shared" si="14"/>
        <v>45939.625</v>
      </c>
      <c r="T92" s="146" t="str">
        <f t="shared" si="15"/>
        <v/>
      </c>
    </row>
    <row r="93" spans="1:20">
      <c r="A93" s="151" t="str">
        <f t="shared" ca="1" si="20"/>
        <v/>
      </c>
      <c r="B93" s="38" t="str">
        <f ca="1">IF(COUNTIF($U$2:U1078,A93)=1,VLOOKUP(A93,M:N,2), IF(COUNTIF($U$2:U1078,A93)=0,$B$9,""))</f>
        <v/>
      </c>
      <c r="C93" s="30" t="str">
        <f t="shared" ca="1" si="16"/>
        <v/>
      </c>
      <c r="D93" s="31" t="str">
        <f t="shared" ca="1" si="17"/>
        <v/>
      </c>
      <c r="E93" s="38" t="str">
        <f ca="1">IF(COUNTIF($U$2:U1078,A93)=1,VLOOKUP(A93,O:P,2), IF(COUNTIF($U$2:U1078,A93)=0,$C$9,""))</f>
        <v/>
      </c>
      <c r="F93" s="30" t="str">
        <f t="shared" ca="1" si="21"/>
        <v/>
      </c>
      <c r="G93" s="31" t="str">
        <f t="shared" ca="1" si="18"/>
        <v/>
      </c>
      <c r="H93" s="38" t="str">
        <f ca="1">IF(COUNTIF($U$2:U1078,A93)=1,VLOOKUP(A93,Q:R,2), IF(COUNTIF($U$2:U1078,A93)=0,$D$9,""))</f>
        <v/>
      </c>
      <c r="I93" s="30" t="str">
        <f t="shared" ca="1" si="22"/>
        <v/>
      </c>
      <c r="J93" s="31" t="str">
        <f t="shared" ca="1" si="19"/>
        <v/>
      </c>
      <c r="K93" s="66" t="str">
        <f t="shared" ca="1" si="23"/>
        <v/>
      </c>
      <c r="M93" s="146">
        <v>45940.625</v>
      </c>
      <c r="N93" s="3">
        <v>91.78</v>
      </c>
      <c r="O93" s="146">
        <v>45939.625</v>
      </c>
      <c r="P93" s="3">
        <v>100.934</v>
      </c>
      <c r="S93" s="146">
        <f t="shared" si="14"/>
        <v>45940.625</v>
      </c>
      <c r="T93" s="146" t="str">
        <f t="shared" si="15"/>
        <v/>
      </c>
    </row>
    <row r="94" spans="1:20">
      <c r="A94" s="151" t="str">
        <f t="shared" ca="1" si="20"/>
        <v/>
      </c>
      <c r="B94" s="38" t="str">
        <f ca="1">IF(COUNTIF($U$2:U1079,A94)=1,VLOOKUP(A94,M:N,2), IF(COUNTIF($U$2:U1079,A94)=0,$B$9,""))</f>
        <v/>
      </c>
      <c r="C94" s="30" t="str">
        <f t="shared" ca="1" si="16"/>
        <v/>
      </c>
      <c r="D94" s="31" t="str">
        <f t="shared" ca="1" si="17"/>
        <v/>
      </c>
      <c r="E94" s="38" t="str">
        <f ca="1">IF(COUNTIF($U$2:U1079,A94)=1,VLOOKUP(A94,O:P,2), IF(COUNTIF($U$2:U1079,A94)=0,$C$9,""))</f>
        <v/>
      </c>
      <c r="F94" s="30" t="str">
        <f t="shared" ca="1" si="21"/>
        <v/>
      </c>
      <c r="G94" s="31" t="str">
        <f t="shared" ca="1" si="18"/>
        <v/>
      </c>
      <c r="H94" s="38" t="str">
        <f ca="1">IF(COUNTIF($U$2:U1079,A94)=1,VLOOKUP(A94,Q:R,2), IF(COUNTIF($U$2:U1079,A94)=0,$D$9,""))</f>
        <v/>
      </c>
      <c r="I94" s="30" t="str">
        <f t="shared" ca="1" si="22"/>
        <v/>
      </c>
      <c r="J94" s="31" t="str">
        <f t="shared" ca="1" si="19"/>
        <v/>
      </c>
      <c r="K94" s="66" t="str">
        <f t="shared" ca="1" si="23"/>
        <v/>
      </c>
      <c r="M94" s="146">
        <v>45943.625</v>
      </c>
      <c r="N94" s="3">
        <v>91.79</v>
      </c>
      <c r="O94" s="146">
        <v>45940.625</v>
      </c>
      <c r="P94" s="3">
        <v>101.017</v>
      </c>
      <c r="S94" s="146">
        <f t="shared" si="14"/>
        <v>45943.625</v>
      </c>
      <c r="T94" s="146" t="str">
        <f t="shared" si="15"/>
        <v/>
      </c>
    </row>
    <row r="95" spans="1:20">
      <c r="A95" s="151" t="str">
        <f t="shared" ca="1" si="20"/>
        <v/>
      </c>
      <c r="B95" s="38" t="str">
        <f ca="1">IF(COUNTIF($U$2:U1080,A95)=1,VLOOKUP(A95,M:N,2), IF(COUNTIF($U$2:U1080,A95)=0,$B$9,""))</f>
        <v/>
      </c>
      <c r="C95" s="30" t="str">
        <f t="shared" ca="1" si="16"/>
        <v/>
      </c>
      <c r="D95" s="31" t="str">
        <f t="shared" ca="1" si="17"/>
        <v/>
      </c>
      <c r="E95" s="38" t="str">
        <f ca="1">IF(COUNTIF($U$2:U1080,A95)=1,VLOOKUP(A95,O:P,2), IF(COUNTIF($U$2:U1080,A95)=0,$C$9,""))</f>
        <v/>
      </c>
      <c r="F95" s="30" t="str">
        <f t="shared" ca="1" si="21"/>
        <v/>
      </c>
      <c r="G95" s="31" t="str">
        <f t="shared" ca="1" si="18"/>
        <v/>
      </c>
      <c r="H95" s="38" t="str">
        <f ca="1">IF(COUNTIF($U$2:U1080,A95)=1,VLOOKUP(A95,Q:R,2), IF(COUNTIF($U$2:U1080,A95)=0,$D$9,""))</f>
        <v/>
      </c>
      <c r="I95" s="30" t="str">
        <f t="shared" ca="1" si="22"/>
        <v/>
      </c>
      <c r="J95" s="31" t="str">
        <f t="shared" ca="1" si="19"/>
        <v/>
      </c>
      <c r="K95" s="66" t="str">
        <f t="shared" ca="1" si="23"/>
        <v/>
      </c>
      <c r="M95" s="146">
        <v>45944.625</v>
      </c>
      <c r="N95" s="3">
        <v>91.85</v>
      </c>
      <c r="O95" s="146">
        <v>45943.625</v>
      </c>
      <c r="P95" s="3">
        <v>101.122</v>
      </c>
      <c r="S95" s="146">
        <f t="shared" si="14"/>
        <v>45944.625</v>
      </c>
      <c r="T95" s="146" t="str">
        <f t="shared" si="15"/>
        <v/>
      </c>
    </row>
    <row r="96" spans="1:20">
      <c r="A96" s="151" t="str">
        <f t="shared" ca="1" si="20"/>
        <v/>
      </c>
      <c r="B96" s="38" t="str">
        <f ca="1">IF(COUNTIF($U$2:U1081,A96)=1,VLOOKUP(A96,M:N,2), IF(COUNTIF($U$2:U1081,A96)=0,$B$9,""))</f>
        <v/>
      </c>
      <c r="C96" s="30" t="str">
        <f t="shared" ca="1" si="16"/>
        <v/>
      </c>
      <c r="D96" s="31" t="str">
        <f t="shared" ca="1" si="17"/>
        <v/>
      </c>
      <c r="E96" s="38" t="str">
        <f ca="1">IF(COUNTIF($U$2:U1081,A96)=1,VLOOKUP(A96,O:P,2), IF(COUNTIF($U$2:U1081,A96)=0,$C$9,""))</f>
        <v/>
      </c>
      <c r="F96" s="30" t="str">
        <f t="shared" ca="1" si="21"/>
        <v/>
      </c>
      <c r="G96" s="31" t="str">
        <f t="shared" ca="1" si="18"/>
        <v/>
      </c>
      <c r="H96" s="38" t="str">
        <f ca="1">IF(COUNTIF($U$2:U1081,A96)=1,VLOOKUP(A96,Q:R,2), IF(COUNTIF($U$2:U1081,A96)=0,$D$9,""))</f>
        <v/>
      </c>
      <c r="I96" s="30" t="str">
        <f t="shared" ca="1" si="22"/>
        <v/>
      </c>
      <c r="J96" s="31" t="str">
        <f t="shared" ca="1" si="19"/>
        <v/>
      </c>
      <c r="K96" s="66" t="str">
        <f t="shared" ca="1" si="23"/>
        <v/>
      </c>
      <c r="M96" s="146">
        <v>45945.625</v>
      </c>
      <c r="N96" s="3">
        <v>92.38</v>
      </c>
      <c r="O96" s="146">
        <v>45944.625</v>
      </c>
      <c r="P96" s="3">
        <v>101.13800000000001</v>
      </c>
      <c r="S96" s="146">
        <f t="shared" si="14"/>
        <v>45945.625</v>
      </c>
      <c r="T96" s="146" t="str">
        <f t="shared" si="15"/>
        <v/>
      </c>
    </row>
    <row r="97" spans="1:20">
      <c r="A97" s="151" t="str">
        <f t="shared" ca="1" si="20"/>
        <v/>
      </c>
      <c r="B97" s="38" t="str">
        <f ca="1">IF(COUNTIF($U$2:U1082,A97)=1,VLOOKUP(A97,M:N,2), IF(COUNTIF($U$2:U1082,A97)=0,$B$9,""))</f>
        <v/>
      </c>
      <c r="C97" s="30" t="str">
        <f t="shared" ca="1" si="16"/>
        <v/>
      </c>
      <c r="D97" s="31" t="str">
        <f t="shared" ca="1" si="17"/>
        <v/>
      </c>
      <c r="E97" s="38" t="str">
        <f ca="1">IF(COUNTIF($U$2:U1082,A97)=1,VLOOKUP(A97,O:P,2), IF(COUNTIF($U$2:U1082,A97)=0,$C$9,""))</f>
        <v/>
      </c>
      <c r="F97" s="30" t="str">
        <f t="shared" ca="1" si="21"/>
        <v/>
      </c>
      <c r="G97" s="31" t="str">
        <f t="shared" ca="1" si="18"/>
        <v/>
      </c>
      <c r="H97" s="38" t="str">
        <f ca="1">IF(COUNTIF($U$2:U1082,A97)=1,VLOOKUP(A97,Q:R,2), IF(COUNTIF($U$2:U1082,A97)=0,$D$9,""))</f>
        <v/>
      </c>
      <c r="I97" s="30" t="str">
        <f t="shared" ca="1" si="22"/>
        <v/>
      </c>
      <c r="J97" s="31" t="str">
        <f t="shared" ca="1" si="19"/>
        <v/>
      </c>
      <c r="K97" s="66" t="str">
        <f t="shared" ca="1" si="23"/>
        <v/>
      </c>
      <c r="M97" s="146">
        <v>45946.625</v>
      </c>
      <c r="N97" s="3">
        <v>92.23</v>
      </c>
      <c r="O97" s="146">
        <v>45945.625</v>
      </c>
      <c r="P97" s="3">
        <v>101.23699999999999</v>
      </c>
      <c r="S97" s="146">
        <f t="shared" si="14"/>
        <v>45946.625</v>
      </c>
      <c r="T97" s="146" t="str">
        <f t="shared" si="15"/>
        <v/>
      </c>
    </row>
    <row r="98" spans="1:20">
      <c r="A98" s="151" t="str">
        <f t="shared" ca="1" si="20"/>
        <v/>
      </c>
      <c r="B98" s="38" t="str">
        <f ca="1">IF(COUNTIF($U$2:U1083,A98)=1,VLOOKUP(A98,M:N,2), IF(COUNTIF($U$2:U1083,A98)=0,$B$9,""))</f>
        <v/>
      </c>
      <c r="C98" s="30" t="str">
        <f t="shared" ca="1" si="16"/>
        <v/>
      </c>
      <c r="D98" s="31" t="str">
        <f t="shared" ca="1" si="17"/>
        <v/>
      </c>
      <c r="E98" s="38" t="str">
        <f ca="1">IF(COUNTIF($U$2:U1083,A98)=1,VLOOKUP(A98,O:P,2), IF(COUNTIF($U$2:U1083,A98)=0,$C$9,""))</f>
        <v/>
      </c>
      <c r="F98" s="30" t="str">
        <f t="shared" ca="1" si="21"/>
        <v/>
      </c>
      <c r="G98" s="31" t="str">
        <f t="shared" ca="1" si="18"/>
        <v/>
      </c>
      <c r="H98" s="38" t="str">
        <f ca="1">IF(COUNTIF($U$2:U1083,A98)=1,VLOOKUP(A98,Q:R,2), IF(COUNTIF($U$2:U1083,A98)=0,$D$9,""))</f>
        <v/>
      </c>
      <c r="I98" s="30" t="str">
        <f t="shared" ca="1" si="22"/>
        <v/>
      </c>
      <c r="J98" s="31" t="str">
        <f t="shared" ca="1" si="19"/>
        <v/>
      </c>
      <c r="K98" s="66" t="str">
        <f t="shared" ca="1" si="23"/>
        <v/>
      </c>
      <c r="M98" s="146">
        <v>45947.625</v>
      </c>
      <c r="N98" s="3">
        <v>92.1</v>
      </c>
      <c r="O98" s="146">
        <v>45946.625</v>
      </c>
      <c r="P98" s="3">
        <v>101.221</v>
      </c>
      <c r="S98" s="146">
        <f t="shared" si="14"/>
        <v>45947.625</v>
      </c>
      <c r="T98" s="146" t="str">
        <f t="shared" si="15"/>
        <v/>
      </c>
    </row>
    <row r="99" spans="1:20">
      <c r="A99" s="151" t="str">
        <f t="shared" ca="1" si="20"/>
        <v/>
      </c>
      <c r="B99" s="38" t="str">
        <f ca="1">IF(COUNTIF($U$2:U1084,A99)=1,VLOOKUP(A99,M:N,2), IF(COUNTIF($U$2:U1084,A99)=0,$B$9,""))</f>
        <v/>
      </c>
      <c r="C99" s="30" t="str">
        <f t="shared" ca="1" si="16"/>
        <v/>
      </c>
      <c r="D99" s="31" t="str">
        <f t="shared" ca="1" si="17"/>
        <v/>
      </c>
      <c r="E99" s="38" t="str">
        <f ca="1">IF(COUNTIF($U$2:U1084,A99)=1,VLOOKUP(A99,O:P,2), IF(COUNTIF($U$2:U1084,A99)=0,$C$9,""))</f>
        <v/>
      </c>
      <c r="F99" s="30" t="str">
        <f t="shared" ca="1" si="21"/>
        <v/>
      </c>
      <c r="G99" s="31" t="str">
        <f t="shared" ca="1" si="18"/>
        <v/>
      </c>
      <c r="H99" s="38" t="str">
        <f ca="1">IF(COUNTIF($U$2:U1084,A99)=1,VLOOKUP(A99,Q:R,2), IF(COUNTIF($U$2:U1084,A99)=0,$D$9,""))</f>
        <v/>
      </c>
      <c r="I99" s="30" t="str">
        <f t="shared" ca="1" si="22"/>
        <v/>
      </c>
      <c r="J99" s="31" t="str">
        <f t="shared" ca="1" si="19"/>
        <v/>
      </c>
      <c r="K99" s="66" t="str">
        <f t="shared" ca="1" si="23"/>
        <v/>
      </c>
      <c r="M99" s="146">
        <v>45950.625</v>
      </c>
      <c r="N99" s="3">
        <v>92.33</v>
      </c>
      <c r="O99" s="146">
        <v>45947.625</v>
      </c>
      <c r="P99" s="3">
        <v>101.253</v>
      </c>
      <c r="S99" s="146">
        <f t="shared" si="14"/>
        <v>45950.625</v>
      </c>
      <c r="T99" s="146" t="str">
        <f t="shared" si="15"/>
        <v/>
      </c>
    </row>
    <row r="100" spans="1:20">
      <c r="A100" s="151" t="str">
        <f t="shared" ca="1" si="20"/>
        <v/>
      </c>
      <c r="B100" s="38" t="str">
        <f ca="1">IF(COUNTIF($U$2:U1085,A100)=1,VLOOKUP(A100,M:N,2), IF(COUNTIF($U$2:U1085,A100)=0,$B$9,""))</f>
        <v/>
      </c>
      <c r="C100" s="30" t="str">
        <f t="shared" ca="1" si="16"/>
        <v/>
      </c>
      <c r="D100" s="31" t="str">
        <f t="shared" ca="1" si="17"/>
        <v/>
      </c>
      <c r="E100" s="38" t="str">
        <f ca="1">IF(COUNTIF($U$2:U1085,A100)=1,VLOOKUP(A100,O:P,2), IF(COUNTIF($U$2:U1085,A100)=0,$C$9,""))</f>
        <v/>
      </c>
      <c r="F100" s="30" t="str">
        <f t="shared" ca="1" si="21"/>
        <v/>
      </c>
      <c r="G100" s="31" t="str">
        <f t="shared" ca="1" si="18"/>
        <v/>
      </c>
      <c r="H100" s="38" t="str">
        <f ca="1">IF(COUNTIF($U$2:U1085,A100)=1,VLOOKUP(A100,Q:R,2), IF(COUNTIF($U$2:U1085,A100)=0,$D$9,""))</f>
        <v/>
      </c>
      <c r="I100" s="30" t="str">
        <f t="shared" ca="1" si="22"/>
        <v/>
      </c>
      <c r="J100" s="31" t="str">
        <f t="shared" ca="1" si="19"/>
        <v/>
      </c>
      <c r="K100" s="66" t="str">
        <f t="shared" ca="1" si="23"/>
        <v/>
      </c>
      <c r="M100" s="146">
        <v>45952.625</v>
      </c>
      <c r="N100" s="3">
        <v>92.37</v>
      </c>
      <c r="O100" s="146">
        <v>45950.625</v>
      </c>
      <c r="P100" s="3">
        <v>101.25</v>
      </c>
      <c r="S100" s="146">
        <f t="shared" si="14"/>
        <v>45952.625</v>
      </c>
      <c r="T100" s="146">
        <f t="shared" si="15"/>
        <v>45952.625</v>
      </c>
    </row>
    <row r="101" spans="1:20">
      <c r="A101" s="151" t="str">
        <f t="shared" ca="1" si="20"/>
        <v/>
      </c>
      <c r="B101" s="38" t="str">
        <f ca="1">IF(COUNTIF($U$2:U1086,A101)=1,VLOOKUP(A101,M:N,2), IF(COUNTIF($U$2:U1086,A101)=0,$B$9,""))</f>
        <v/>
      </c>
      <c r="C101" s="30" t="str">
        <f t="shared" ca="1" si="16"/>
        <v/>
      </c>
      <c r="D101" s="31" t="str">
        <f t="shared" ca="1" si="17"/>
        <v/>
      </c>
      <c r="E101" s="38" t="str">
        <f ca="1">IF(COUNTIF($U$2:U1086,A101)=1,VLOOKUP(A101,O:P,2), IF(COUNTIF($U$2:U1086,A101)=0,$C$9,""))</f>
        <v/>
      </c>
      <c r="F101" s="30" t="str">
        <f t="shared" ca="1" si="21"/>
        <v/>
      </c>
      <c r="G101" s="31" t="str">
        <f t="shared" ca="1" si="18"/>
        <v/>
      </c>
      <c r="H101" s="38" t="str">
        <f ca="1">IF(COUNTIF($U$2:U1086,A101)=1,VLOOKUP(A101,Q:R,2), IF(COUNTIF($U$2:U1086,A101)=0,$D$9,""))</f>
        <v/>
      </c>
      <c r="I101" s="30" t="str">
        <f t="shared" ca="1" si="22"/>
        <v/>
      </c>
      <c r="J101" s="31" t="str">
        <f t="shared" ca="1" si="19"/>
        <v/>
      </c>
      <c r="K101" s="66" t="str">
        <f t="shared" ca="1" si="23"/>
        <v/>
      </c>
      <c r="M101" s="146">
        <v>45953.625</v>
      </c>
      <c r="N101" s="3">
        <v>92.5</v>
      </c>
      <c r="O101" s="146">
        <v>45951.625</v>
      </c>
      <c r="P101" s="3">
        <v>101.289</v>
      </c>
      <c r="S101" s="146">
        <f t="shared" si="14"/>
        <v>45953.625</v>
      </c>
      <c r="T101" s="146">
        <f t="shared" si="15"/>
        <v>45953.625</v>
      </c>
    </row>
    <row r="102" spans="1:20">
      <c r="A102" s="151" t="str">
        <f t="shared" ca="1" si="20"/>
        <v/>
      </c>
      <c r="B102" s="38" t="str">
        <f ca="1">IF(COUNTIF($U$2:U1087,A102)=1,VLOOKUP(A102,M:N,2), IF(COUNTIF($U$2:U1087,A102)=0,$B$9,""))</f>
        <v/>
      </c>
      <c r="C102" s="30" t="str">
        <f t="shared" ca="1" si="16"/>
        <v/>
      </c>
      <c r="D102" s="31" t="str">
        <f t="shared" ca="1" si="17"/>
        <v/>
      </c>
      <c r="E102" s="38" t="str">
        <f ca="1">IF(COUNTIF($U$2:U1087,A102)=1,VLOOKUP(A102,O:P,2), IF(COUNTIF($U$2:U1087,A102)=0,$C$9,""))</f>
        <v/>
      </c>
      <c r="F102" s="30" t="str">
        <f t="shared" ca="1" si="21"/>
        <v/>
      </c>
      <c r="G102" s="31" t="str">
        <f t="shared" ca="1" si="18"/>
        <v/>
      </c>
      <c r="H102" s="38" t="str">
        <f ca="1">IF(COUNTIF($U$2:U1087,A102)=1,VLOOKUP(A102,Q:R,2), IF(COUNTIF($U$2:U1087,A102)=0,$D$9,""))</f>
        <v/>
      </c>
      <c r="I102" s="30" t="str">
        <f t="shared" ca="1" si="22"/>
        <v/>
      </c>
      <c r="J102" s="31" t="str">
        <f t="shared" ca="1" si="19"/>
        <v/>
      </c>
      <c r="K102" s="66" t="str">
        <f t="shared" ca="1" si="23"/>
        <v/>
      </c>
      <c r="M102" s="146">
        <v>45954.625</v>
      </c>
      <c r="N102" s="3">
        <v>92.56</v>
      </c>
      <c r="O102" s="146">
        <v>45952.625</v>
      </c>
      <c r="P102" s="3">
        <v>101.261</v>
      </c>
      <c r="S102" s="146">
        <f t="shared" si="14"/>
        <v>45954.625</v>
      </c>
      <c r="T102" s="146">
        <f t="shared" si="15"/>
        <v>45954.625</v>
      </c>
    </row>
    <row r="103" spans="1:20">
      <c r="A103" s="151" t="str">
        <f t="shared" ca="1" si="20"/>
        <v/>
      </c>
      <c r="B103" s="38" t="str">
        <f ca="1">IF(COUNTIF($U$2:U1088,A103)=1,VLOOKUP(A103,M:N,2), IF(COUNTIF($U$2:U1088,A103)=0,$B$9,""))</f>
        <v/>
      </c>
      <c r="C103" s="30" t="str">
        <f t="shared" ca="1" si="16"/>
        <v/>
      </c>
      <c r="D103" s="31" t="str">
        <f t="shared" ca="1" si="17"/>
        <v/>
      </c>
      <c r="E103" s="38" t="str">
        <f ca="1">IF(COUNTIF($U$2:U1088,A103)=1,VLOOKUP(A103,O:P,2), IF(COUNTIF($U$2:U1088,A103)=0,$C$9,""))</f>
        <v/>
      </c>
      <c r="F103" s="30" t="str">
        <f t="shared" ca="1" si="21"/>
        <v/>
      </c>
      <c r="G103" s="31" t="str">
        <f t="shared" ca="1" si="18"/>
        <v/>
      </c>
      <c r="H103" s="38" t="str">
        <f ca="1">IF(COUNTIF($U$2:U1088,A103)=1,VLOOKUP(A103,Q:R,2), IF(COUNTIF($U$2:U1088,A103)=0,$D$9,""))</f>
        <v/>
      </c>
      <c r="I103" s="30" t="str">
        <f t="shared" ca="1" si="22"/>
        <v/>
      </c>
      <c r="J103" s="31" t="str">
        <f t="shared" ca="1" si="19"/>
        <v/>
      </c>
      <c r="K103" s="66" t="str">
        <f t="shared" ca="1" si="23"/>
        <v/>
      </c>
      <c r="M103" s="146">
        <v>45957.625</v>
      </c>
      <c r="N103" s="3">
        <v>92.8</v>
      </c>
      <c r="O103" s="146">
        <v>45953.625</v>
      </c>
      <c r="P103" s="3">
        <v>101.229</v>
      </c>
      <c r="S103" s="146">
        <f t="shared" si="14"/>
        <v>45957.625</v>
      </c>
      <c r="T103" s="146">
        <f t="shared" si="15"/>
        <v>45957.625</v>
      </c>
    </row>
    <row r="104" spans="1:20">
      <c r="A104" s="151" t="str">
        <f t="shared" ca="1" si="20"/>
        <v/>
      </c>
      <c r="B104" s="38" t="str">
        <f ca="1">IF(COUNTIF($U$2:U1089,A104)=1,VLOOKUP(A104,M:N,2), IF(COUNTIF($U$2:U1089,A104)=0,$B$9,""))</f>
        <v/>
      </c>
      <c r="C104" s="30" t="str">
        <f t="shared" ca="1" si="16"/>
        <v/>
      </c>
      <c r="D104" s="31" t="str">
        <f t="shared" ca="1" si="17"/>
        <v/>
      </c>
      <c r="E104" s="38" t="str">
        <f ca="1">IF(COUNTIF($U$2:U1089,A104)=1,VLOOKUP(A104,O:P,2), IF(COUNTIF($U$2:U1089,A104)=0,$C$9,""))</f>
        <v/>
      </c>
      <c r="F104" s="30" t="str">
        <f t="shared" ca="1" si="21"/>
        <v/>
      </c>
      <c r="G104" s="31" t="str">
        <f t="shared" ca="1" si="18"/>
        <v/>
      </c>
      <c r="H104" s="38" t="str">
        <f ca="1">IF(COUNTIF($U$2:U1089,A104)=1,VLOOKUP(A104,Q:R,2), IF(COUNTIF($U$2:U1089,A104)=0,$D$9,""))</f>
        <v/>
      </c>
      <c r="I104" s="30" t="str">
        <f t="shared" ca="1" si="22"/>
        <v/>
      </c>
      <c r="J104" s="31" t="str">
        <f t="shared" ca="1" si="19"/>
        <v/>
      </c>
      <c r="K104" s="66" t="str">
        <f t="shared" ca="1" si="23"/>
        <v/>
      </c>
      <c r="M104" s="146">
        <v>45958.625</v>
      </c>
      <c r="N104" s="3">
        <v>92.79</v>
      </c>
      <c r="O104" s="146">
        <v>45954.625</v>
      </c>
      <c r="P104" s="3">
        <v>101.092</v>
      </c>
      <c r="S104" s="146">
        <f t="shared" si="14"/>
        <v>45958.625</v>
      </c>
      <c r="T104" s="146">
        <f t="shared" si="15"/>
        <v>45958.625</v>
      </c>
    </row>
    <row r="105" spans="1:20">
      <c r="A105" s="151" t="str">
        <f t="shared" ca="1" si="20"/>
        <v/>
      </c>
      <c r="B105" s="38" t="str">
        <f ca="1">IF(COUNTIF($U$2:U1090,A105)=1,VLOOKUP(A105,M:N,2), IF(COUNTIF($U$2:U1090,A105)=0,$B$9,""))</f>
        <v/>
      </c>
      <c r="C105" s="30" t="str">
        <f t="shared" ca="1" si="16"/>
        <v/>
      </c>
      <c r="D105" s="31" t="str">
        <f t="shared" ca="1" si="17"/>
        <v/>
      </c>
      <c r="E105" s="38" t="str">
        <f ca="1">IF(COUNTIF($U$2:U1090,A105)=1,VLOOKUP(A105,O:P,2), IF(COUNTIF($U$2:U1090,A105)=0,$C$9,""))</f>
        <v/>
      </c>
      <c r="F105" s="30" t="str">
        <f t="shared" ca="1" si="21"/>
        <v/>
      </c>
      <c r="G105" s="31" t="str">
        <f t="shared" ca="1" si="18"/>
        <v/>
      </c>
      <c r="H105" s="38" t="str">
        <f ca="1">IF(COUNTIF($U$2:U1090,A105)=1,VLOOKUP(A105,Q:R,2), IF(COUNTIF($U$2:U1090,A105)=0,$D$9,""))</f>
        <v/>
      </c>
      <c r="I105" s="30" t="str">
        <f t="shared" ca="1" si="22"/>
        <v/>
      </c>
      <c r="J105" s="31" t="str">
        <f t="shared" ca="1" si="19"/>
        <v/>
      </c>
      <c r="K105" s="66" t="str">
        <f t="shared" ca="1" si="23"/>
        <v/>
      </c>
      <c r="M105" s="146">
        <v>45959.625</v>
      </c>
      <c r="N105" s="3">
        <v>92.78</v>
      </c>
      <c r="O105" s="146">
        <v>45957.625</v>
      </c>
      <c r="P105" s="3">
        <v>101.077</v>
      </c>
      <c r="S105" s="146">
        <f t="shared" si="14"/>
        <v>45959.625</v>
      </c>
      <c r="T105" s="146">
        <f t="shared" si="15"/>
        <v>45959.625</v>
      </c>
    </row>
    <row r="106" spans="1:20">
      <c r="A106" s="151" t="str">
        <f t="shared" ca="1" si="20"/>
        <v/>
      </c>
      <c r="B106" s="38" t="str">
        <f ca="1">IF(COUNTIF($U$2:U1091,A106)=1,VLOOKUP(A106,M:N,2), IF(COUNTIF($U$2:U1091,A106)=0,$B$9,""))</f>
        <v/>
      </c>
      <c r="C106" s="30" t="str">
        <f t="shared" ca="1" si="16"/>
        <v/>
      </c>
      <c r="D106" s="31" t="str">
        <f t="shared" ca="1" si="17"/>
        <v/>
      </c>
      <c r="E106" s="38" t="str">
        <f ca="1">IF(COUNTIF($U$2:U1091,A106)=1,VLOOKUP(A106,O:P,2), IF(COUNTIF($U$2:U1091,A106)=0,$C$9,""))</f>
        <v/>
      </c>
      <c r="F106" s="30" t="str">
        <f t="shared" ca="1" si="21"/>
        <v/>
      </c>
      <c r="G106" s="31" t="str">
        <f t="shared" ca="1" si="18"/>
        <v/>
      </c>
      <c r="H106" s="38" t="str">
        <f ca="1">IF(COUNTIF($U$2:U1091,A106)=1,VLOOKUP(A106,Q:R,2), IF(COUNTIF($U$2:U1091,A106)=0,$D$9,""))</f>
        <v/>
      </c>
      <c r="I106" s="30" t="str">
        <f t="shared" ca="1" si="22"/>
        <v/>
      </c>
      <c r="J106" s="31" t="str">
        <f t="shared" ca="1" si="19"/>
        <v/>
      </c>
      <c r="K106" s="66" t="str">
        <f t="shared" ca="1" si="23"/>
        <v/>
      </c>
      <c r="M106" s="146">
        <v>45960.625</v>
      </c>
      <c r="N106" s="3">
        <v>92.49</v>
      </c>
      <c r="O106" s="146">
        <v>45958.625</v>
      </c>
      <c r="P106" s="3">
        <v>101.083</v>
      </c>
      <c r="S106" s="146">
        <f t="shared" si="14"/>
        <v>45960.625</v>
      </c>
      <c r="T106" s="146">
        <f t="shared" si="15"/>
        <v>45960.625</v>
      </c>
    </row>
    <row r="107" spans="1:20">
      <c r="A107" s="151" t="str">
        <f t="shared" ca="1" si="20"/>
        <v/>
      </c>
      <c r="B107" s="38" t="str">
        <f ca="1">IF(COUNTIF($U$2:U1092,A107)=1,VLOOKUP(A107,M:N,2), IF(COUNTIF($U$2:U1092,A107)=0,$B$9,""))</f>
        <v/>
      </c>
      <c r="C107" s="30" t="str">
        <f t="shared" ca="1" si="16"/>
        <v/>
      </c>
      <c r="D107" s="31" t="str">
        <f t="shared" ca="1" si="17"/>
        <v/>
      </c>
      <c r="E107" s="38" t="str">
        <f ca="1">IF(COUNTIF($U$2:U1092,A107)=1,VLOOKUP(A107,O:P,2), IF(COUNTIF($U$2:U1092,A107)=0,$C$9,""))</f>
        <v/>
      </c>
      <c r="F107" s="30" t="str">
        <f t="shared" ca="1" si="21"/>
        <v/>
      </c>
      <c r="G107" s="31" t="str">
        <f t="shared" ca="1" si="18"/>
        <v/>
      </c>
      <c r="H107" s="38" t="str">
        <f ca="1">IF(COUNTIF($U$2:U1092,A107)=1,VLOOKUP(A107,Q:R,2), IF(COUNTIF($U$2:U1092,A107)=0,$D$9,""))</f>
        <v/>
      </c>
      <c r="I107" s="30" t="str">
        <f t="shared" ca="1" si="22"/>
        <v/>
      </c>
      <c r="J107" s="31" t="str">
        <f t="shared" ca="1" si="19"/>
        <v/>
      </c>
      <c r="K107" s="66" t="str">
        <f t="shared" ca="1" si="23"/>
        <v/>
      </c>
      <c r="M107" s="146">
        <v>45961.625</v>
      </c>
      <c r="N107" s="3">
        <v>92.63</v>
      </c>
      <c r="O107" s="146">
        <v>45959.625</v>
      </c>
      <c r="P107" s="3">
        <v>101.07899999999999</v>
      </c>
      <c r="S107" s="146">
        <f t="shared" si="14"/>
        <v>45961.625</v>
      </c>
      <c r="T107" s="146">
        <f t="shared" si="15"/>
        <v>45961.625</v>
      </c>
    </row>
    <row r="108" spans="1:20">
      <c r="A108" s="151" t="str">
        <f t="shared" ca="1" si="20"/>
        <v/>
      </c>
      <c r="B108" s="38" t="str">
        <f ca="1">IF(COUNTIF($U$2:U1093,A108)=1,VLOOKUP(A108,M:N,2), IF(COUNTIF($U$2:U1093,A108)=0,$B$9,""))</f>
        <v/>
      </c>
      <c r="C108" s="30" t="str">
        <f t="shared" ca="1" si="16"/>
        <v/>
      </c>
      <c r="D108" s="31" t="str">
        <f t="shared" ca="1" si="17"/>
        <v/>
      </c>
      <c r="E108" s="38" t="str">
        <f ca="1">IF(COUNTIF($U$2:U1093,A108)=1,VLOOKUP(A108,O:P,2), IF(COUNTIF($U$2:U1093,A108)=0,$C$9,""))</f>
        <v/>
      </c>
      <c r="F108" s="30" t="str">
        <f t="shared" ca="1" si="21"/>
        <v/>
      </c>
      <c r="G108" s="31" t="str">
        <f t="shared" ca="1" si="18"/>
        <v/>
      </c>
      <c r="H108" s="38" t="str">
        <f ca="1">IF(COUNTIF($U$2:U1093,A108)=1,VLOOKUP(A108,Q:R,2), IF(COUNTIF($U$2:U1093,A108)=0,$D$9,""))</f>
        <v/>
      </c>
      <c r="I108" s="30" t="str">
        <f t="shared" ca="1" si="22"/>
        <v/>
      </c>
      <c r="J108" s="31" t="str">
        <f t="shared" ca="1" si="19"/>
        <v/>
      </c>
      <c r="K108" s="66" t="str">
        <f t="shared" ca="1" si="23"/>
        <v/>
      </c>
      <c r="M108" s="146">
        <v>45964.625</v>
      </c>
      <c r="N108" s="3">
        <v>92.55</v>
      </c>
      <c r="O108" s="146">
        <v>45960.625</v>
      </c>
      <c r="P108" s="3">
        <v>101.026</v>
      </c>
      <c r="S108" s="146">
        <f t="shared" si="14"/>
        <v>45964.625</v>
      </c>
      <c r="T108" s="146">
        <f t="shared" si="15"/>
        <v>45964.625</v>
      </c>
    </row>
    <row r="109" spans="1:20">
      <c r="A109" s="151" t="str">
        <f t="shared" ca="1" si="20"/>
        <v/>
      </c>
      <c r="B109" s="38" t="str">
        <f ca="1">IF(COUNTIF($U$2:U1094,A109)=1,VLOOKUP(A109,M:N,2), IF(COUNTIF($U$2:U1094,A109)=0,$B$9,""))</f>
        <v/>
      </c>
      <c r="C109" s="30" t="str">
        <f t="shared" ca="1" si="16"/>
        <v/>
      </c>
      <c r="D109" s="31" t="str">
        <f t="shared" ca="1" si="17"/>
        <v/>
      </c>
      <c r="E109" s="38" t="str">
        <f ca="1">IF(COUNTIF($U$2:U1094,A109)=1,VLOOKUP(A109,O:P,2), IF(COUNTIF($U$2:U1094,A109)=0,$C$9,""))</f>
        <v/>
      </c>
      <c r="F109" s="30" t="str">
        <f t="shared" ca="1" si="21"/>
        <v/>
      </c>
      <c r="G109" s="31" t="str">
        <f t="shared" ca="1" si="18"/>
        <v/>
      </c>
      <c r="H109" s="38" t="str">
        <f ca="1">IF(COUNTIF($U$2:U1094,A109)=1,VLOOKUP(A109,Q:R,2), IF(COUNTIF($U$2:U1094,A109)=0,$D$9,""))</f>
        <v/>
      </c>
      <c r="I109" s="30" t="str">
        <f t="shared" ca="1" si="22"/>
        <v/>
      </c>
      <c r="J109" s="31" t="str">
        <f t="shared" ca="1" si="19"/>
        <v/>
      </c>
      <c r="K109" s="66" t="str">
        <f t="shared" ca="1" si="23"/>
        <v/>
      </c>
      <c r="M109" s="146">
        <v>45965.625</v>
      </c>
      <c r="N109" s="3">
        <v>92.47</v>
      </c>
      <c r="O109" s="146">
        <v>45961.625</v>
      </c>
      <c r="P109" s="3">
        <v>101.04900000000001</v>
      </c>
      <c r="S109" s="146">
        <f t="shared" si="14"/>
        <v>45965.625</v>
      </c>
      <c r="T109" s="146">
        <f t="shared" si="15"/>
        <v>45965.625</v>
      </c>
    </row>
    <row r="110" spans="1:20">
      <c r="A110" s="151" t="str">
        <f t="shared" ca="1" si="20"/>
        <v/>
      </c>
      <c r="B110" s="38" t="str">
        <f ca="1">IF(COUNTIF($U$2:U1095,A110)=1,VLOOKUP(A110,M:N,2), IF(COUNTIF($U$2:U1095,A110)=0,$B$9,""))</f>
        <v/>
      </c>
      <c r="C110" s="30" t="str">
        <f t="shared" ca="1" si="16"/>
        <v/>
      </c>
      <c r="D110" s="31" t="str">
        <f t="shared" ca="1" si="17"/>
        <v/>
      </c>
      <c r="E110" s="38" t="str">
        <f ca="1">IF(COUNTIF($U$2:U1095,A110)=1,VLOOKUP(A110,O:P,2), IF(COUNTIF($U$2:U1095,A110)=0,$C$9,""))</f>
        <v/>
      </c>
      <c r="F110" s="30" t="str">
        <f t="shared" ca="1" si="21"/>
        <v/>
      </c>
      <c r="G110" s="31" t="str">
        <f t="shared" ca="1" si="18"/>
        <v/>
      </c>
      <c r="H110" s="38" t="str">
        <f ca="1">IF(COUNTIF($U$2:U1095,A110)=1,VLOOKUP(A110,Q:R,2), IF(COUNTIF($U$2:U1095,A110)=0,$D$9,""))</f>
        <v/>
      </c>
      <c r="I110" s="30" t="str">
        <f t="shared" ca="1" si="22"/>
        <v/>
      </c>
      <c r="J110" s="31" t="str">
        <f t="shared" ca="1" si="19"/>
        <v/>
      </c>
      <c r="K110" s="66" t="str">
        <f t="shared" ca="1" si="23"/>
        <v/>
      </c>
      <c r="M110" s="146">
        <v>45966.625</v>
      </c>
      <c r="N110" s="3">
        <v>92.47</v>
      </c>
      <c r="O110" s="146">
        <v>45964.625</v>
      </c>
      <c r="P110" s="3">
        <v>101.012</v>
      </c>
      <c r="S110" s="146">
        <f t="shared" si="14"/>
        <v>45966.625</v>
      </c>
      <c r="T110" s="146">
        <f t="shared" si="15"/>
        <v>45966.625</v>
      </c>
    </row>
    <row r="111" spans="1:20">
      <c r="A111" s="151" t="str">
        <f t="shared" ca="1" si="20"/>
        <v/>
      </c>
      <c r="B111" s="38" t="str">
        <f ca="1">IF(COUNTIF($U$2:U1096,A111)=1,VLOOKUP(A111,M:N,2), IF(COUNTIF($U$2:U1096,A111)=0,$B$9,""))</f>
        <v/>
      </c>
      <c r="C111" s="30" t="str">
        <f t="shared" ca="1" si="16"/>
        <v/>
      </c>
      <c r="D111" s="31" t="str">
        <f t="shared" ca="1" si="17"/>
        <v/>
      </c>
      <c r="E111" s="38" t="str">
        <f ca="1">IF(COUNTIF($U$2:U1096,A111)=1,VLOOKUP(A111,O:P,2), IF(COUNTIF($U$2:U1096,A111)=0,$C$9,""))</f>
        <v/>
      </c>
      <c r="F111" s="30" t="str">
        <f t="shared" ca="1" si="21"/>
        <v/>
      </c>
      <c r="G111" s="31" t="str">
        <f t="shared" ca="1" si="18"/>
        <v/>
      </c>
      <c r="H111" s="38" t="str">
        <f ca="1">IF(COUNTIF($U$2:U1096,A111)=1,VLOOKUP(A111,Q:R,2), IF(COUNTIF($U$2:U1096,A111)=0,$D$9,""))</f>
        <v/>
      </c>
      <c r="I111" s="30" t="str">
        <f t="shared" ca="1" si="22"/>
        <v/>
      </c>
      <c r="J111" s="31" t="str">
        <f t="shared" ca="1" si="19"/>
        <v/>
      </c>
      <c r="K111" s="66" t="str">
        <f t="shared" ca="1" si="23"/>
        <v/>
      </c>
      <c r="M111" s="146">
        <v>45967.625</v>
      </c>
      <c r="N111" s="3">
        <v>92.45</v>
      </c>
      <c r="O111" s="146">
        <v>45965.625</v>
      </c>
      <c r="P111" s="3">
        <v>101.024</v>
      </c>
      <c r="S111" s="146">
        <f t="shared" si="14"/>
        <v>45967.625</v>
      </c>
      <c r="T111" s="146">
        <f t="shared" si="15"/>
        <v>45967.625</v>
      </c>
    </row>
    <row r="112" spans="1:20">
      <c r="A112" s="151" t="str">
        <f t="shared" ca="1" si="20"/>
        <v/>
      </c>
      <c r="B112" s="38" t="str">
        <f ca="1">IF(COUNTIF($U$2:U1097,A112)=1,VLOOKUP(A112,M:N,2), IF(COUNTIF($U$2:U1097,A112)=0,$B$9,""))</f>
        <v/>
      </c>
      <c r="C112" s="30" t="str">
        <f t="shared" ca="1" si="16"/>
        <v/>
      </c>
      <c r="D112" s="31" t="str">
        <f t="shared" ca="1" si="17"/>
        <v/>
      </c>
      <c r="E112" s="38" t="str">
        <f ca="1">IF(COUNTIF($U$2:U1097,A112)=1,VLOOKUP(A112,O:P,2), IF(COUNTIF($U$2:U1097,A112)=0,$C$9,""))</f>
        <v/>
      </c>
      <c r="F112" s="30" t="str">
        <f t="shared" ca="1" si="21"/>
        <v/>
      </c>
      <c r="G112" s="31" t="str">
        <f t="shared" ca="1" si="18"/>
        <v/>
      </c>
      <c r="H112" s="38" t="str">
        <f ca="1">IF(COUNTIF($U$2:U1097,A112)=1,VLOOKUP(A112,Q:R,2), IF(COUNTIF($U$2:U1097,A112)=0,$D$9,""))</f>
        <v/>
      </c>
      <c r="I112" s="30" t="str">
        <f t="shared" ca="1" si="22"/>
        <v/>
      </c>
      <c r="J112" s="31" t="str">
        <f t="shared" ca="1" si="19"/>
        <v/>
      </c>
      <c r="K112" s="66" t="str">
        <f t="shared" ca="1" si="23"/>
        <v/>
      </c>
      <c r="M112" s="146">
        <v>45968.625</v>
      </c>
      <c r="N112" s="3">
        <v>92.28</v>
      </c>
      <c r="O112" s="146">
        <v>45966.625</v>
      </c>
      <c r="P112" s="3">
        <v>100.976</v>
      </c>
      <c r="S112" s="146">
        <f t="shared" si="14"/>
        <v>45968.625</v>
      </c>
      <c r="T112" s="146">
        <f t="shared" si="15"/>
        <v>45968.625</v>
      </c>
    </row>
    <row r="113" spans="1:20">
      <c r="A113" s="151" t="str">
        <f t="shared" ca="1" si="20"/>
        <v/>
      </c>
      <c r="B113" s="38" t="str">
        <f ca="1">IF(COUNTIF($U$2:U1098,A113)=1,VLOOKUP(A113,M:N,2), IF(COUNTIF($U$2:U1098,A113)=0,$B$9,""))</f>
        <v/>
      </c>
      <c r="C113" s="30" t="str">
        <f t="shared" ca="1" si="16"/>
        <v/>
      </c>
      <c r="D113" s="31" t="str">
        <f t="shared" ca="1" si="17"/>
        <v/>
      </c>
      <c r="E113" s="38" t="str">
        <f ca="1">IF(COUNTIF($U$2:U1098,A113)=1,VLOOKUP(A113,O:P,2), IF(COUNTIF($U$2:U1098,A113)=0,$C$9,""))</f>
        <v/>
      </c>
      <c r="F113" s="30" t="str">
        <f t="shared" ca="1" si="21"/>
        <v/>
      </c>
      <c r="G113" s="31" t="str">
        <f t="shared" ca="1" si="18"/>
        <v/>
      </c>
      <c r="H113" s="38" t="str">
        <f ca="1">IF(COUNTIF($U$2:U1098,A113)=1,VLOOKUP(A113,Q:R,2), IF(COUNTIF($U$2:U1098,A113)=0,$D$9,""))</f>
        <v/>
      </c>
      <c r="I113" s="30" t="str">
        <f t="shared" ca="1" si="22"/>
        <v/>
      </c>
      <c r="J113" s="31" t="str">
        <f t="shared" ca="1" si="19"/>
        <v/>
      </c>
      <c r="K113" s="66" t="str">
        <f t="shared" ca="1" si="23"/>
        <v/>
      </c>
      <c r="M113" s="146">
        <v>45971.625</v>
      </c>
      <c r="N113" s="3">
        <v>92.6</v>
      </c>
      <c r="O113" s="146">
        <v>45967.625</v>
      </c>
      <c r="P113" s="3">
        <v>100.99299999999999</v>
      </c>
      <c r="S113" s="146">
        <f t="shared" si="14"/>
        <v>45971.625</v>
      </c>
      <c r="T113" s="146">
        <f t="shared" si="15"/>
        <v>45971.625</v>
      </c>
    </row>
    <row r="114" spans="1:20">
      <c r="A114" s="151" t="str">
        <f t="shared" ca="1" si="20"/>
        <v/>
      </c>
      <c r="B114" s="38" t="str">
        <f ca="1">IF(COUNTIF($U$2:U1099,A114)=1,VLOOKUP(A114,M:N,2), IF(COUNTIF($U$2:U1099,A114)=0,$B$9,""))</f>
        <v/>
      </c>
      <c r="C114" s="30" t="str">
        <f t="shared" ca="1" si="16"/>
        <v/>
      </c>
      <c r="D114" s="31" t="str">
        <f t="shared" ca="1" si="17"/>
        <v/>
      </c>
      <c r="E114" s="38" t="str">
        <f ca="1">IF(COUNTIF($U$2:U1099,A114)=1,VLOOKUP(A114,O:P,2), IF(COUNTIF($U$2:U1099,A114)=0,$C$9,""))</f>
        <v/>
      </c>
      <c r="F114" s="30" t="str">
        <f t="shared" ca="1" si="21"/>
        <v/>
      </c>
      <c r="G114" s="31" t="str">
        <f t="shared" ca="1" si="18"/>
        <v/>
      </c>
      <c r="H114" s="38" t="str">
        <f ca="1">IF(COUNTIF($U$2:U1099,A114)=1,VLOOKUP(A114,Q:R,2), IF(COUNTIF($U$2:U1099,A114)=0,$D$9,""))</f>
        <v/>
      </c>
      <c r="I114" s="30" t="str">
        <f t="shared" ca="1" si="22"/>
        <v/>
      </c>
      <c r="J114" s="31" t="str">
        <f t="shared" ca="1" si="19"/>
        <v/>
      </c>
      <c r="K114" s="66" t="str">
        <f t="shared" ca="1" si="23"/>
        <v/>
      </c>
      <c r="M114" s="146">
        <v>45972.625</v>
      </c>
      <c r="N114" s="3">
        <v>92.66</v>
      </c>
      <c r="O114" s="146">
        <v>45968.625</v>
      </c>
      <c r="P114" s="3">
        <v>101.001</v>
      </c>
      <c r="S114" s="146">
        <f t="shared" si="14"/>
        <v>45972.625</v>
      </c>
      <c r="T114" s="146">
        <f t="shared" si="15"/>
        <v>45972.625</v>
      </c>
    </row>
    <row r="115" spans="1:20">
      <c r="A115" s="151" t="str">
        <f t="shared" ca="1" si="20"/>
        <v/>
      </c>
      <c r="B115" s="38" t="str">
        <f ca="1">IF(COUNTIF($U$2:U1100,A115)=1,VLOOKUP(A115,M:N,2), IF(COUNTIF($U$2:U1100,A115)=0,$B$9,""))</f>
        <v/>
      </c>
      <c r="C115" s="30" t="str">
        <f t="shared" ca="1" si="16"/>
        <v/>
      </c>
      <c r="D115" s="31" t="str">
        <f t="shared" ca="1" si="17"/>
        <v/>
      </c>
      <c r="E115" s="38" t="str">
        <f ca="1">IF(COUNTIF($U$2:U1100,A115)=1,VLOOKUP(A115,O:P,2), IF(COUNTIF($U$2:U1100,A115)=0,$C$9,""))</f>
        <v/>
      </c>
      <c r="F115" s="30" t="str">
        <f t="shared" ca="1" si="21"/>
        <v/>
      </c>
      <c r="G115" s="31" t="str">
        <f t="shared" ca="1" si="18"/>
        <v/>
      </c>
      <c r="H115" s="38" t="str">
        <f ca="1">IF(COUNTIF($U$2:U1100,A115)=1,VLOOKUP(A115,Q:R,2), IF(COUNTIF($U$2:U1100,A115)=0,$D$9,""))</f>
        <v/>
      </c>
      <c r="I115" s="30" t="str">
        <f t="shared" ca="1" si="22"/>
        <v/>
      </c>
      <c r="J115" s="31" t="str">
        <f t="shared" ca="1" si="19"/>
        <v/>
      </c>
      <c r="K115" s="66" t="str">
        <f t="shared" ca="1" si="23"/>
        <v/>
      </c>
      <c r="M115" s="146">
        <v>45973.625</v>
      </c>
      <c r="N115" s="3">
        <v>92.72</v>
      </c>
      <c r="O115" s="146">
        <v>45971.625</v>
      </c>
      <c r="P115" s="3">
        <v>100.983</v>
      </c>
      <c r="S115" s="146">
        <f t="shared" si="14"/>
        <v>45973.625</v>
      </c>
      <c r="T115" s="146">
        <f t="shared" si="15"/>
        <v>45973.625</v>
      </c>
    </row>
    <row r="116" spans="1:20">
      <c r="A116" s="151" t="str">
        <f t="shared" ca="1" si="20"/>
        <v/>
      </c>
      <c r="B116" s="38" t="str">
        <f ca="1">IF(COUNTIF($U$2:U1101,A116)=1,VLOOKUP(A116,M:N,2), IF(COUNTIF($U$2:U1101,A116)=0,$B$9,""))</f>
        <v/>
      </c>
      <c r="C116" s="30" t="str">
        <f t="shared" ca="1" si="16"/>
        <v/>
      </c>
      <c r="D116" s="31" t="str">
        <f t="shared" ca="1" si="17"/>
        <v/>
      </c>
      <c r="E116" s="38" t="str">
        <f ca="1">IF(COUNTIF($U$2:U1101,A116)=1,VLOOKUP(A116,O:P,2), IF(COUNTIF($U$2:U1101,A116)=0,$C$9,""))</f>
        <v/>
      </c>
      <c r="F116" s="30" t="str">
        <f t="shared" ca="1" si="21"/>
        <v/>
      </c>
      <c r="G116" s="31" t="str">
        <f t="shared" ca="1" si="18"/>
        <v/>
      </c>
      <c r="H116" s="38" t="str">
        <f ca="1">IF(COUNTIF($U$2:U1101,A116)=1,VLOOKUP(A116,Q:R,2), IF(COUNTIF($U$2:U1101,A116)=0,$D$9,""))</f>
        <v/>
      </c>
      <c r="I116" s="30" t="str">
        <f t="shared" ca="1" si="22"/>
        <v/>
      </c>
      <c r="J116" s="31" t="str">
        <f t="shared" ca="1" si="19"/>
        <v/>
      </c>
      <c r="K116" s="66" t="str">
        <f t="shared" ca="1" si="23"/>
        <v/>
      </c>
      <c r="M116" s="146">
        <v>45974.625</v>
      </c>
      <c r="N116" s="3">
        <v>92.46</v>
      </c>
      <c r="O116" s="146">
        <v>45972.625</v>
      </c>
      <c r="P116" s="3">
        <v>100.994</v>
      </c>
      <c r="S116" s="146">
        <f t="shared" si="14"/>
        <v>45974.625</v>
      </c>
      <c r="T116" s="146">
        <f t="shared" si="15"/>
        <v>45974.625</v>
      </c>
    </row>
    <row r="117" spans="1:20">
      <c r="A117" s="151" t="str">
        <f t="shared" ca="1" si="20"/>
        <v/>
      </c>
      <c r="B117" s="38" t="str">
        <f ca="1">IF(COUNTIF($U$2:U1102,A117)=1,VLOOKUP(A117,M:N,2), IF(COUNTIF($U$2:U1102,A117)=0,$B$9,""))</f>
        <v/>
      </c>
      <c r="C117" s="30" t="str">
        <f t="shared" ca="1" si="16"/>
        <v/>
      </c>
      <c r="D117" s="31" t="str">
        <f t="shared" ca="1" si="17"/>
        <v/>
      </c>
      <c r="E117" s="38" t="str">
        <f ca="1">IF(COUNTIF($U$2:U1102,A117)=1,VLOOKUP(A117,O:P,2), IF(COUNTIF($U$2:U1102,A117)=0,$C$9,""))</f>
        <v/>
      </c>
      <c r="F117" s="30" t="str">
        <f t="shared" ca="1" si="21"/>
        <v/>
      </c>
      <c r="G117" s="31" t="str">
        <f t="shared" ca="1" si="18"/>
        <v/>
      </c>
      <c r="H117" s="38" t="str">
        <f ca="1">IF(COUNTIF($U$2:U1102,A117)=1,VLOOKUP(A117,Q:R,2), IF(COUNTIF($U$2:U1102,A117)=0,$D$9,""))</f>
        <v/>
      </c>
      <c r="I117" s="30" t="str">
        <f t="shared" ca="1" si="22"/>
        <v/>
      </c>
      <c r="J117" s="31" t="str">
        <f t="shared" ca="1" si="19"/>
        <v/>
      </c>
      <c r="K117" s="66" t="str">
        <f t="shared" ca="1" si="23"/>
        <v/>
      </c>
      <c r="M117" s="146">
        <v>45975.625</v>
      </c>
      <c r="N117" s="3">
        <v>92.38</v>
      </c>
      <c r="O117" s="146">
        <v>45973.625</v>
      </c>
      <c r="P117" s="3">
        <v>100.988</v>
      </c>
      <c r="S117" s="146">
        <f t="shared" si="14"/>
        <v>45975.625</v>
      </c>
      <c r="T117" s="146">
        <f t="shared" si="15"/>
        <v>45975.625</v>
      </c>
    </row>
    <row r="118" spans="1:20">
      <c r="A118" s="151" t="str">
        <f t="shared" ca="1" si="20"/>
        <v/>
      </c>
      <c r="B118" s="38" t="str">
        <f ca="1">IF(COUNTIF($U$2:U1103,A118)=1,VLOOKUP(A118,M:N,2), IF(COUNTIF($U$2:U1103,A118)=0,$B$9,""))</f>
        <v/>
      </c>
      <c r="C118" s="30" t="str">
        <f t="shared" ca="1" si="16"/>
        <v/>
      </c>
      <c r="D118" s="31" t="str">
        <f t="shared" ca="1" si="17"/>
        <v/>
      </c>
      <c r="E118" s="38" t="str">
        <f ca="1">IF(COUNTIF($U$2:U1103,A118)=1,VLOOKUP(A118,O:P,2), IF(COUNTIF($U$2:U1103,A118)=0,$C$9,""))</f>
        <v/>
      </c>
      <c r="F118" s="30" t="str">
        <f t="shared" ca="1" si="21"/>
        <v/>
      </c>
      <c r="G118" s="31" t="str">
        <f t="shared" ca="1" si="18"/>
        <v/>
      </c>
      <c r="H118" s="38" t="str">
        <f ca="1">IF(COUNTIF($U$2:U1103,A118)=1,VLOOKUP(A118,Q:R,2), IF(COUNTIF($U$2:U1103,A118)=0,$D$9,""))</f>
        <v/>
      </c>
      <c r="I118" s="30" t="str">
        <f t="shared" ca="1" si="22"/>
        <v/>
      </c>
      <c r="J118" s="31" t="str">
        <f t="shared" ca="1" si="19"/>
        <v/>
      </c>
      <c r="K118" s="66" t="str">
        <f t="shared" ca="1" si="23"/>
        <v/>
      </c>
      <c r="M118" s="146">
        <v>45978.625</v>
      </c>
      <c r="N118" s="3">
        <v>92.34</v>
      </c>
      <c r="O118" s="146">
        <v>45974.625</v>
      </c>
      <c r="P118" s="3">
        <v>100.90300000000001</v>
      </c>
      <c r="S118" s="146">
        <f t="shared" si="14"/>
        <v>45978.625</v>
      </c>
      <c r="T118" s="146">
        <f t="shared" si="15"/>
        <v>45978.625</v>
      </c>
    </row>
    <row r="119" spans="1:20">
      <c r="A119" s="151" t="str">
        <f t="shared" ca="1" si="20"/>
        <v/>
      </c>
      <c r="B119" s="38" t="str">
        <f ca="1">IF(COUNTIF($U$2:U1104,A119)=1,VLOOKUP(A119,M:N,2), IF(COUNTIF($U$2:U1104,A119)=0,$B$9,""))</f>
        <v/>
      </c>
      <c r="C119" s="30" t="str">
        <f t="shared" ca="1" si="16"/>
        <v/>
      </c>
      <c r="D119" s="31" t="str">
        <f t="shared" ca="1" si="17"/>
        <v/>
      </c>
      <c r="E119" s="38" t="str">
        <f ca="1">IF(COUNTIF($U$2:U1104,A119)=1,VLOOKUP(A119,O:P,2), IF(COUNTIF($U$2:U1104,A119)=0,$C$9,""))</f>
        <v/>
      </c>
      <c r="F119" s="30" t="str">
        <f t="shared" ca="1" si="21"/>
        <v/>
      </c>
      <c r="G119" s="31" t="str">
        <f t="shared" ca="1" si="18"/>
        <v/>
      </c>
      <c r="H119" s="38" t="str">
        <f ca="1">IF(COUNTIF($U$2:U1104,A119)=1,VLOOKUP(A119,Q:R,2), IF(COUNTIF($U$2:U1104,A119)=0,$D$9,""))</f>
        <v/>
      </c>
      <c r="I119" s="30" t="str">
        <f t="shared" ca="1" si="22"/>
        <v/>
      </c>
      <c r="J119" s="31" t="str">
        <f t="shared" ca="1" si="19"/>
        <v/>
      </c>
      <c r="K119" s="66" t="str">
        <f t="shared" ca="1" si="23"/>
        <v/>
      </c>
      <c r="M119" s="146">
        <v>45979.625</v>
      </c>
      <c r="N119" s="3">
        <v>92.18</v>
      </c>
      <c r="O119" s="146">
        <v>45975.625</v>
      </c>
      <c r="P119" s="3">
        <v>100.874</v>
      </c>
      <c r="S119" s="146">
        <f t="shared" si="14"/>
        <v>45979.625</v>
      </c>
      <c r="T119" s="146">
        <f t="shared" si="15"/>
        <v>45979.625</v>
      </c>
    </row>
    <row r="120" spans="1:20">
      <c r="A120" s="151" t="str">
        <f t="shared" ca="1" si="20"/>
        <v/>
      </c>
      <c r="B120" s="38" t="str">
        <f ca="1">IF(COUNTIF($U$2:U1105,A120)=1,VLOOKUP(A120,M:N,2), IF(COUNTIF($U$2:U1105,A120)=0,$B$9,""))</f>
        <v/>
      </c>
      <c r="C120" s="30" t="str">
        <f t="shared" ca="1" si="16"/>
        <v/>
      </c>
      <c r="D120" s="31" t="str">
        <f t="shared" ca="1" si="17"/>
        <v/>
      </c>
      <c r="E120" s="38" t="str">
        <f ca="1">IF(COUNTIF($U$2:U1105,A120)=1,VLOOKUP(A120,O:P,2), IF(COUNTIF($U$2:U1105,A120)=0,$C$9,""))</f>
        <v/>
      </c>
      <c r="F120" s="30" t="str">
        <f t="shared" ca="1" si="21"/>
        <v/>
      </c>
      <c r="G120" s="31" t="str">
        <f t="shared" ca="1" si="18"/>
        <v/>
      </c>
      <c r="H120" s="38" t="str">
        <f ca="1">IF(COUNTIF($U$2:U1105,A120)=1,VLOOKUP(A120,Q:R,2), IF(COUNTIF($U$2:U1105,A120)=0,$D$9,""))</f>
        <v/>
      </c>
      <c r="I120" s="30" t="str">
        <f t="shared" ca="1" si="22"/>
        <v/>
      </c>
      <c r="J120" s="31" t="str">
        <f t="shared" ca="1" si="19"/>
        <v/>
      </c>
      <c r="K120" s="66" t="str">
        <f t="shared" ca="1" si="23"/>
        <v/>
      </c>
      <c r="M120" s="146">
        <v>45980.625</v>
      </c>
      <c r="N120" s="3">
        <v>92.22</v>
      </c>
      <c r="O120" s="146">
        <v>45978.625</v>
      </c>
      <c r="P120" s="3">
        <v>100.85299999999999</v>
      </c>
      <c r="S120" s="146">
        <f t="shared" si="14"/>
        <v>45980.625</v>
      </c>
      <c r="T120" s="146">
        <f t="shared" si="15"/>
        <v>45980.625</v>
      </c>
    </row>
    <row r="121" spans="1:20">
      <c r="A121" s="151" t="str">
        <f t="shared" ca="1" si="20"/>
        <v/>
      </c>
      <c r="B121" s="38" t="str">
        <f ca="1">IF(COUNTIF($U$2:U1106,A121)=1,VLOOKUP(A121,M:N,2), IF(COUNTIF($U$2:U1106,A121)=0,$B$9,""))</f>
        <v/>
      </c>
      <c r="C121" s="30" t="str">
        <f t="shared" ca="1" si="16"/>
        <v/>
      </c>
      <c r="D121" s="31" t="str">
        <f t="shared" ca="1" si="17"/>
        <v/>
      </c>
      <c r="E121" s="38" t="str">
        <f ca="1">IF(COUNTIF($U$2:U1106,A121)=1,VLOOKUP(A121,O:P,2), IF(COUNTIF($U$2:U1106,A121)=0,$C$9,""))</f>
        <v/>
      </c>
      <c r="F121" s="30" t="str">
        <f t="shared" ca="1" si="21"/>
        <v/>
      </c>
      <c r="G121" s="31" t="str">
        <f t="shared" ca="1" si="18"/>
        <v/>
      </c>
      <c r="H121" s="38" t="str">
        <f ca="1">IF(COUNTIF($U$2:U1106,A121)=1,VLOOKUP(A121,Q:R,2), IF(COUNTIF($U$2:U1106,A121)=0,$D$9,""))</f>
        <v/>
      </c>
      <c r="I121" s="30" t="str">
        <f t="shared" ca="1" si="22"/>
        <v/>
      </c>
      <c r="J121" s="31" t="str">
        <f t="shared" ca="1" si="19"/>
        <v/>
      </c>
      <c r="K121" s="66" t="str">
        <f t="shared" ca="1" si="23"/>
        <v/>
      </c>
      <c r="M121" s="146">
        <v>45981.625</v>
      </c>
      <c r="N121" s="3">
        <v>92.49</v>
      </c>
      <c r="O121" s="146">
        <v>45979.625</v>
      </c>
      <c r="P121" s="3">
        <v>100.91500000000001</v>
      </c>
      <c r="S121" s="146">
        <f t="shared" si="14"/>
        <v>45981.625</v>
      </c>
      <c r="T121" s="146">
        <f t="shared" si="15"/>
        <v>45981.625</v>
      </c>
    </row>
    <row r="122" spans="1:20">
      <c r="A122" s="151" t="str">
        <f t="shared" ca="1" si="20"/>
        <v/>
      </c>
      <c r="B122" s="38" t="str">
        <f ca="1">IF(COUNTIF($U$2:U1107,A122)=1,VLOOKUP(A122,M:N,2), IF(COUNTIF($U$2:U1107,A122)=0,$B$9,""))</f>
        <v/>
      </c>
      <c r="C122" s="30" t="str">
        <f t="shared" ca="1" si="16"/>
        <v/>
      </c>
      <c r="D122" s="31" t="str">
        <f t="shared" ca="1" si="17"/>
        <v/>
      </c>
      <c r="E122" s="38" t="str">
        <f ca="1">IF(COUNTIF($U$2:U1107,A122)=1,VLOOKUP(A122,O:P,2), IF(COUNTIF($U$2:U1107,A122)=0,$C$9,""))</f>
        <v/>
      </c>
      <c r="F122" s="30" t="str">
        <f t="shared" ca="1" si="21"/>
        <v/>
      </c>
      <c r="G122" s="31" t="str">
        <f t="shared" ca="1" si="18"/>
        <v/>
      </c>
      <c r="H122" s="38" t="str">
        <f ca="1">IF(COUNTIF($U$2:U1107,A122)=1,VLOOKUP(A122,Q:R,2), IF(COUNTIF($U$2:U1107,A122)=0,$D$9,""))</f>
        <v/>
      </c>
      <c r="I122" s="30" t="str">
        <f t="shared" ca="1" si="22"/>
        <v/>
      </c>
      <c r="J122" s="31" t="str">
        <f t="shared" ca="1" si="19"/>
        <v/>
      </c>
      <c r="K122" s="66" t="str">
        <f t="shared" ca="1" si="23"/>
        <v/>
      </c>
      <c r="M122" s="146">
        <v>45982.625</v>
      </c>
      <c r="N122" s="3">
        <v>92.24</v>
      </c>
      <c r="O122" s="146">
        <v>45980.625</v>
      </c>
      <c r="P122" s="3">
        <v>100.92100000000001</v>
      </c>
      <c r="S122" s="146">
        <f t="shared" si="14"/>
        <v>45982.625</v>
      </c>
      <c r="T122" s="146">
        <f t="shared" si="15"/>
        <v>45982.625</v>
      </c>
    </row>
    <row r="123" spans="1:20">
      <c r="A123" s="151" t="str">
        <f t="shared" ca="1" si="20"/>
        <v/>
      </c>
      <c r="B123" s="38" t="str">
        <f ca="1">IF(COUNTIF($U$2:U1108,A123)=1,VLOOKUP(A123,M:N,2), IF(COUNTIF($U$2:U1108,A123)=0,$B$9,""))</f>
        <v/>
      </c>
      <c r="C123" s="30" t="str">
        <f t="shared" ca="1" si="16"/>
        <v/>
      </c>
      <c r="D123" s="31" t="str">
        <f t="shared" ca="1" si="17"/>
        <v/>
      </c>
      <c r="E123" s="38" t="str">
        <f ca="1">IF(COUNTIF($U$2:U1108,A123)=1,VLOOKUP(A123,O:P,2), IF(COUNTIF($U$2:U1108,A123)=0,$C$9,""))</f>
        <v/>
      </c>
      <c r="F123" s="30" t="str">
        <f t="shared" ca="1" si="21"/>
        <v/>
      </c>
      <c r="G123" s="31" t="str">
        <f t="shared" ca="1" si="18"/>
        <v/>
      </c>
      <c r="H123" s="38" t="str">
        <f ca="1">IF(COUNTIF($U$2:U1108,A123)=1,VLOOKUP(A123,Q:R,2), IF(COUNTIF($U$2:U1108,A123)=0,$D$9,""))</f>
        <v/>
      </c>
      <c r="I123" s="30" t="str">
        <f t="shared" ca="1" si="22"/>
        <v/>
      </c>
      <c r="J123" s="31" t="str">
        <f t="shared" ca="1" si="19"/>
        <v/>
      </c>
      <c r="K123" s="66" t="str">
        <f t="shared" ca="1" si="23"/>
        <v/>
      </c>
      <c r="M123" s="146">
        <v>45985.625</v>
      </c>
      <c r="N123" s="3">
        <v>92.41</v>
      </c>
      <c r="O123" s="146">
        <v>45981.625</v>
      </c>
      <c r="P123" s="3">
        <v>100.889</v>
      </c>
      <c r="S123" s="146">
        <f t="shared" si="14"/>
        <v>45985.625</v>
      </c>
      <c r="T123" s="146">
        <f t="shared" si="15"/>
        <v>45985.625</v>
      </c>
    </row>
    <row r="124" spans="1:20">
      <c r="A124" s="151" t="str">
        <f t="shared" ca="1" si="20"/>
        <v/>
      </c>
      <c r="B124" s="38" t="str">
        <f ca="1">IF(COUNTIF($U$2:U1109,A124)=1,VLOOKUP(A124,M:N,2), IF(COUNTIF($U$2:U1109,A124)=0,$B$9,""))</f>
        <v/>
      </c>
      <c r="C124" s="30" t="str">
        <f t="shared" ca="1" si="16"/>
        <v/>
      </c>
      <c r="D124" s="31" t="str">
        <f t="shared" ca="1" si="17"/>
        <v/>
      </c>
      <c r="E124" s="38" t="str">
        <f ca="1">IF(COUNTIF($U$2:U1109,A124)=1,VLOOKUP(A124,O:P,2), IF(COUNTIF($U$2:U1109,A124)=0,$C$9,""))</f>
        <v/>
      </c>
      <c r="F124" s="30" t="str">
        <f t="shared" ca="1" si="21"/>
        <v/>
      </c>
      <c r="G124" s="31" t="str">
        <f t="shared" ca="1" si="18"/>
        <v/>
      </c>
      <c r="H124" s="38" t="str">
        <f ca="1">IF(COUNTIF($U$2:U1109,A124)=1,VLOOKUP(A124,Q:R,2), IF(COUNTIF($U$2:U1109,A124)=0,$D$9,""))</f>
        <v/>
      </c>
      <c r="I124" s="30" t="str">
        <f t="shared" ca="1" si="22"/>
        <v/>
      </c>
      <c r="J124" s="31" t="str">
        <f t="shared" ca="1" si="19"/>
        <v/>
      </c>
      <c r="K124" s="66" t="str">
        <f t="shared" ca="1" si="23"/>
        <v/>
      </c>
      <c r="M124" s="146">
        <v>45987.625</v>
      </c>
      <c r="N124" s="3">
        <v>92.74</v>
      </c>
      <c r="O124" s="146">
        <v>45982.625</v>
      </c>
      <c r="P124" s="3">
        <v>100.949</v>
      </c>
      <c r="S124" s="146">
        <f t="shared" si="14"/>
        <v>45987.625</v>
      </c>
      <c r="T124" s="146">
        <f t="shared" si="15"/>
        <v>45987.625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45988.625</v>
      </c>
      <c r="N125" s="3">
        <v>92.79</v>
      </c>
      <c r="O125" s="146">
        <v>45985.625</v>
      </c>
      <c r="P125" s="3">
        <v>100.904</v>
      </c>
      <c r="S125" s="146">
        <f t="shared" si="14"/>
        <v>45988.625</v>
      </c>
      <c r="T125" s="146">
        <f t="shared" si="15"/>
        <v>45988.625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45989.625</v>
      </c>
      <c r="N126" s="3">
        <v>92.92</v>
      </c>
      <c r="O126" s="146">
        <v>45986.625</v>
      </c>
      <c r="P126" s="3">
        <v>100.932</v>
      </c>
      <c r="S126" s="146">
        <f t="shared" si="14"/>
        <v>45989.625</v>
      </c>
      <c r="T126" s="146">
        <f t="shared" si="15"/>
        <v>45989.625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45992.625</v>
      </c>
      <c r="N127" s="3">
        <v>92.77</v>
      </c>
      <c r="O127" s="146">
        <v>45987.625</v>
      </c>
      <c r="P127" s="3">
        <v>100.904</v>
      </c>
      <c r="S127" s="146">
        <f t="shared" si="14"/>
        <v>45992.625</v>
      </c>
      <c r="T127" s="146">
        <f t="shared" si="15"/>
        <v>45992.625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45993.625</v>
      </c>
      <c r="N128" s="3">
        <v>92.81</v>
      </c>
      <c r="O128" s="146">
        <v>45988.625</v>
      </c>
      <c r="P128" s="3">
        <v>100.899</v>
      </c>
      <c r="S128" s="146">
        <f t="shared" si="14"/>
        <v>45993.625</v>
      </c>
      <c r="T128" s="146">
        <f t="shared" si="15"/>
        <v>45993.625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45994.625</v>
      </c>
      <c r="N129" s="3">
        <v>92.85</v>
      </c>
      <c r="O129" s="146">
        <v>45989.625</v>
      </c>
      <c r="P129" s="3">
        <v>100.864</v>
      </c>
      <c r="S129" s="146">
        <f t="shared" si="14"/>
        <v>45994.625</v>
      </c>
      <c r="T129" s="146">
        <f t="shared" si="15"/>
        <v>45994.625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45995.625</v>
      </c>
      <c r="N130" s="3">
        <v>92.84</v>
      </c>
      <c r="O130" s="146">
        <v>45992.625</v>
      </c>
      <c r="P130" s="3">
        <v>100.771</v>
      </c>
      <c r="S130" s="146">
        <f t="shared" si="14"/>
        <v>45995.625</v>
      </c>
      <c r="T130" s="146">
        <f t="shared" si="15"/>
        <v>45995.625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45996.625</v>
      </c>
      <c r="N131" s="3">
        <v>92.88</v>
      </c>
      <c r="O131" s="146">
        <v>45993.625</v>
      </c>
      <c r="P131" s="3">
        <v>100.777</v>
      </c>
      <c r="S131" s="146">
        <f t="shared" si="14"/>
        <v>45996.625</v>
      </c>
      <c r="T131" s="146">
        <f t="shared" si="15"/>
        <v>45996.625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45999.625</v>
      </c>
      <c r="N132" s="3">
        <v>92.81</v>
      </c>
      <c r="O132" s="146">
        <v>45994.625</v>
      </c>
      <c r="P132" s="3">
        <v>100.78400000000001</v>
      </c>
      <c r="S132" s="146">
        <f t="shared" ref="S132:S195" si="24">IF(COUNTIF(O:O,M132)*COUNTIF(Q:Q,M132),M132,"")</f>
        <v>45999.625</v>
      </c>
      <c r="T132" s="146">
        <f t="shared" ref="T132:T195" si="25">IF(S132&gt;$A$14,S132,"")</f>
        <v>45999.625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46000.625</v>
      </c>
      <c r="N133" s="3">
        <v>92.79</v>
      </c>
      <c r="O133" s="146">
        <v>45995.625</v>
      </c>
      <c r="P133" s="3">
        <v>100.739</v>
      </c>
      <c r="S133" s="146">
        <f t="shared" si="24"/>
        <v>46000.625</v>
      </c>
      <c r="T133" s="146">
        <f t="shared" si="25"/>
        <v>46000.625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46001.625</v>
      </c>
      <c r="N134" s="3">
        <v>92.68</v>
      </c>
      <c r="O134" s="146">
        <v>45996.625</v>
      </c>
      <c r="P134" s="3">
        <v>100.67</v>
      </c>
      <c r="S134" s="146">
        <f t="shared" si="24"/>
        <v>46001.625</v>
      </c>
      <c r="T134" s="146">
        <f t="shared" si="25"/>
        <v>46001.625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46002.625</v>
      </c>
      <c r="N135" s="3">
        <v>92.83</v>
      </c>
      <c r="O135" s="146">
        <v>45999.625</v>
      </c>
      <c r="P135" s="3">
        <v>100.447</v>
      </c>
      <c r="S135" s="146">
        <f t="shared" si="24"/>
        <v>46002.625</v>
      </c>
      <c r="T135" s="146">
        <f t="shared" si="25"/>
        <v>46002.625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46003.625</v>
      </c>
      <c r="N136" s="3">
        <v>92.75</v>
      </c>
      <c r="O136" s="146">
        <v>46000.625</v>
      </c>
      <c r="P136" s="3">
        <v>100.48399999999999</v>
      </c>
      <c r="S136" s="146">
        <f t="shared" si="24"/>
        <v>46003.625</v>
      </c>
      <c r="T136" s="146">
        <f t="shared" si="25"/>
        <v>46003.625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46006.625</v>
      </c>
      <c r="N137" s="3">
        <v>92.8</v>
      </c>
      <c r="O137" s="146">
        <v>46001.625</v>
      </c>
      <c r="P137" s="3">
        <v>100.42100000000001</v>
      </c>
      <c r="S137" s="146">
        <f t="shared" si="24"/>
        <v>46006.625</v>
      </c>
      <c r="T137" s="146">
        <f t="shared" si="25"/>
        <v>46006.625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46007.625</v>
      </c>
      <c r="N138" s="3">
        <v>92.78</v>
      </c>
      <c r="O138" s="146">
        <v>46002.625</v>
      </c>
      <c r="P138" s="3">
        <v>100.453</v>
      </c>
      <c r="S138" s="146">
        <f t="shared" si="24"/>
        <v>46007.625</v>
      </c>
      <c r="T138" s="146">
        <f t="shared" si="25"/>
        <v>46007.625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46008.625</v>
      </c>
      <c r="N139" s="3">
        <v>92.9</v>
      </c>
      <c r="O139" s="146">
        <v>46003.625</v>
      </c>
      <c r="P139" s="3">
        <v>100.45399999999999</v>
      </c>
      <c r="S139" s="146">
        <f t="shared" si="24"/>
        <v>46008.625</v>
      </c>
      <c r="T139" s="146">
        <f t="shared" si="25"/>
        <v>46008.625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46009.625</v>
      </c>
      <c r="N140" s="3">
        <v>93</v>
      </c>
      <c r="O140" s="146">
        <v>46006.625</v>
      </c>
      <c r="P140" s="3">
        <v>100.489</v>
      </c>
      <c r="S140" s="146">
        <f t="shared" si="24"/>
        <v>46009.625</v>
      </c>
      <c r="T140" s="146">
        <f t="shared" si="25"/>
        <v>46009.625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46007.625</v>
      </c>
      <c r="P141" s="3">
        <v>100.5</v>
      </c>
      <c r="S141" s="146" t="str">
        <f t="shared" si="24"/>
        <v/>
      </c>
      <c r="T141" s="146" t="str">
        <f t="shared" si="25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46008.625</v>
      </c>
      <c r="P142" s="3">
        <v>100.503</v>
      </c>
      <c r="S142" s="146" t="str">
        <f t="shared" si="24"/>
        <v/>
      </c>
      <c r="T142" s="146" t="str">
        <f t="shared" si="25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O143" s="146">
        <v>46009.625</v>
      </c>
      <c r="P143" s="3">
        <v>100.521</v>
      </c>
      <c r="S143" s="146" t="str">
        <f t="shared" si="24"/>
        <v/>
      </c>
      <c r="T143" s="146" t="str">
        <f t="shared" si="25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4"/>
        <v/>
      </c>
      <c r="T144" s="146" t="str">
        <f t="shared" si="25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4"/>
        <v/>
      </c>
      <c r="T145" s="146" t="str">
        <f t="shared" si="25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4"/>
        <v/>
      </c>
      <c r="T146" s="146" t="str">
        <f t="shared" si="25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4"/>
        <v/>
      </c>
      <c r="T147" s="146" t="str">
        <f t="shared" si="25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4"/>
        <v/>
      </c>
      <c r="T148" s="146" t="str">
        <f t="shared" si="25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4"/>
        <v/>
      </c>
      <c r="T149" s="146" t="str">
        <f t="shared" si="25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4"/>
        <v/>
      </c>
      <c r="T150" s="146" t="str">
        <f t="shared" si="25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4"/>
        <v/>
      </c>
      <c r="T151" s="146" t="str">
        <f t="shared" si="25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4"/>
        <v/>
      </c>
      <c r="T152" s="146" t="str">
        <f t="shared" si="25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4"/>
        <v/>
      </c>
      <c r="T153" s="146" t="str">
        <f t="shared" si="25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4"/>
        <v/>
      </c>
      <c r="T154" s="146" t="str">
        <f t="shared" si="25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4"/>
        <v/>
      </c>
      <c r="T155" s="146" t="str">
        <f t="shared" si="25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4"/>
        <v/>
      </c>
      <c r="T156" s="146" t="str">
        <f t="shared" si="25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4"/>
        <v/>
      </c>
      <c r="T157" s="146" t="str">
        <f t="shared" si="25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4"/>
        <v/>
      </c>
      <c r="T158" s="146" t="str">
        <f t="shared" si="25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4"/>
        <v/>
      </c>
      <c r="T159" s="146" t="str">
        <f t="shared" si="25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4"/>
        <v/>
      </c>
      <c r="T160" s="146" t="str">
        <f t="shared" si="25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4"/>
        <v/>
      </c>
      <c r="T161" s="146" t="str">
        <f t="shared" si="25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4"/>
        <v/>
      </c>
      <c r="T162" s="146" t="str">
        <f t="shared" si="25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4"/>
        <v/>
      </c>
      <c r="T163" s="146" t="str">
        <f t="shared" si="25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4"/>
        <v/>
      </c>
      <c r="T164" s="146" t="str">
        <f t="shared" si="25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4"/>
        <v/>
      </c>
      <c r="T165" s="146" t="str">
        <f t="shared" si="25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4"/>
        <v/>
      </c>
      <c r="T166" s="146" t="str">
        <f t="shared" si="25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4"/>
        <v/>
      </c>
      <c r="T167" s="146" t="str">
        <f t="shared" si="25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4"/>
        <v/>
      </c>
      <c r="T168" s="146" t="str">
        <f t="shared" si="25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4"/>
        <v/>
      </c>
      <c r="T169" s="146" t="str">
        <f t="shared" si="25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4"/>
        <v/>
      </c>
      <c r="T170" s="146" t="str">
        <f t="shared" si="25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4"/>
        <v/>
      </c>
      <c r="T171" s="146" t="str">
        <f t="shared" si="25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4"/>
        <v/>
      </c>
      <c r="T172" s="146" t="str">
        <f t="shared" si="25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4"/>
        <v/>
      </c>
      <c r="T173" s="146" t="str">
        <f t="shared" si="25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4"/>
        <v/>
      </c>
      <c r="T174" s="146" t="str">
        <f t="shared" si="25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4"/>
        <v/>
      </c>
      <c r="T175" s="146" t="str">
        <f t="shared" si="25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4"/>
        <v/>
      </c>
      <c r="T176" s="146" t="str">
        <f t="shared" si="25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4"/>
        <v/>
      </c>
      <c r="T177" s="146" t="str">
        <f t="shared" si="25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4"/>
        <v/>
      </c>
      <c r="T178" s="146" t="str">
        <f t="shared" si="25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4"/>
        <v/>
      </c>
      <c r="T179" s="146" t="str">
        <f t="shared" si="25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4"/>
        <v/>
      </c>
      <c r="T180" s="146" t="str">
        <f t="shared" si="25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4"/>
        <v/>
      </c>
      <c r="T181" s="146" t="str">
        <f t="shared" si="25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4"/>
        <v/>
      </c>
      <c r="T182" s="146" t="str">
        <f t="shared" si="25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4"/>
        <v/>
      </c>
      <c r="T183" s="146" t="str">
        <f t="shared" si="25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4"/>
        <v/>
      </c>
      <c r="T184" s="146" t="str">
        <f t="shared" si="25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4"/>
        <v/>
      </c>
      <c r="T185" s="146" t="str">
        <f t="shared" si="25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4"/>
        <v/>
      </c>
      <c r="T186" s="146" t="str">
        <f t="shared" si="25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4"/>
        <v/>
      </c>
      <c r="T187" s="146" t="str">
        <f t="shared" si="25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4"/>
        <v/>
      </c>
      <c r="T188" s="146" t="str">
        <f t="shared" si="25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4"/>
        <v/>
      </c>
      <c r="T189" s="146" t="str">
        <f t="shared" si="25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4"/>
        <v/>
      </c>
      <c r="T190" s="146" t="str">
        <f t="shared" si="25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4"/>
        <v/>
      </c>
      <c r="T191" s="146" t="str">
        <f t="shared" si="25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4"/>
        <v/>
      </c>
      <c r="T192" s="146" t="str">
        <f t="shared" si="25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4"/>
        <v/>
      </c>
      <c r="T193" s="146" t="str">
        <f t="shared" si="25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4"/>
        <v/>
      </c>
      <c r="T194" s="146" t="str">
        <f t="shared" si="25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4"/>
        <v/>
      </c>
      <c r="T195" s="146" t="str">
        <f t="shared" si="25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6">IF(COUNTIF(O:O,M196)*COUNTIF(Q:Q,M196),M196,"")</f>
        <v/>
      </c>
      <c r="T196" s="146" t="str">
        <f t="shared" ref="T196:T259" si="27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6"/>
        <v/>
      </c>
      <c r="T197" s="146" t="str">
        <f t="shared" si="27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6"/>
        <v/>
      </c>
      <c r="T198" s="146" t="str">
        <f t="shared" si="27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6"/>
        <v/>
      </c>
      <c r="T199" s="146" t="str">
        <f t="shared" si="27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6"/>
        <v/>
      </c>
      <c r="T200" s="146" t="str">
        <f t="shared" si="27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6"/>
        <v/>
      </c>
      <c r="T201" s="146" t="str">
        <f t="shared" si="27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6"/>
        <v/>
      </c>
      <c r="T202" s="146" t="str">
        <f t="shared" si="27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6"/>
        <v/>
      </c>
      <c r="T203" s="146" t="str">
        <f t="shared" si="27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6"/>
        <v/>
      </c>
      <c r="T204" s="146" t="str">
        <f t="shared" si="27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6"/>
        <v/>
      </c>
      <c r="T205" s="146" t="str">
        <f t="shared" si="27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6"/>
        <v/>
      </c>
      <c r="T206" s="146" t="str">
        <f t="shared" si="27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6"/>
        <v/>
      </c>
      <c r="T207" s="146" t="str">
        <f t="shared" si="27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6"/>
        <v/>
      </c>
      <c r="T208" s="146" t="str">
        <f t="shared" si="27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6"/>
        <v/>
      </c>
      <c r="T209" s="146" t="str">
        <f t="shared" si="27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6"/>
        <v/>
      </c>
      <c r="T210" s="146" t="str">
        <f t="shared" si="27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6"/>
        <v/>
      </c>
      <c r="T211" s="146" t="str">
        <f t="shared" si="27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6"/>
        <v/>
      </c>
      <c r="T212" s="146" t="str">
        <f t="shared" si="27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6"/>
        <v/>
      </c>
      <c r="T213" s="146" t="str">
        <f t="shared" si="27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6"/>
        <v/>
      </c>
      <c r="T214" s="146" t="str">
        <f t="shared" si="27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6"/>
        <v/>
      </c>
      <c r="T215" s="146" t="str">
        <f t="shared" si="27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6"/>
        <v/>
      </c>
      <c r="T216" s="146" t="str">
        <f t="shared" si="27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6"/>
        <v/>
      </c>
      <c r="T217" s="146" t="str">
        <f t="shared" si="27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6"/>
        <v/>
      </c>
      <c r="T218" s="146" t="str">
        <f t="shared" si="27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6"/>
        <v/>
      </c>
      <c r="T219" s="146" t="str">
        <f t="shared" si="27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6"/>
        <v/>
      </c>
      <c r="T220" s="146" t="str">
        <f t="shared" si="27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6"/>
        <v/>
      </c>
      <c r="T221" s="146" t="str">
        <f t="shared" si="27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6"/>
        <v/>
      </c>
      <c r="T222" s="146" t="str">
        <f t="shared" si="27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6"/>
        <v/>
      </c>
      <c r="T223" s="146" t="str">
        <f t="shared" si="27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6"/>
        <v/>
      </c>
      <c r="T224" s="146" t="str">
        <f t="shared" si="27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6"/>
        <v/>
      </c>
      <c r="T225" s="146" t="str">
        <f t="shared" si="27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6"/>
        <v/>
      </c>
      <c r="T226" s="146" t="str">
        <f t="shared" si="27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6"/>
        <v/>
      </c>
      <c r="T227" s="146" t="str">
        <f t="shared" si="27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6"/>
        <v/>
      </c>
      <c r="T228" s="146" t="str">
        <f t="shared" si="27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6"/>
        <v/>
      </c>
      <c r="T229" s="146" t="str">
        <f t="shared" si="27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6"/>
        <v/>
      </c>
      <c r="T230" s="146" t="str">
        <f t="shared" si="27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6"/>
        <v/>
      </c>
      <c r="T231" s="146" t="str">
        <f t="shared" si="27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6"/>
        <v/>
      </c>
      <c r="T232" s="146" t="str">
        <f t="shared" si="27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6"/>
        <v/>
      </c>
      <c r="T233" s="146" t="str">
        <f t="shared" si="27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6"/>
        <v/>
      </c>
      <c r="T234" s="146" t="str">
        <f t="shared" si="27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6"/>
        <v/>
      </c>
      <c r="T235" s="146" t="str">
        <f t="shared" si="27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6"/>
        <v/>
      </c>
      <c r="T236" s="146" t="str">
        <f t="shared" si="27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6"/>
        <v/>
      </c>
      <c r="T237" s="146" t="str">
        <f t="shared" si="27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6"/>
        <v/>
      </c>
      <c r="T238" s="146" t="str">
        <f t="shared" si="27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6"/>
        <v/>
      </c>
      <c r="T239" s="146" t="str">
        <f t="shared" si="27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6"/>
        <v/>
      </c>
      <c r="T240" s="146" t="str">
        <f t="shared" si="27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6"/>
        <v/>
      </c>
      <c r="T241" s="146" t="str">
        <f t="shared" si="27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6"/>
        <v/>
      </c>
      <c r="T242" s="146" t="str">
        <f t="shared" si="27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6"/>
        <v/>
      </c>
      <c r="T243" s="146" t="str">
        <f t="shared" si="27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6"/>
        <v/>
      </c>
      <c r="T244" s="146" t="str">
        <f t="shared" si="27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6"/>
        <v/>
      </c>
      <c r="T245" s="146" t="str">
        <f t="shared" si="27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6"/>
        <v/>
      </c>
      <c r="T246" s="146" t="str">
        <f t="shared" si="27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6"/>
        <v/>
      </c>
      <c r="T247" s="146" t="str">
        <f t="shared" si="27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6"/>
        <v/>
      </c>
      <c r="T248" s="146" t="str">
        <f t="shared" si="27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6"/>
        <v/>
      </c>
      <c r="T249" s="146" t="str">
        <f t="shared" si="27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6"/>
        <v/>
      </c>
      <c r="T250" s="146" t="str">
        <f t="shared" si="27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6"/>
        <v/>
      </c>
      <c r="T251" s="146" t="str">
        <f t="shared" si="27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6"/>
        <v/>
      </c>
      <c r="T252" s="146" t="str">
        <f t="shared" si="27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6"/>
        <v/>
      </c>
      <c r="T253" s="146" t="str">
        <f t="shared" si="27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6"/>
        <v/>
      </c>
      <c r="T254" s="146" t="str">
        <f t="shared" si="27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6"/>
        <v/>
      </c>
      <c r="T255" s="146" t="str">
        <f t="shared" si="27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6"/>
        <v/>
      </c>
      <c r="T256" s="146" t="str">
        <f t="shared" si="27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6"/>
        <v/>
      </c>
      <c r="T257" s="146" t="str">
        <f t="shared" si="27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6"/>
        <v/>
      </c>
      <c r="T258" s="146" t="str">
        <f t="shared" si="27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6"/>
        <v/>
      </c>
      <c r="T259" s="146" t="str">
        <f t="shared" si="27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8">IF(COUNTIF(O:O,M260)*COUNTIF(Q:Q,M260),M260,"")</f>
        <v/>
      </c>
      <c r="T260" s="146" t="str">
        <f t="shared" ref="T260:T323" si="29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8"/>
        <v/>
      </c>
      <c r="T261" s="146" t="str">
        <f t="shared" si="29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8"/>
        <v/>
      </c>
      <c r="T262" s="146" t="str">
        <f t="shared" si="29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8"/>
        <v/>
      </c>
      <c r="T263" s="146" t="str">
        <f t="shared" si="29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8"/>
        <v/>
      </c>
      <c r="T264" s="146" t="str">
        <f t="shared" si="29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8"/>
        <v/>
      </c>
      <c r="T265" s="146" t="str">
        <f t="shared" si="29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8"/>
        <v/>
      </c>
      <c r="T266" s="146" t="str">
        <f t="shared" si="29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8"/>
        <v/>
      </c>
      <c r="T267" s="146" t="str">
        <f t="shared" si="29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8"/>
        <v/>
      </c>
      <c r="T268" s="146" t="str">
        <f t="shared" si="29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8"/>
        <v/>
      </c>
      <c r="T269" s="146" t="str">
        <f t="shared" si="29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8"/>
        <v/>
      </c>
      <c r="T270" s="146" t="str">
        <f t="shared" si="29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8"/>
        <v/>
      </c>
      <c r="T271" s="146" t="str">
        <f t="shared" si="29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8"/>
        <v/>
      </c>
      <c r="T272" s="146" t="str">
        <f t="shared" si="29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8"/>
        <v/>
      </c>
      <c r="T273" s="146" t="str">
        <f t="shared" si="29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8"/>
        <v/>
      </c>
      <c r="T274" s="146" t="str">
        <f t="shared" si="29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8"/>
        <v/>
      </c>
      <c r="T275" s="146" t="str">
        <f t="shared" si="29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8"/>
        <v/>
      </c>
      <c r="T276" s="146" t="str">
        <f t="shared" si="29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8"/>
        <v/>
      </c>
      <c r="T277" s="146" t="str">
        <f t="shared" si="29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8"/>
        <v/>
      </c>
      <c r="T278" s="146" t="str">
        <f t="shared" si="29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8"/>
        <v/>
      </c>
      <c r="T279" s="146" t="str">
        <f t="shared" si="29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8"/>
        <v/>
      </c>
      <c r="T280" s="146" t="str">
        <f t="shared" si="29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8"/>
        <v/>
      </c>
      <c r="T281" s="146" t="str">
        <f t="shared" si="29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8"/>
        <v/>
      </c>
      <c r="T282" s="146" t="str">
        <f t="shared" si="29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8"/>
        <v/>
      </c>
      <c r="T283" s="146" t="str">
        <f t="shared" si="29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8"/>
        <v/>
      </c>
      <c r="T284" s="146" t="str">
        <f t="shared" si="29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8"/>
        <v/>
      </c>
      <c r="T285" s="146" t="str">
        <f t="shared" si="29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8"/>
        <v/>
      </c>
      <c r="T286" s="146" t="str">
        <f t="shared" si="29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8"/>
        <v/>
      </c>
      <c r="T287" s="146" t="str">
        <f t="shared" si="29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8"/>
        <v/>
      </c>
      <c r="T288" s="146" t="str">
        <f t="shared" si="29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8"/>
        <v/>
      </c>
      <c r="T289" s="146" t="str">
        <f t="shared" si="29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8"/>
        <v/>
      </c>
      <c r="T290" s="146" t="str">
        <f t="shared" si="29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8"/>
        <v/>
      </c>
      <c r="T291" s="146" t="str">
        <f t="shared" si="29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8"/>
        <v/>
      </c>
      <c r="T292" s="146" t="str">
        <f t="shared" si="29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8"/>
        <v/>
      </c>
      <c r="T293" s="146" t="str">
        <f t="shared" si="29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8"/>
        <v/>
      </c>
      <c r="T294" s="146" t="str">
        <f t="shared" si="29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8"/>
        <v/>
      </c>
      <c r="T295" s="146" t="str">
        <f t="shared" si="29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8"/>
        <v/>
      </c>
      <c r="T296" s="146" t="str">
        <f t="shared" si="29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8"/>
        <v/>
      </c>
      <c r="T297" s="146" t="str">
        <f t="shared" si="29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8"/>
        <v/>
      </c>
      <c r="T298" s="146" t="str">
        <f t="shared" si="29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8"/>
        <v/>
      </c>
      <c r="T299" s="146" t="str">
        <f t="shared" si="29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8"/>
        <v/>
      </c>
      <c r="T300" s="146" t="str">
        <f t="shared" si="29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8"/>
        <v/>
      </c>
      <c r="T301" s="146" t="str">
        <f t="shared" si="29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8"/>
        <v/>
      </c>
      <c r="T302" s="146" t="str">
        <f t="shared" si="29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8"/>
        <v/>
      </c>
      <c r="T303" s="146" t="str">
        <f t="shared" si="29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8"/>
        <v/>
      </c>
      <c r="T304" s="146" t="str">
        <f t="shared" si="29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8"/>
        <v/>
      </c>
      <c r="T305" s="146" t="str">
        <f t="shared" si="29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8"/>
        <v/>
      </c>
      <c r="T306" s="146" t="str">
        <f t="shared" si="29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8"/>
        <v/>
      </c>
      <c r="T307" s="146" t="str">
        <f t="shared" si="29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8"/>
        <v/>
      </c>
      <c r="T308" s="146" t="str">
        <f t="shared" si="29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8"/>
        <v/>
      </c>
      <c r="T309" s="146" t="str">
        <f t="shared" si="29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8"/>
        <v/>
      </c>
      <c r="T310" s="146" t="str">
        <f t="shared" si="29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8"/>
        <v/>
      </c>
      <c r="T311" s="146" t="str">
        <f t="shared" si="29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8"/>
        <v/>
      </c>
      <c r="T312" s="146" t="str">
        <f t="shared" si="29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8"/>
        <v/>
      </c>
      <c r="T313" s="146" t="str">
        <f t="shared" si="29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8"/>
        <v/>
      </c>
      <c r="T314" s="146" t="str">
        <f t="shared" si="29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8"/>
        <v/>
      </c>
      <c r="T315" s="146" t="str">
        <f t="shared" si="29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8"/>
        <v/>
      </c>
      <c r="T316" s="146" t="str">
        <f t="shared" si="29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8"/>
        <v/>
      </c>
      <c r="T317" s="146" t="str">
        <f t="shared" si="29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8"/>
        <v/>
      </c>
      <c r="T318" s="146" t="str">
        <f t="shared" si="29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8"/>
        <v/>
      </c>
      <c r="T319" s="146" t="str">
        <f t="shared" si="29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8"/>
        <v/>
      </c>
      <c r="T320" s="146" t="str">
        <f t="shared" si="29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8"/>
        <v/>
      </c>
      <c r="T321" s="146" t="str">
        <f t="shared" si="29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8"/>
        <v/>
      </c>
      <c r="T322" s="146" t="str">
        <f t="shared" si="29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8"/>
        <v/>
      </c>
      <c r="T323" s="146" t="str">
        <f t="shared" si="29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0">IF(COUNTIF(O:O,M324)*COUNTIF(Q:Q,M324),M324,"")</f>
        <v/>
      </c>
      <c r="T324" s="146" t="str">
        <f t="shared" ref="T324:T387" si="31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0"/>
        <v/>
      </c>
      <c r="T325" s="146" t="str">
        <f t="shared" si="31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0"/>
        <v/>
      </c>
      <c r="T326" s="146" t="str">
        <f t="shared" si="31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0"/>
        <v/>
      </c>
      <c r="T327" s="146" t="str">
        <f t="shared" si="31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0"/>
        <v/>
      </c>
      <c r="T328" s="146" t="str">
        <f t="shared" si="31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0"/>
        <v/>
      </c>
      <c r="T329" s="146" t="str">
        <f t="shared" si="31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0"/>
        <v/>
      </c>
      <c r="T330" s="146" t="str">
        <f t="shared" si="31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0"/>
        <v/>
      </c>
      <c r="T331" s="146" t="str">
        <f t="shared" si="31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0"/>
        <v/>
      </c>
      <c r="T332" s="146" t="str">
        <f t="shared" si="31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0"/>
        <v/>
      </c>
      <c r="T333" s="146" t="str">
        <f t="shared" si="31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0"/>
        <v/>
      </c>
      <c r="T334" s="146" t="str">
        <f t="shared" si="31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0"/>
        <v/>
      </c>
      <c r="T335" s="146" t="str">
        <f t="shared" si="31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0"/>
        <v/>
      </c>
      <c r="T336" s="146" t="str">
        <f t="shared" si="31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0"/>
        <v/>
      </c>
      <c r="T337" s="146" t="str">
        <f t="shared" si="31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0"/>
        <v/>
      </c>
      <c r="T338" s="146" t="str">
        <f t="shared" si="31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0"/>
        <v/>
      </c>
      <c r="T339" s="146" t="str">
        <f t="shared" si="31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0"/>
        <v/>
      </c>
      <c r="T340" s="146" t="str">
        <f t="shared" si="31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0"/>
        <v/>
      </c>
      <c r="T341" s="146" t="str">
        <f t="shared" si="31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0"/>
        <v/>
      </c>
      <c r="T342" s="146" t="str">
        <f t="shared" si="31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0"/>
        <v/>
      </c>
      <c r="T343" s="146" t="str">
        <f t="shared" si="31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0"/>
        <v/>
      </c>
      <c r="T344" s="146" t="str">
        <f t="shared" si="31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0"/>
        <v/>
      </c>
      <c r="T345" s="146" t="str">
        <f t="shared" si="31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0"/>
        <v/>
      </c>
      <c r="T346" s="146" t="str">
        <f t="shared" si="31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0"/>
        <v/>
      </c>
      <c r="T347" s="146" t="str">
        <f t="shared" si="31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0"/>
        <v/>
      </c>
      <c r="T348" s="146" t="str">
        <f t="shared" si="31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0"/>
        <v/>
      </c>
      <c r="T349" s="146" t="str">
        <f t="shared" si="31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0"/>
        <v/>
      </c>
      <c r="T350" s="146" t="str">
        <f t="shared" si="31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0"/>
        <v/>
      </c>
      <c r="T351" s="146" t="str">
        <f t="shared" si="31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0"/>
        <v/>
      </c>
      <c r="T352" s="146" t="str">
        <f t="shared" si="31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0"/>
        <v/>
      </c>
      <c r="T353" s="146" t="str">
        <f t="shared" si="31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0"/>
        <v/>
      </c>
      <c r="T354" s="146" t="str">
        <f t="shared" si="31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0"/>
        <v/>
      </c>
      <c r="T355" s="146" t="str">
        <f t="shared" si="31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0"/>
        <v/>
      </c>
      <c r="T356" s="146" t="str">
        <f t="shared" si="31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0"/>
        <v/>
      </c>
      <c r="T357" s="146" t="str">
        <f t="shared" si="31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0"/>
        <v/>
      </c>
      <c r="T358" s="146" t="str">
        <f t="shared" si="31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0"/>
        <v/>
      </c>
      <c r="T359" s="146" t="str">
        <f t="shared" si="31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0"/>
        <v/>
      </c>
      <c r="T360" s="146" t="str">
        <f t="shared" si="31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0"/>
        <v/>
      </c>
      <c r="T361" s="146" t="str">
        <f t="shared" si="31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0"/>
        <v/>
      </c>
      <c r="T362" s="146" t="str">
        <f t="shared" si="31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0"/>
        <v/>
      </c>
      <c r="T363" s="146" t="str">
        <f t="shared" si="31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0"/>
        <v/>
      </c>
      <c r="T364" s="146" t="str">
        <f t="shared" si="31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0"/>
        <v/>
      </c>
      <c r="T365" s="146" t="str">
        <f t="shared" si="31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0"/>
        <v/>
      </c>
      <c r="T366" s="146" t="str">
        <f t="shared" si="31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0"/>
        <v/>
      </c>
      <c r="T367" s="146" t="str">
        <f t="shared" si="31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0"/>
        <v/>
      </c>
      <c r="T368" s="146" t="str">
        <f t="shared" si="31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0"/>
        <v/>
      </c>
      <c r="T369" s="146" t="str">
        <f t="shared" si="31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0"/>
        <v/>
      </c>
      <c r="T370" s="146" t="str">
        <f t="shared" si="31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0"/>
        <v/>
      </c>
      <c r="T371" s="146" t="str">
        <f t="shared" si="31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0"/>
        <v/>
      </c>
      <c r="T372" s="146" t="str">
        <f t="shared" si="31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0"/>
        <v/>
      </c>
      <c r="T373" s="146" t="str">
        <f t="shared" si="31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0"/>
        <v/>
      </c>
      <c r="T374" s="146" t="str">
        <f t="shared" si="31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0"/>
        <v/>
      </c>
      <c r="T375" s="146" t="str">
        <f t="shared" si="31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0"/>
        <v/>
      </c>
      <c r="T376" s="146" t="str">
        <f t="shared" si="31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0"/>
        <v/>
      </c>
      <c r="T377" s="146" t="str">
        <f t="shared" si="31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0"/>
        <v/>
      </c>
      <c r="T378" s="146" t="str">
        <f t="shared" si="31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0"/>
        <v/>
      </c>
      <c r="T379" s="146" t="str">
        <f t="shared" si="31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0"/>
        <v/>
      </c>
      <c r="T380" s="146" t="str">
        <f t="shared" si="31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0"/>
        <v/>
      </c>
      <c r="T381" s="146" t="str">
        <f t="shared" si="31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0"/>
        <v/>
      </c>
      <c r="T382" s="146" t="str">
        <f t="shared" si="31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0"/>
        <v/>
      </c>
      <c r="T383" s="146" t="str">
        <f t="shared" si="31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0"/>
        <v/>
      </c>
      <c r="T384" s="146" t="str">
        <f t="shared" si="31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0"/>
        <v/>
      </c>
      <c r="T385" s="146" t="str">
        <f t="shared" si="31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0"/>
        <v/>
      </c>
      <c r="T386" s="146" t="str">
        <f t="shared" si="31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0"/>
        <v/>
      </c>
      <c r="T387" s="146" t="str">
        <f t="shared" si="31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2">IF(COUNTIF(O:O,M388)*COUNTIF(Q:Q,M388),M388,"")</f>
        <v/>
      </c>
      <c r="T388" s="146" t="str">
        <f t="shared" ref="T388:T451" si="33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2"/>
        <v/>
      </c>
      <c r="T389" s="146" t="str">
        <f t="shared" si="33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2"/>
        <v/>
      </c>
      <c r="T390" s="146" t="str">
        <f t="shared" si="33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2"/>
        <v/>
      </c>
      <c r="T391" s="146" t="str">
        <f t="shared" si="33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2"/>
        <v/>
      </c>
      <c r="T392" s="146" t="str">
        <f t="shared" si="33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2"/>
        <v/>
      </c>
      <c r="T393" s="146" t="str">
        <f t="shared" si="33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2"/>
        <v/>
      </c>
      <c r="T394" s="146" t="str">
        <f t="shared" si="33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2"/>
        <v/>
      </c>
      <c r="T395" s="146" t="str">
        <f t="shared" si="33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2"/>
        <v/>
      </c>
      <c r="T396" s="146" t="str">
        <f t="shared" si="33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2"/>
        <v/>
      </c>
      <c r="T397" s="146" t="str">
        <f t="shared" si="33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2"/>
        <v/>
      </c>
      <c r="T398" s="146" t="str">
        <f t="shared" si="33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2"/>
        <v/>
      </c>
      <c r="T399" s="146" t="str">
        <f t="shared" si="33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2"/>
        <v/>
      </c>
      <c r="T400" s="146" t="str">
        <f t="shared" si="33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2"/>
        <v/>
      </c>
      <c r="T401" s="146" t="str">
        <f t="shared" si="33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2"/>
        <v/>
      </c>
      <c r="T402" s="146" t="str">
        <f t="shared" si="33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2"/>
        <v/>
      </c>
      <c r="T403" s="146" t="str">
        <f t="shared" si="33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2"/>
        <v/>
      </c>
      <c r="T404" s="146" t="str">
        <f t="shared" si="33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2"/>
        <v/>
      </c>
      <c r="T405" s="146" t="str">
        <f t="shared" si="33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2"/>
        <v/>
      </c>
      <c r="T406" s="146" t="str">
        <f t="shared" si="33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2"/>
        <v/>
      </c>
      <c r="T407" s="146" t="str">
        <f t="shared" si="33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2"/>
        <v/>
      </c>
      <c r="T408" s="146" t="str">
        <f t="shared" si="33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2"/>
        <v/>
      </c>
      <c r="T409" s="146" t="str">
        <f t="shared" si="33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2"/>
        <v/>
      </c>
      <c r="T410" s="146" t="str">
        <f t="shared" si="33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2"/>
        <v/>
      </c>
      <c r="T411" s="146" t="str">
        <f t="shared" si="33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2"/>
        <v/>
      </c>
      <c r="T412" s="146" t="str">
        <f t="shared" si="33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2"/>
        <v/>
      </c>
      <c r="T413" s="146" t="str">
        <f t="shared" si="33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2"/>
        <v/>
      </c>
      <c r="T414" s="146" t="str">
        <f t="shared" si="33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2"/>
        <v/>
      </c>
      <c r="T415" s="146" t="str">
        <f t="shared" si="33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2"/>
        <v/>
      </c>
      <c r="T416" s="146" t="str">
        <f t="shared" si="33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2"/>
        <v/>
      </c>
      <c r="T417" s="146" t="str">
        <f t="shared" si="33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2"/>
        <v/>
      </c>
      <c r="T418" s="146" t="str">
        <f t="shared" si="33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2"/>
        <v/>
      </c>
      <c r="T419" s="146" t="str">
        <f t="shared" si="33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2"/>
        <v/>
      </c>
      <c r="T420" s="146" t="str">
        <f t="shared" si="33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2"/>
        <v/>
      </c>
      <c r="T421" s="146" t="str">
        <f t="shared" si="33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2"/>
        <v/>
      </c>
      <c r="T422" s="146" t="str">
        <f t="shared" si="33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2"/>
        <v/>
      </c>
      <c r="T423" s="146" t="str">
        <f t="shared" si="33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2"/>
        <v/>
      </c>
      <c r="T424" s="146" t="str">
        <f t="shared" si="33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2"/>
        <v/>
      </c>
      <c r="T425" s="146" t="str">
        <f t="shared" si="33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2"/>
        <v/>
      </c>
      <c r="T426" s="146" t="str">
        <f t="shared" si="33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2"/>
        <v/>
      </c>
      <c r="T427" s="146" t="str">
        <f t="shared" si="33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2"/>
        <v/>
      </c>
      <c r="T428" s="146" t="str">
        <f t="shared" si="33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2"/>
        <v/>
      </c>
      <c r="T429" s="146" t="str">
        <f t="shared" si="33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2"/>
        <v/>
      </c>
      <c r="T430" s="146" t="str">
        <f t="shared" si="33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2"/>
        <v/>
      </c>
      <c r="T431" s="146" t="str">
        <f t="shared" si="33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2"/>
        <v/>
      </c>
      <c r="T432" s="146" t="str">
        <f t="shared" si="33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2"/>
        <v/>
      </c>
      <c r="T433" s="146" t="str">
        <f t="shared" si="33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2"/>
        <v/>
      </c>
      <c r="T434" s="146" t="str">
        <f t="shared" si="33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2"/>
        <v/>
      </c>
      <c r="T435" s="146" t="str">
        <f t="shared" si="33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2"/>
        <v/>
      </c>
      <c r="T436" s="146" t="str">
        <f t="shared" si="33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2"/>
        <v/>
      </c>
      <c r="T437" s="146" t="str">
        <f t="shared" si="33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2"/>
        <v/>
      </c>
      <c r="T438" s="146" t="str">
        <f t="shared" si="33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2"/>
        <v/>
      </c>
      <c r="T439" s="146" t="str">
        <f t="shared" si="33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2"/>
        <v/>
      </c>
      <c r="T440" s="146" t="str">
        <f t="shared" si="33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2"/>
        <v/>
      </c>
      <c r="T441" s="146" t="str">
        <f t="shared" si="33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2"/>
        <v/>
      </c>
      <c r="T442" s="146" t="str">
        <f t="shared" si="33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2"/>
        <v/>
      </c>
      <c r="T443" s="146" t="str">
        <f t="shared" si="33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2"/>
        <v/>
      </c>
      <c r="T444" s="146" t="str">
        <f t="shared" si="33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2"/>
        <v/>
      </c>
      <c r="T445" s="146" t="str">
        <f t="shared" si="33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2"/>
        <v/>
      </c>
      <c r="T446" s="146" t="str">
        <f t="shared" si="33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2"/>
        <v/>
      </c>
      <c r="T447" s="146" t="str">
        <f t="shared" si="33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2"/>
        <v/>
      </c>
      <c r="T448" s="146" t="str">
        <f t="shared" si="33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2"/>
        <v/>
      </c>
      <c r="T449" s="146" t="str">
        <f t="shared" si="33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2"/>
        <v/>
      </c>
      <c r="T450" s="146" t="str">
        <f t="shared" si="33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2"/>
        <v/>
      </c>
      <c r="T451" s="146" t="str">
        <f t="shared" si="33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4">IF(COUNTIF(O:O,M452)*COUNTIF(Q:Q,M452),M452,"")</f>
        <v/>
      </c>
      <c r="T452" s="146" t="str">
        <f t="shared" ref="T452:T515" si="35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4"/>
        <v/>
      </c>
      <c r="T453" s="146" t="str">
        <f t="shared" si="35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4"/>
        <v/>
      </c>
      <c r="T454" s="146" t="str">
        <f t="shared" si="35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4"/>
        <v/>
      </c>
      <c r="T455" s="146" t="str">
        <f t="shared" si="35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4"/>
        <v/>
      </c>
      <c r="T456" s="146" t="str">
        <f t="shared" si="35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4"/>
        <v/>
      </c>
      <c r="T457" s="146" t="str">
        <f t="shared" si="35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4"/>
        <v/>
      </c>
      <c r="T458" s="146" t="str">
        <f t="shared" si="35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4"/>
        <v/>
      </c>
      <c r="T459" s="146" t="str">
        <f t="shared" si="35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4"/>
        <v/>
      </c>
      <c r="T460" s="146" t="str">
        <f t="shared" si="35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4"/>
        <v/>
      </c>
      <c r="T461" s="146" t="str">
        <f t="shared" si="35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4"/>
        <v/>
      </c>
      <c r="T462" s="146" t="str">
        <f t="shared" si="35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4"/>
        <v/>
      </c>
      <c r="T463" s="146" t="str">
        <f t="shared" si="35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4"/>
        <v/>
      </c>
      <c r="T464" s="146" t="str">
        <f t="shared" si="35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4"/>
        <v/>
      </c>
      <c r="T465" s="146" t="str">
        <f t="shared" si="35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4"/>
        <v/>
      </c>
      <c r="T466" s="146" t="str">
        <f t="shared" si="35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4"/>
        <v/>
      </c>
      <c r="T467" s="146" t="str">
        <f t="shared" si="35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4"/>
        <v/>
      </c>
      <c r="T468" s="146" t="str">
        <f t="shared" si="35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4"/>
        <v/>
      </c>
      <c r="T469" s="146" t="str">
        <f t="shared" si="35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4"/>
        <v/>
      </c>
      <c r="T470" s="146" t="str">
        <f t="shared" si="35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4"/>
        <v/>
      </c>
      <c r="T471" s="146" t="str">
        <f t="shared" si="35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4"/>
        <v/>
      </c>
      <c r="T472" s="146" t="str">
        <f t="shared" si="35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4"/>
        <v/>
      </c>
      <c r="T473" s="146" t="str">
        <f t="shared" si="35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4"/>
        <v/>
      </c>
      <c r="T474" s="146" t="str">
        <f t="shared" si="35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4"/>
        <v/>
      </c>
      <c r="T475" s="146" t="str">
        <f t="shared" si="35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4"/>
        <v/>
      </c>
      <c r="T476" s="146" t="str">
        <f t="shared" si="35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4"/>
        <v/>
      </c>
      <c r="T477" s="146" t="str">
        <f t="shared" si="35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4"/>
        <v/>
      </c>
      <c r="T478" s="146" t="str">
        <f t="shared" si="35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4"/>
        <v/>
      </c>
      <c r="T479" s="146" t="str">
        <f t="shared" si="35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4"/>
        <v/>
      </c>
      <c r="T480" s="146" t="str">
        <f t="shared" si="35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4"/>
        <v/>
      </c>
      <c r="T481" s="146" t="str">
        <f t="shared" si="35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4"/>
        <v/>
      </c>
      <c r="T482" s="146" t="str">
        <f t="shared" si="35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4"/>
        <v/>
      </c>
      <c r="T483" s="146" t="str">
        <f t="shared" si="35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4"/>
        <v/>
      </c>
      <c r="T484" s="146" t="str">
        <f t="shared" si="35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4"/>
        <v/>
      </c>
      <c r="T485" s="146" t="str">
        <f t="shared" si="35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4"/>
        <v/>
      </c>
      <c r="T486" s="146" t="str">
        <f t="shared" si="35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4"/>
        <v/>
      </c>
      <c r="T487" s="146" t="str">
        <f t="shared" si="35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4"/>
        <v/>
      </c>
      <c r="T488" s="146" t="str">
        <f t="shared" si="35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4"/>
        <v/>
      </c>
      <c r="T489" s="146" t="str">
        <f t="shared" si="35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4"/>
        <v/>
      </c>
      <c r="T490" s="146" t="str">
        <f t="shared" si="35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4"/>
        <v/>
      </c>
      <c r="T491" s="146" t="str">
        <f t="shared" si="35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4"/>
        <v/>
      </c>
      <c r="T492" s="146" t="str">
        <f t="shared" si="35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4"/>
        <v/>
      </c>
      <c r="T493" s="146" t="str">
        <f t="shared" si="35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4"/>
        <v/>
      </c>
      <c r="T494" s="146" t="str">
        <f t="shared" si="35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4"/>
        <v/>
      </c>
      <c r="T495" s="146" t="str">
        <f t="shared" si="35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4"/>
        <v/>
      </c>
      <c r="T496" s="146" t="str">
        <f t="shared" si="35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4"/>
        <v/>
      </c>
      <c r="T497" s="146" t="str">
        <f t="shared" si="35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4"/>
        <v/>
      </c>
      <c r="T498" s="146" t="str">
        <f t="shared" si="35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4"/>
        <v/>
      </c>
      <c r="T499" s="146" t="str">
        <f t="shared" si="35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4"/>
        <v/>
      </c>
      <c r="T500" s="146" t="str">
        <f t="shared" si="35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4"/>
        <v/>
      </c>
      <c r="T501" s="146" t="str">
        <f t="shared" si="35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4"/>
        <v/>
      </c>
      <c r="T502" s="146" t="str">
        <f t="shared" si="35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4"/>
        <v/>
      </c>
      <c r="T503" s="146" t="str">
        <f t="shared" si="35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4"/>
        <v/>
      </c>
      <c r="T504" s="146" t="str">
        <f t="shared" si="35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4"/>
        <v/>
      </c>
      <c r="T505" s="146" t="str">
        <f t="shared" si="35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4"/>
        <v/>
      </c>
      <c r="T506" s="146" t="str">
        <f t="shared" si="35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4"/>
        <v/>
      </c>
      <c r="T507" s="146" t="str">
        <f t="shared" si="35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4"/>
        <v/>
      </c>
      <c r="T508" s="146" t="str">
        <f t="shared" si="35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4"/>
        <v/>
      </c>
      <c r="T509" s="146" t="str">
        <f t="shared" si="35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4"/>
        <v/>
      </c>
      <c r="T510" s="146" t="str">
        <f t="shared" si="35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4"/>
        <v/>
      </c>
      <c r="T511" s="146" t="str">
        <f t="shared" si="35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4"/>
        <v/>
      </c>
      <c r="T512" s="146" t="str">
        <f t="shared" si="35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4"/>
        <v/>
      </c>
      <c r="T513" s="146" t="str">
        <f t="shared" si="35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4"/>
        <v/>
      </c>
      <c r="T514" s="146" t="str">
        <f t="shared" si="35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4"/>
        <v/>
      </c>
      <c r="T515" s="146" t="str">
        <f t="shared" si="35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6">IF(COUNTIF(O:O,M516)*COUNTIF(Q:Q,M516),M516,"")</f>
        <v/>
      </c>
      <c r="T516" s="146" t="str">
        <f t="shared" ref="T516:T567" si="37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6"/>
        <v/>
      </c>
      <c r="T517" s="146" t="str">
        <f t="shared" si="37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6"/>
        <v/>
      </c>
      <c r="T518" s="146" t="str">
        <f t="shared" si="37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6"/>
        <v/>
      </c>
      <c r="T519" s="146" t="str">
        <f t="shared" si="37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6"/>
        <v/>
      </c>
      <c r="T520" s="146" t="str">
        <f t="shared" si="37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6"/>
        <v/>
      </c>
      <c r="T521" s="146" t="str">
        <f t="shared" si="37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6"/>
        <v/>
      </c>
      <c r="T522" s="146" t="str">
        <f t="shared" si="37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6"/>
        <v/>
      </c>
      <c r="T523" s="146" t="str">
        <f t="shared" si="37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6"/>
        <v/>
      </c>
      <c r="T524" s="146" t="str">
        <f t="shared" si="37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6"/>
        <v/>
      </c>
      <c r="T525" s="146" t="str">
        <f t="shared" si="37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6"/>
        <v/>
      </c>
      <c r="T526" s="146" t="str">
        <f t="shared" si="37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6"/>
        <v/>
      </c>
      <c r="T527" s="146" t="str">
        <f t="shared" si="37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6"/>
        <v/>
      </c>
      <c r="T528" s="146" t="str">
        <f t="shared" si="37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6"/>
        <v/>
      </c>
      <c r="T529" s="146" t="str">
        <f t="shared" si="37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6"/>
        <v/>
      </c>
      <c r="T530" s="146" t="str">
        <f t="shared" si="37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6"/>
        <v/>
      </c>
      <c r="T531" s="146" t="str">
        <f t="shared" si="37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6"/>
        <v/>
      </c>
      <c r="T532" s="146" t="str">
        <f t="shared" si="37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6"/>
        <v/>
      </c>
      <c r="T533" s="146" t="str">
        <f t="shared" si="37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6"/>
        <v/>
      </c>
      <c r="T534" s="146" t="str">
        <f t="shared" si="37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6"/>
        <v/>
      </c>
      <c r="T535" s="146" t="str">
        <f t="shared" si="37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6"/>
        <v/>
      </c>
      <c r="T536" s="146" t="str">
        <f t="shared" si="37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6"/>
        <v/>
      </c>
      <c r="T537" s="146" t="str">
        <f t="shared" si="37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6"/>
        <v/>
      </c>
      <c r="T538" s="146" t="str">
        <f t="shared" si="37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6"/>
        <v/>
      </c>
      <c r="T539" s="146" t="str">
        <f t="shared" si="37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6"/>
        <v/>
      </c>
      <c r="T540" s="146" t="str">
        <f t="shared" si="37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6"/>
        <v/>
      </c>
      <c r="T541" s="146" t="str">
        <f t="shared" si="37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6"/>
        <v/>
      </c>
      <c r="T542" s="146" t="str">
        <f t="shared" si="37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6"/>
        <v/>
      </c>
      <c r="T543" s="146" t="str">
        <f t="shared" si="37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6"/>
        <v/>
      </c>
      <c r="T544" s="146" t="str">
        <f t="shared" si="37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6"/>
        <v/>
      </c>
      <c r="T545" s="146" t="str">
        <f t="shared" si="37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6"/>
        <v/>
      </c>
      <c r="T546" s="146" t="str">
        <f t="shared" si="37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6"/>
        <v/>
      </c>
      <c r="T547" s="146" t="str">
        <f t="shared" si="37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6"/>
        <v/>
      </c>
      <c r="T548" s="146" t="str">
        <f t="shared" si="37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6"/>
        <v/>
      </c>
      <c r="T549" s="146" t="str">
        <f t="shared" si="37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6"/>
        <v/>
      </c>
      <c r="T550" s="146" t="str">
        <f t="shared" si="37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6"/>
        <v/>
      </c>
      <c r="T551" s="146" t="str">
        <f t="shared" si="37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6"/>
        <v/>
      </c>
      <c r="T552" s="146" t="str">
        <f t="shared" si="37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6"/>
        <v/>
      </c>
      <c r="T553" s="146" t="str">
        <f t="shared" si="37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6"/>
        <v/>
      </c>
      <c r="T554" s="146" t="str">
        <f t="shared" si="37"/>
        <v/>
      </c>
    </row>
    <row r="555" spans="1:20">
      <c r="S555" s="146" t="str">
        <f t="shared" si="36"/>
        <v/>
      </c>
      <c r="T555" s="146" t="str">
        <f t="shared" si="37"/>
        <v/>
      </c>
    </row>
    <row r="556" spans="1:20">
      <c r="S556" s="146" t="str">
        <f t="shared" si="36"/>
        <v/>
      </c>
      <c r="T556" s="146" t="str">
        <f t="shared" si="37"/>
        <v/>
      </c>
    </row>
    <row r="557" spans="1:20">
      <c r="S557" s="146" t="str">
        <f t="shared" si="36"/>
        <v/>
      </c>
      <c r="T557" s="146" t="str">
        <f t="shared" si="37"/>
        <v/>
      </c>
    </row>
    <row r="558" spans="1:20">
      <c r="S558" s="146" t="str">
        <f t="shared" si="36"/>
        <v/>
      </c>
      <c r="T558" s="146" t="str">
        <f t="shared" si="37"/>
        <v/>
      </c>
    </row>
    <row r="559" spans="1:20">
      <c r="S559" s="146" t="str">
        <f t="shared" si="36"/>
        <v/>
      </c>
      <c r="T559" s="146" t="str">
        <f t="shared" si="37"/>
        <v/>
      </c>
    </row>
    <row r="560" spans="1:20">
      <c r="S560" s="146" t="str">
        <f t="shared" si="36"/>
        <v/>
      </c>
      <c r="T560" s="146" t="str">
        <f t="shared" si="37"/>
        <v/>
      </c>
    </row>
    <row r="561" spans="19:20">
      <c r="S561" s="146" t="str">
        <f t="shared" si="36"/>
        <v/>
      </c>
      <c r="T561" s="146" t="str">
        <f t="shared" si="37"/>
        <v/>
      </c>
    </row>
    <row r="562" spans="19:20">
      <c r="S562" s="146" t="str">
        <f t="shared" si="36"/>
        <v/>
      </c>
      <c r="T562" s="146" t="str">
        <f t="shared" si="37"/>
        <v/>
      </c>
    </row>
    <row r="563" spans="19:20">
      <c r="S563" s="146" t="str">
        <f t="shared" si="36"/>
        <v/>
      </c>
      <c r="T563" s="146" t="str">
        <f t="shared" si="37"/>
        <v/>
      </c>
    </row>
    <row r="564" spans="19:20">
      <c r="S564" s="146" t="str">
        <f t="shared" si="36"/>
        <v/>
      </c>
      <c r="T564" s="146" t="str">
        <f t="shared" si="37"/>
        <v/>
      </c>
    </row>
    <row r="565" spans="19:20">
      <c r="S565" s="146" t="str">
        <f t="shared" si="36"/>
        <v/>
      </c>
      <c r="T565" s="146" t="str">
        <f t="shared" si="37"/>
        <v/>
      </c>
    </row>
    <row r="566" spans="19:20">
      <c r="S566" s="146" t="str">
        <f t="shared" si="36"/>
        <v/>
      </c>
      <c r="T566" s="146" t="str">
        <f t="shared" si="37"/>
        <v/>
      </c>
    </row>
    <row r="567" spans="19:20">
      <c r="S567" s="146" t="str">
        <f t="shared" si="36"/>
        <v/>
      </c>
      <c r="T567" s="146" t="str">
        <f t="shared" si="37"/>
        <v/>
      </c>
    </row>
    <row r="568" spans="19:20">
      <c r="S568" s="146" t="str">
        <f>IF(COUNTIF(O:O,M568)*COUNTIF(Q:Q,M568),M568,"")</f>
        <v/>
      </c>
      <c r="T568" s="146" t="str">
        <f>IF(S568&gt;$A$14,S568,"")</f>
        <v/>
      </c>
    </row>
    <row r="569" spans="19:20">
      <c r="S569" s="146" t="str">
        <f>IF(COUNTIF(O:O,M569)*COUNTIF(Q:Q,M569),M569,"")</f>
        <v/>
      </c>
      <c r="T569" s="146" t="str">
        <f>IF(S569&gt;$A$14,S569,"")</f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8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5546875" defaultRowHeight="15"/>
  <cols>
    <col min="1" max="1" width="15.42578125" style="150" bestFit="1" customWidth="1"/>
    <col min="2" max="2" width="19" style="44" bestFit="1" customWidth="1"/>
    <col min="3" max="4" width="16.85546875" style="44" customWidth="1"/>
    <col min="5" max="6" width="11.5703125" style="44" bestFit="1" customWidth="1"/>
    <col min="7" max="7" width="13.28515625" style="44" bestFit="1" customWidth="1"/>
    <col min="8" max="8" width="11.85546875" style="44" bestFit="1" customWidth="1"/>
    <col min="10" max="10" width="15.7109375" style="44" customWidth="1"/>
    <col min="11" max="11" width="8.85546875" style="44" customWidth="1"/>
    <col min="12" max="12" width="15.7109375" style="44" customWidth="1"/>
    <col min="13" max="13" width="8.85546875" style="44" customWidth="1"/>
    <col min="14" max="16" width="15.7109375" style="150" bestFit="1" customWidth="1"/>
    <col min="17" max="18" width="8.85546875" style="150"/>
    <col min="19" max="16384" width="8.85546875" style="44"/>
  </cols>
  <sheetData>
    <row r="1" spans="1:16" ht="15.7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46008.5</v>
      </c>
    </row>
    <row r="2" spans="1:16" ht="15.7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42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2">_xll.BDH(B4, "LAST_PRICE", "01/01/2025 12:00:00", "01/01/2035 13:00:00", "BarSize=60", "BarType=T", "RecurDaily=True", "TZ=New_York")</f>
        <v>45813.5</v>
      </c>
      <c r="K3" s="39">
        <v>98.448999999999998</v>
      </c>
      <c r="L3" s="106" cm="1">
        <f t="array" ref="L3:M135">_xll.BDH(C4, "LAST_PRICE", "01/01/2025 12:00:00", "01/01/2035 13:00:00", "BarSize=60", "BarType=T", "RecurDaily=True", "TZ=New_York")</f>
        <v>45813.5</v>
      </c>
      <c r="M3" s="44">
        <v>90.504999999999995</v>
      </c>
      <c r="N3" s="150">
        <f>IF(COUNTIF(L:L,J3),J3,"")</f>
        <v>45813.5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45814.5</v>
      </c>
      <c r="K4" s="1">
        <v>98.497</v>
      </c>
      <c r="L4" s="110">
        <v>45814.5</v>
      </c>
      <c r="M4" s="44">
        <v>90.488</v>
      </c>
      <c r="N4" s="150">
        <f t="shared" ref="N4:N67" si="0">IF(COUNTIF(L:L,J4),J4,"")</f>
        <v>45814.5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45817.5</v>
      </c>
      <c r="K5" s="1">
        <v>98.674000000000007</v>
      </c>
      <c r="L5" s="110">
        <v>45817.5</v>
      </c>
      <c r="M5" s="44">
        <v>90.736000000000004</v>
      </c>
      <c r="N5" s="150">
        <f t="shared" si="0"/>
        <v>45817.5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45818.5</v>
      </c>
      <c r="K6" s="1">
        <v>98.793000000000006</v>
      </c>
      <c r="L6" s="110">
        <v>45818.5</v>
      </c>
      <c r="M6" s="44">
        <v>90.775000000000006</v>
      </c>
      <c r="N6" s="150">
        <f t="shared" si="0"/>
        <v>45818.5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45819.5</v>
      </c>
      <c r="K7" s="1">
        <v>99.042000000000002</v>
      </c>
      <c r="L7" s="110">
        <v>45819.5</v>
      </c>
      <c r="M7" s="1">
        <v>90.893000000000001</v>
      </c>
      <c r="N7" s="150">
        <f t="shared" si="0"/>
        <v>45819.5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45820.5</v>
      </c>
      <c r="K8" s="44">
        <v>98.966999999999999</v>
      </c>
      <c r="L8" s="109">
        <v>45820.5</v>
      </c>
      <c r="M8" s="44">
        <v>90.816999999999993</v>
      </c>
      <c r="N8" s="150">
        <f t="shared" si="0"/>
        <v>45820.5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1.1734</v>
      </c>
      <c r="C9" s="5" t="s">
        <v>23</v>
      </c>
      <c r="E9" s="1"/>
      <c r="F9" s="1"/>
      <c r="G9" s="1"/>
      <c r="H9" s="1"/>
      <c r="J9" s="109">
        <v>45821.5</v>
      </c>
      <c r="K9" s="44">
        <v>98.813999999999993</v>
      </c>
      <c r="L9" s="109">
        <v>45821.5</v>
      </c>
      <c r="M9" s="44">
        <v>90.671000000000006</v>
      </c>
      <c r="N9" s="150">
        <f t="shared" si="0"/>
        <v>45821.5</v>
      </c>
      <c r="O9" s="150" t="str">
        <f t="shared" si="1"/>
        <v/>
      </c>
      <c r="P9" s="150">
        <v>45959.5</v>
      </c>
    </row>
    <row r="10" spans="1:16" ht="15.75" thickBot="1">
      <c r="A10" s="15" t="s">
        <v>28</v>
      </c>
      <c r="B10" s="11" cm="1">
        <f t="array" ref="B10">_xll.BDP(B4,"px_last")</f>
        <v>100.438</v>
      </c>
      <c r="C10" s="21" cm="1">
        <f t="array" ref="C10">_xll.BDP(C4,"px_last")</f>
        <v>95.242999999999995</v>
      </c>
      <c r="E10" s="1"/>
      <c r="F10" s="1"/>
      <c r="G10" s="1"/>
      <c r="H10" s="1"/>
      <c r="J10" s="109">
        <v>45824.5</v>
      </c>
      <c r="K10" s="44">
        <v>98.903999999999996</v>
      </c>
      <c r="L10" s="109">
        <v>45824.5</v>
      </c>
      <c r="M10" s="44">
        <v>90.781000000000006</v>
      </c>
      <c r="N10" s="150">
        <f t="shared" si="0"/>
        <v>45824.5</v>
      </c>
      <c r="O10" s="150" t="str">
        <f t="shared" si="1"/>
        <v/>
      </c>
      <c r="P10" s="150">
        <v>45960.5</v>
      </c>
    </row>
    <row r="11" spans="1:16" ht="15.75" thickBot="1">
      <c r="A11" s="44"/>
      <c r="C11" s="1"/>
      <c r="D11" s="1"/>
      <c r="E11" s="1"/>
      <c r="F11" s="1"/>
      <c r="G11" s="1"/>
      <c r="H11" s="1"/>
      <c r="J11" s="109">
        <v>45825.5</v>
      </c>
      <c r="K11" s="44">
        <v>98.835999999999999</v>
      </c>
      <c r="L11" s="109">
        <v>45825.5</v>
      </c>
      <c r="M11" s="44">
        <v>90.947000000000003</v>
      </c>
      <c r="N11" s="150">
        <f t="shared" si="0"/>
        <v>45825.5</v>
      </c>
      <c r="O11" s="150" t="str">
        <f t="shared" si="1"/>
        <v/>
      </c>
      <c r="P11" s="150">
        <v>45961.5</v>
      </c>
    </row>
    <row r="12" spans="1:16" ht="15.7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45826.5</v>
      </c>
      <c r="K12" s="44">
        <v>98.888000000000005</v>
      </c>
      <c r="L12" s="109">
        <v>45826.5</v>
      </c>
      <c r="M12" s="44">
        <v>90.823999999999998</v>
      </c>
      <c r="N12" s="150">
        <f t="shared" si="0"/>
        <v>45826.5</v>
      </c>
      <c r="O12" s="150" t="str">
        <f t="shared" si="1"/>
        <v/>
      </c>
      <c r="P12" s="150">
        <v>45964.5</v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45827.5</v>
      </c>
      <c r="K13" s="44">
        <v>98.688999999999993</v>
      </c>
      <c r="L13" s="109">
        <v>45828.5</v>
      </c>
      <c r="M13" s="44">
        <v>90.664000000000001</v>
      </c>
      <c r="N13" s="150" t="str">
        <f t="shared" si="0"/>
        <v/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45828.5</v>
      </c>
      <c r="K14" s="44">
        <v>98.77</v>
      </c>
      <c r="L14" s="109">
        <v>45831.5</v>
      </c>
      <c r="M14" s="44">
        <v>90.632000000000005</v>
      </c>
      <c r="N14" s="150">
        <f t="shared" si="0"/>
        <v>45828.5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-41609.17689736074</v>
      </c>
      <c r="J15" s="109">
        <v>45831.5</v>
      </c>
      <c r="K15" s="44">
        <v>98.757999999999996</v>
      </c>
      <c r="L15" s="109">
        <v>45832.5</v>
      </c>
      <c r="M15" s="44">
        <v>91.016000000000005</v>
      </c>
      <c r="N15" s="150">
        <f t="shared" si="0"/>
        <v>45831.5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-36154.329794722828</v>
      </c>
      <c r="J16" s="109">
        <v>45832.5</v>
      </c>
      <c r="K16" s="44">
        <v>99.096000000000004</v>
      </c>
      <c r="L16" s="109">
        <v>45833.5</v>
      </c>
      <c r="M16" s="44">
        <v>90.808999999999997</v>
      </c>
      <c r="N16" s="150">
        <f t="shared" si="0"/>
        <v>45832.5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-27889.402692082655</v>
      </c>
      <c r="J17" s="109">
        <v>45833.5</v>
      </c>
      <c r="K17" s="44">
        <v>99.137</v>
      </c>
      <c r="L17" s="109">
        <v>45834.5</v>
      </c>
      <c r="M17" s="44">
        <v>90.78</v>
      </c>
      <c r="N17" s="150">
        <f t="shared" si="0"/>
        <v>45833.5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-4874.9733841678435</v>
      </c>
      <c r="J18" s="109">
        <v>45834.5</v>
      </c>
      <c r="K18" s="44">
        <v>99.146000000000001</v>
      </c>
      <c r="L18" s="109">
        <v>45835.5</v>
      </c>
      <c r="M18" s="44">
        <v>90.888000000000005</v>
      </c>
      <c r="N18" s="150">
        <f t="shared" si="0"/>
        <v>45834.5</v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9754.2977184721676</v>
      </c>
      <c r="J19" s="109">
        <v>45835.5</v>
      </c>
      <c r="K19" s="44">
        <v>99.268000000000001</v>
      </c>
      <c r="L19" s="109">
        <v>45838.5</v>
      </c>
      <c r="M19" s="44">
        <v>91.111000000000004</v>
      </c>
      <c r="N19" s="150">
        <f t="shared" si="0"/>
        <v>45835.5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14629.012821111643</v>
      </c>
      <c r="J20" s="109">
        <v>45838.5</v>
      </c>
      <c r="K20" s="44">
        <v>99.662999999999997</v>
      </c>
      <c r="L20" s="109">
        <v>45839.5</v>
      </c>
      <c r="M20" s="44">
        <v>91.224999999999994</v>
      </c>
      <c r="N20" s="150">
        <f t="shared" si="0"/>
        <v>45838.5</v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-13545.344076250363</v>
      </c>
      <c r="J21" s="109">
        <v>45839.5</v>
      </c>
      <c r="K21" s="44">
        <v>99.932000000000002</v>
      </c>
      <c r="L21" s="109">
        <v>45840.5</v>
      </c>
      <c r="M21" s="44">
        <v>91.188999999999993</v>
      </c>
      <c r="N21" s="150">
        <f t="shared" si="0"/>
        <v>45839.5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-10628.080973611173</v>
      </c>
      <c r="J22" s="109">
        <v>45840.5</v>
      </c>
      <c r="K22" s="44">
        <v>99.879000000000005</v>
      </c>
      <c r="L22" s="109">
        <v>45841.5</v>
      </c>
      <c r="M22" s="44">
        <v>91.427999999999997</v>
      </c>
      <c r="N22" s="150">
        <f t="shared" si="0"/>
        <v>45840.5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-15682.923665695294</v>
      </c>
      <c r="J23" s="109">
        <v>45841.5</v>
      </c>
      <c r="K23" s="44">
        <v>100.04900000000001</v>
      </c>
      <c r="L23" s="109">
        <v>45845.5</v>
      </c>
      <c r="M23" s="44">
        <v>91.521000000000001</v>
      </c>
      <c r="N23" s="150">
        <f t="shared" si="0"/>
        <v>45841.5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-20878.91256305623</v>
      </c>
      <c r="J24" s="109">
        <v>45842.5</v>
      </c>
      <c r="K24" s="44">
        <v>100.077</v>
      </c>
      <c r="L24" s="109">
        <v>45846.5</v>
      </c>
      <c r="M24" s="44">
        <v>91.418999999999997</v>
      </c>
      <c r="N24" s="150" t="str">
        <f t="shared" si="0"/>
        <v/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-7138.473460415672</v>
      </c>
      <c r="J25" s="109">
        <v>45845.5</v>
      </c>
      <c r="K25" s="44">
        <v>100.214</v>
      </c>
      <c r="L25" s="109">
        <v>45847.5</v>
      </c>
      <c r="M25" s="44">
        <v>91.539000000000001</v>
      </c>
      <c r="N25" s="150">
        <f t="shared" si="0"/>
        <v>45845.5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-30286.270357777088</v>
      </c>
      <c r="J26" s="109">
        <v>45846.5</v>
      </c>
      <c r="K26" s="44">
        <v>100.245</v>
      </c>
      <c r="L26" s="109">
        <v>45848.5</v>
      </c>
      <c r="M26" s="44">
        <v>91.616</v>
      </c>
      <c r="N26" s="150">
        <f t="shared" si="0"/>
        <v>45846.5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-73743.671255139256</v>
      </c>
      <c r="J27" s="109">
        <v>45847.5</v>
      </c>
      <c r="K27" s="44">
        <v>100.286</v>
      </c>
      <c r="L27" s="109">
        <v>45849.5</v>
      </c>
      <c r="M27" s="44">
        <v>91.462999999999994</v>
      </c>
      <c r="N27" s="150">
        <f t="shared" si="0"/>
        <v>45847.5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-32186.745947221425</v>
      </c>
      <c r="J28" s="109">
        <v>45848.5</v>
      </c>
      <c r="K28" s="44">
        <v>100.43</v>
      </c>
      <c r="L28" s="109">
        <v>45852.5</v>
      </c>
      <c r="M28" s="44">
        <v>91.364999999999995</v>
      </c>
      <c r="N28" s="150">
        <f t="shared" si="0"/>
        <v>45848.5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-3609.9197419441361</v>
      </c>
      <c r="J29" s="109">
        <v>45849.5</v>
      </c>
      <c r="K29" s="44">
        <v>100.411</v>
      </c>
      <c r="L29" s="109">
        <v>45853.5</v>
      </c>
      <c r="M29" s="44">
        <v>91.25</v>
      </c>
      <c r="N29" s="150">
        <f t="shared" si="0"/>
        <v>45849.5</v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-30566.892639304504</v>
      </c>
      <c r="J30" s="109">
        <v>45852.5</v>
      </c>
      <c r="K30" s="44">
        <v>100.29600000000001</v>
      </c>
      <c r="L30" s="109">
        <v>45854.5</v>
      </c>
      <c r="M30" s="44">
        <v>91.075000000000003</v>
      </c>
      <c r="N30" s="150">
        <f t="shared" si="0"/>
        <v>45852.5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-55264.349536665613</v>
      </c>
      <c r="J31" s="109">
        <v>45853.5</v>
      </c>
      <c r="K31" s="44">
        <v>100.238</v>
      </c>
      <c r="L31" s="109">
        <v>45855.5</v>
      </c>
      <c r="M31" s="44">
        <v>91.096999999999994</v>
      </c>
      <c r="N31" s="150">
        <f t="shared" si="0"/>
        <v>45853.5</v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-50790.148228749575</v>
      </c>
      <c r="J32" s="109">
        <v>45854.5</v>
      </c>
      <c r="K32" s="44">
        <v>100.092</v>
      </c>
      <c r="L32" s="109">
        <v>45856.5</v>
      </c>
      <c r="M32" s="44">
        <v>91.161000000000001</v>
      </c>
      <c r="N32" s="150">
        <f t="shared" si="0"/>
        <v>45854.5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-78040.50512611134</v>
      </c>
      <c r="J33" s="109">
        <v>45855.5</v>
      </c>
      <c r="K33" s="44">
        <v>100.175</v>
      </c>
      <c r="L33" s="109">
        <v>45859.5</v>
      </c>
      <c r="M33" s="44">
        <v>91.164000000000001</v>
      </c>
      <c r="N33" s="150">
        <f t="shared" si="0"/>
        <v>45855.5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-60934.466023471396</v>
      </c>
      <c r="J34" s="109">
        <v>45856.5</v>
      </c>
      <c r="K34" s="44">
        <v>100.232</v>
      </c>
      <c r="L34" s="109">
        <v>45860.5</v>
      </c>
      <c r="M34" s="44">
        <v>91.251000000000005</v>
      </c>
      <c r="N34" s="150">
        <f t="shared" si="0"/>
        <v>45856.5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-39801.382920833668</v>
      </c>
      <c r="J35" s="109">
        <v>45859.5</v>
      </c>
      <c r="K35" s="44">
        <v>100.322</v>
      </c>
      <c r="L35" s="109">
        <v>45861.5</v>
      </c>
      <c r="M35" s="44">
        <v>91.373000000000005</v>
      </c>
      <c r="N35" s="150">
        <f t="shared" si="0"/>
        <v>45859.5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-51306.275818194626</v>
      </c>
      <c r="J36" s="109">
        <v>45860.5</v>
      </c>
      <c r="K36" s="44">
        <v>100.399</v>
      </c>
      <c r="L36" s="109">
        <v>45862.5</v>
      </c>
      <c r="M36" s="44">
        <v>91.622</v>
      </c>
      <c r="N36" s="150">
        <f t="shared" si="0"/>
        <v>45860.5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-48125.170510278433</v>
      </c>
      <c r="J37" s="109">
        <v>45861.5</v>
      </c>
      <c r="K37" s="44">
        <v>100.605</v>
      </c>
      <c r="L37" s="109">
        <v>45863.5</v>
      </c>
      <c r="M37" s="44">
        <v>91.76</v>
      </c>
      <c r="N37" s="150">
        <f t="shared" si="0"/>
        <v>45861.5</v>
      </c>
      <c r="O37" s="150" t="str">
        <f t="shared" si="1"/>
        <v/>
      </c>
      <c r="P37" s="150">
        <v>46001.5</v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-41167.003407638709</v>
      </c>
      <c r="J38" s="109">
        <v>45862.5</v>
      </c>
      <c r="K38" s="44">
        <v>100.776</v>
      </c>
      <c r="L38" s="109">
        <v>45866.5</v>
      </c>
      <c r="M38" s="44">
        <v>92.058000000000007</v>
      </c>
      <c r="N38" s="150">
        <f t="shared" si="0"/>
        <v>45862.5</v>
      </c>
      <c r="O38" s="150" t="str">
        <f t="shared" si="1"/>
        <v/>
      </c>
      <c r="P38" s="150">
        <v>46002.5</v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-18864.332305000513</v>
      </c>
      <c r="J39" s="109">
        <v>45863.5</v>
      </c>
      <c r="K39" s="44">
        <v>100.76900000000001</v>
      </c>
      <c r="L39" s="109">
        <v>45867.5</v>
      </c>
      <c r="M39" s="44">
        <v>92.073999999999998</v>
      </c>
      <c r="N39" s="150">
        <f t="shared" si="0"/>
        <v>45863.5</v>
      </c>
      <c r="O39" s="150" t="str">
        <f t="shared" si="1"/>
        <v/>
      </c>
      <c r="P39" s="150">
        <v>46003.5</v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-13712.558099722168</v>
      </c>
      <c r="J40" s="109">
        <v>45866.5</v>
      </c>
      <c r="K40" s="44">
        <v>100.923</v>
      </c>
      <c r="L40" s="109">
        <v>45868.5</v>
      </c>
      <c r="M40" s="44">
        <v>92.117000000000004</v>
      </c>
      <c r="N40" s="150">
        <f t="shared" si="0"/>
        <v>45866.5</v>
      </c>
      <c r="O40" s="150" t="str">
        <f t="shared" si="1"/>
        <v/>
      </c>
      <c r="P40" s="150">
        <v>46006.5</v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-26447.408791805228</v>
      </c>
      <c r="J41" s="109">
        <v>45867.5</v>
      </c>
      <c r="K41" s="44">
        <v>100.943</v>
      </c>
      <c r="L41" s="109">
        <v>45869.5</v>
      </c>
      <c r="M41" s="44">
        <v>92.191999999999993</v>
      </c>
      <c r="N41" s="150">
        <f t="shared" si="0"/>
        <v>45867.5</v>
      </c>
      <c r="O41" s="150" t="str">
        <f t="shared" si="1"/>
        <v/>
      </c>
      <c r="P41" s="150">
        <v>46007.5</v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-12698.065689166586</v>
      </c>
      <c r="J42" s="109">
        <v>45868.5</v>
      </c>
      <c r="K42" s="44">
        <v>100.962</v>
      </c>
      <c r="L42" s="109">
        <v>45870.5</v>
      </c>
      <c r="M42" s="44">
        <v>91.975999999999999</v>
      </c>
      <c r="N42" s="150">
        <f t="shared" si="0"/>
        <v>45868.5</v>
      </c>
      <c r="O42" s="150" t="str">
        <f t="shared" si="1"/>
        <v/>
      </c>
      <c r="P42" s="150">
        <v>46008.5</v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-8600.6585865281668</v>
      </c>
      <c r="J43" s="109">
        <v>45869.5</v>
      </c>
      <c r="K43" s="44">
        <v>100.944</v>
      </c>
      <c r="L43" s="109">
        <v>45873.5</v>
      </c>
      <c r="M43" s="44">
        <v>91.972999999999999</v>
      </c>
      <c r="N43" s="150">
        <f t="shared" si="0"/>
        <v>45869.5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-2696.6354838882653</v>
      </c>
      <c r="J44" s="109">
        <v>45870.5</v>
      </c>
      <c r="K44" s="44">
        <v>100.86</v>
      </c>
      <c r="L44" s="109">
        <v>45874.5</v>
      </c>
      <c r="M44" s="44">
        <v>92.156999999999996</v>
      </c>
      <c r="N44" s="150">
        <f t="shared" si="0"/>
        <v>45870.5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-6685.9923812497145</v>
      </c>
      <c r="J45" s="109">
        <v>45873.5</v>
      </c>
      <c r="K45" s="44">
        <v>100.864</v>
      </c>
      <c r="L45" s="109">
        <v>45875.5</v>
      </c>
      <c r="M45" s="44">
        <v>92.242000000000004</v>
      </c>
      <c r="N45" s="150">
        <f t="shared" si="0"/>
        <v>45873.5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-30721.95107333297</v>
      </c>
      <c r="J46" s="109">
        <v>45874.5</v>
      </c>
      <c r="K46" s="44">
        <v>100.913</v>
      </c>
      <c r="L46" s="109">
        <v>45876.5</v>
      </c>
      <c r="M46" s="44">
        <v>92.466999999999999</v>
      </c>
      <c r="N46" s="150">
        <f t="shared" si="0"/>
        <v>45874.5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-38240.14797069558</v>
      </c>
      <c r="J47" s="109">
        <v>45875.5</v>
      </c>
      <c r="K47" s="44">
        <v>100.887</v>
      </c>
      <c r="L47" s="109">
        <v>45877.5</v>
      </c>
      <c r="M47" s="44">
        <v>92.727999999999994</v>
      </c>
      <c r="N47" s="150">
        <f t="shared" si="0"/>
        <v>45875.5</v>
      </c>
      <c r="O47" s="150" t="str">
        <f t="shared" si="1"/>
        <v/>
      </c>
    </row>
    <row r="48" spans="1:16">
      <c r="A48" s="151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95.197999999999993</v>
      </c>
      <c r="F48" s="30">
        <f t="shared" ca="1" si="9"/>
        <v>34565.999999999724</v>
      </c>
      <c r="G48" s="31">
        <f t="shared" ca="1" si="6"/>
        <v>3546.3020833333358</v>
      </c>
      <c r="H48" s="66">
        <f t="shared" ca="1" si="10"/>
        <v>-45501.584868054444</v>
      </c>
      <c r="J48" s="109">
        <v>45876.5</v>
      </c>
      <c r="K48" s="44">
        <v>100.959</v>
      </c>
      <c r="L48" s="109">
        <v>45880.5</v>
      </c>
      <c r="M48" s="44">
        <v>92.95</v>
      </c>
      <c r="N48" s="150">
        <f t="shared" si="0"/>
        <v>45876.5</v>
      </c>
      <c r="O48" s="150" t="str">
        <f t="shared" si="1"/>
        <v/>
      </c>
    </row>
    <row r="49" spans="1:15">
      <c r="A49" s="151">
        <f t="shared" ca="1" si="8"/>
        <v>46002.5</v>
      </c>
      <c r="B49" s="38">
        <f ca="1">IF(COUNTIF($P$2:P1034,A49)=1,VLOOKUP(A49,J:K,2), IF(COUNTIF($P$2:P1034,A49)=0,$B$10,""))</f>
        <v>100.298</v>
      </c>
      <c r="C49" s="30">
        <f t="shared" ca="1" si="3"/>
        <v>-10779.999999999745</v>
      </c>
      <c r="D49" s="31">
        <f t="shared" ca="1" si="4"/>
        <v>9998.7270833333314</v>
      </c>
      <c r="E49" s="38">
        <f ca="1">IF(COUNTIF($P$2:P1034,A49)=1,VLOOKUP(A49,L:M,2), IF(COUNTIF($P$2:P1034,A49)=0,$C$10,""))</f>
        <v>95.236999999999995</v>
      </c>
      <c r="F49" s="30">
        <f t="shared" ca="1" si="9"/>
        <v>36203.999999999774</v>
      </c>
      <c r="G49" s="31">
        <f t="shared" ca="1" si="6"/>
        <v>3617.2281250000051</v>
      </c>
      <c r="H49" s="66">
        <f t="shared" ca="1" si="10"/>
        <v>-40737.973765416144</v>
      </c>
      <c r="J49" s="109">
        <v>45877.5</v>
      </c>
      <c r="K49" s="44">
        <v>101.02200000000001</v>
      </c>
      <c r="L49" s="109">
        <v>45881.5</v>
      </c>
      <c r="M49" s="44">
        <v>92.971999999999994</v>
      </c>
      <c r="N49" s="150">
        <f t="shared" si="0"/>
        <v>45877.5</v>
      </c>
      <c r="O49" s="150" t="str">
        <f t="shared" si="1"/>
        <v/>
      </c>
    </row>
    <row r="50" spans="1:15">
      <c r="A50" s="151">
        <f t="shared" ca="1" si="8"/>
        <v>46003.5</v>
      </c>
      <c r="B50" s="38">
        <f ca="1">IF(COUNTIF($P$2:P1035,A50)=1,VLOOKUP(A50,J:K,2), IF(COUNTIF($P$2:P1035,A50)=0,$B$10,""))</f>
        <v>100.331</v>
      </c>
      <c r="C50" s="30">
        <f t="shared" ca="1" si="3"/>
        <v>-6159.9999999995698</v>
      </c>
      <c r="D50" s="31">
        <f t="shared" ca="1" si="4"/>
        <v>10194.780555555568</v>
      </c>
      <c r="E50" s="38">
        <f ca="1">IF(COUNTIF($P$2:P1035,A50)=1,VLOOKUP(A50,L:M,2), IF(COUNTIF($P$2:P1035,A50)=0,$C$10,""))</f>
        <v>95.171999999999997</v>
      </c>
      <c r="F50" s="30">
        <f t="shared" ca="1" si="9"/>
        <v>33473.999999999876</v>
      </c>
      <c r="G50" s="31">
        <f t="shared" ca="1" si="6"/>
        <v>3688.1541666666672</v>
      </c>
      <c r="H50" s="66">
        <f t="shared" ca="1" si="10"/>
        <v>-32427.742662777135</v>
      </c>
      <c r="J50" s="109">
        <v>45880.5</v>
      </c>
      <c r="K50" s="44">
        <v>101.158</v>
      </c>
      <c r="L50" s="109">
        <v>45882.5</v>
      </c>
      <c r="M50" s="44">
        <v>92.992000000000004</v>
      </c>
      <c r="N50" s="150">
        <f t="shared" si="0"/>
        <v>45880.5</v>
      </c>
      <c r="O50" s="150" t="str">
        <f t="shared" si="1"/>
        <v/>
      </c>
    </row>
    <row r="51" spans="1:15">
      <c r="A51" s="151">
        <f t="shared" ca="1" si="8"/>
        <v>46006.5</v>
      </c>
      <c r="B51" s="38">
        <f ca="1">IF(COUNTIF($P$2:P1036,A51)=1,VLOOKUP(A51,J:K,2), IF(COUNTIF($P$2:P1036,A51)=0,$B$10,""))</f>
        <v>100.366</v>
      </c>
      <c r="C51" s="30">
        <f t="shared" ca="1" si="3"/>
        <v>-1260.0000000000477</v>
      </c>
      <c r="D51" s="31">
        <f t="shared" ca="1" si="4"/>
        <v>10782.940972222234</v>
      </c>
      <c r="E51" s="38">
        <f ca="1">IF(COUNTIF($P$2:P1036,A51)=1,VLOOKUP(A51,L:M,2), IF(COUNTIF($P$2:P1036,A51)=0,$C$10,""))</f>
        <v>95.218999999999994</v>
      </c>
      <c r="F51" s="30">
        <f t="shared" ca="1" si="9"/>
        <v>35447.999999999753</v>
      </c>
      <c r="G51" s="31">
        <f t="shared" ca="1" si="6"/>
        <v>3900.9322916666715</v>
      </c>
      <c r="H51" s="66">
        <f t="shared" ca="1" si="10"/>
        <v>-28174.713354860913</v>
      </c>
      <c r="J51" s="109">
        <v>45881.5</v>
      </c>
      <c r="K51" s="44">
        <v>101.214</v>
      </c>
      <c r="L51" s="109">
        <v>45883.5</v>
      </c>
      <c r="M51" s="44">
        <v>93.097999999999999</v>
      </c>
      <c r="N51" s="150">
        <f t="shared" si="0"/>
        <v>45881.5</v>
      </c>
      <c r="O51" s="150" t="str">
        <f t="shared" si="1"/>
        <v/>
      </c>
    </row>
    <row r="52" spans="1:15">
      <c r="A52" s="151">
        <f t="shared" ca="1" si="8"/>
        <v>46007.5</v>
      </c>
      <c r="B52" s="38">
        <f ca="1">IF(COUNTIF($P$2:P1037,A52)=1,VLOOKUP(A52,J:K,2), IF(COUNTIF($P$2:P1037,A52)=0,$B$10,""))</f>
        <v>100.342</v>
      </c>
      <c r="C52" s="30">
        <f t="shared" ca="1" si="3"/>
        <v>-4620.0000000001755</v>
      </c>
      <c r="D52" s="31">
        <f t="shared" ca="1" si="4"/>
        <v>10978.994444444455</v>
      </c>
      <c r="E52" s="38">
        <f ca="1">IF(COUNTIF($P$2:P1037,A52)=1,VLOOKUP(A52,L:M,2), IF(COUNTIF($P$2:P1037,A52)=0,$C$10,""))</f>
        <v>95.203000000000003</v>
      </c>
      <c r="F52" s="30">
        <f t="shared" ca="1" si="9"/>
        <v>34776.000000000131</v>
      </c>
      <c r="G52" s="31">
        <f t="shared" ca="1" si="6"/>
        <v>3971.8583333333336</v>
      </c>
      <c r="H52" s="66">
        <f t="shared" ca="1" si="10"/>
        <v>-31286.214252222548</v>
      </c>
      <c r="J52" s="109">
        <v>45882.5</v>
      </c>
      <c r="K52" s="44">
        <v>101.212</v>
      </c>
      <c r="L52" s="109">
        <v>45884.5</v>
      </c>
      <c r="M52" s="44">
        <v>93.164000000000001</v>
      </c>
      <c r="N52" s="150">
        <f t="shared" si="0"/>
        <v>45882.5</v>
      </c>
      <c r="O52" s="150" t="str">
        <f t="shared" si="1"/>
        <v/>
      </c>
    </row>
    <row r="53" spans="1:15">
      <c r="A53" s="151">
        <f t="shared" ca="1" si="8"/>
        <v>46008.5</v>
      </c>
      <c r="B53" s="38">
        <f ca="1">IF(COUNTIF($P$2:P1038,A53)=1,VLOOKUP(A53,J:K,2), IF(COUNTIF($P$2:P1038,A53)=0,$B$10,""))</f>
        <v>100.373</v>
      </c>
      <c r="C53" s="30">
        <f t="shared" ca="1" si="3"/>
        <v>-279.99999999934744</v>
      </c>
      <c r="D53" s="31">
        <f t="shared" ca="1" si="4"/>
        <v>11175.047916666692</v>
      </c>
      <c r="E53" s="38">
        <f ca="1">IF(COUNTIF($P$2:P1038,A53)=1,VLOOKUP(A53,L:M,2), IF(COUNTIF($P$2:P1038,A53)=0,$C$10,""))</f>
        <v>95.055000000000007</v>
      </c>
      <c r="F53" s="30">
        <f t="shared" ca="1" si="9"/>
        <v>28560.000000000287</v>
      </c>
      <c r="G53" s="31">
        <f t="shared" ca="1" si="6"/>
        <v>4042.7843749999993</v>
      </c>
      <c r="H53" s="66">
        <f t="shared" ca="1" si="10"/>
        <v>-19818.535149582822</v>
      </c>
      <c r="J53" s="109">
        <v>45883.5</v>
      </c>
      <c r="K53" s="44">
        <v>101.288</v>
      </c>
      <c r="L53" s="109">
        <v>45887.5</v>
      </c>
      <c r="M53" s="44">
        <v>93.180999999999997</v>
      </c>
      <c r="N53" s="150">
        <f t="shared" si="0"/>
        <v>45883.5</v>
      </c>
      <c r="O53" s="150" t="str">
        <f t="shared" si="1"/>
        <v/>
      </c>
    </row>
    <row r="54" spans="1:15">
      <c r="A54" s="151">
        <f t="shared" ca="1" si="8"/>
        <v>46009.432623611108</v>
      </c>
      <c r="B54" s="38">
        <f ca="1">IF(COUNTIF($P$2:P1039,A54)=1,VLOOKUP(A54,J:K,2), IF(COUNTIF($P$2:P1039,A54)=0,$B$10,""))</f>
        <v>100.438</v>
      </c>
      <c r="C54" s="30">
        <f t="shared" ca="1" si="3"/>
        <v>8820.0000000003347</v>
      </c>
      <c r="D54" s="31">
        <f t="shared" ca="1" si="4"/>
        <v>11371.101388888885</v>
      </c>
      <c r="E54" s="38">
        <f ca="1">IF(COUNTIF($P$2:P1039,A54)=1,VLOOKUP(A54,L:M,2), IF(COUNTIF($P$2:P1039,A54)=0,$C$10,""))</f>
        <v>95.242999999999995</v>
      </c>
      <c r="F54" s="30">
        <f t="shared" ca="1" si="9"/>
        <v>36455.999999999789</v>
      </c>
      <c r="G54" s="31">
        <f t="shared" ca="1" si="6"/>
        <v>4113.7104166666686</v>
      </c>
      <c r="H54" s="66">
        <f t="shared" ca="1" si="10"/>
        <v>-16877.472046943847</v>
      </c>
      <c r="J54" s="109">
        <v>45884.5</v>
      </c>
      <c r="K54" s="44">
        <v>101.3</v>
      </c>
      <c r="L54" s="109">
        <v>45888.5</v>
      </c>
      <c r="M54" s="44">
        <v>93.129000000000005</v>
      </c>
      <c r="N54" s="150">
        <f t="shared" si="0"/>
        <v>45884.5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45887.5</v>
      </c>
      <c r="K55" s="44">
        <v>101.23099999999999</v>
      </c>
      <c r="L55" s="109">
        <v>45889.5</v>
      </c>
      <c r="M55" s="44">
        <v>93.037000000000006</v>
      </c>
      <c r="N55" s="150">
        <f t="shared" si="0"/>
        <v>45887.5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45888.5</v>
      </c>
      <c r="K56" s="44">
        <v>101.202</v>
      </c>
      <c r="L56" s="109">
        <v>45890.5</v>
      </c>
      <c r="M56" s="44">
        <v>92.834000000000003</v>
      </c>
      <c r="N56" s="150">
        <f t="shared" si="0"/>
        <v>45888.5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45889.5</v>
      </c>
      <c r="K57" s="44">
        <v>100.97499999999999</v>
      </c>
      <c r="L57" s="109">
        <v>45891.5</v>
      </c>
      <c r="M57" s="44">
        <v>92.912999999999997</v>
      </c>
      <c r="N57" s="150">
        <f t="shared" si="0"/>
        <v>45889.5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45890.5</v>
      </c>
      <c r="K58" s="44">
        <v>100.729</v>
      </c>
      <c r="L58" s="109">
        <v>45894.5</v>
      </c>
      <c r="M58" s="44">
        <v>93.022000000000006</v>
      </c>
      <c r="N58" s="150">
        <f t="shared" si="0"/>
        <v>45890.5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45891.5</v>
      </c>
      <c r="K59" s="44">
        <v>100.77500000000001</v>
      </c>
      <c r="L59" s="109">
        <v>45895.5</v>
      </c>
      <c r="M59" s="44">
        <v>92.844999999999999</v>
      </c>
      <c r="N59" s="150">
        <f t="shared" si="0"/>
        <v>45891.5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45894.5</v>
      </c>
      <c r="K60" s="44">
        <v>101.101</v>
      </c>
      <c r="L60" s="109">
        <v>45896.5</v>
      </c>
      <c r="M60" s="44">
        <v>92.975999999999999</v>
      </c>
      <c r="N60" s="150">
        <f t="shared" si="0"/>
        <v>45894.5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45895.5</v>
      </c>
      <c r="K61" s="44">
        <v>100.712</v>
      </c>
      <c r="L61" s="109">
        <v>45897.5</v>
      </c>
      <c r="M61" s="44">
        <v>92.855999999999995</v>
      </c>
      <c r="N61" s="150">
        <f t="shared" si="0"/>
        <v>45895.5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45896.5</v>
      </c>
      <c r="K62" s="44">
        <v>100.676</v>
      </c>
      <c r="L62" s="109">
        <v>45898.5</v>
      </c>
      <c r="M62" s="44">
        <v>92.986999999999995</v>
      </c>
      <c r="N62" s="150">
        <f t="shared" si="0"/>
        <v>45896.5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45897.5</v>
      </c>
      <c r="K63" s="44">
        <v>100.68899999999999</v>
      </c>
      <c r="L63" s="109">
        <v>45902.5</v>
      </c>
      <c r="M63" s="44">
        <v>92.703999999999994</v>
      </c>
      <c r="N63" s="150">
        <f t="shared" si="0"/>
        <v>45897.5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45898.5</v>
      </c>
      <c r="K64" s="44">
        <v>100.669</v>
      </c>
      <c r="L64" s="109">
        <v>45903.5</v>
      </c>
      <c r="M64" s="44">
        <v>92.709000000000003</v>
      </c>
      <c r="N64" s="150">
        <f t="shared" si="0"/>
        <v>45898.5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45901.5</v>
      </c>
      <c r="K65" s="44">
        <v>100.59699999999999</v>
      </c>
      <c r="L65" s="109">
        <v>45904.5</v>
      </c>
      <c r="M65" s="44">
        <v>92.816999999999993</v>
      </c>
      <c r="N65" s="150" t="str">
        <f t="shared" si="0"/>
        <v/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45902.5</v>
      </c>
      <c r="K66" s="44">
        <v>100.313</v>
      </c>
      <c r="L66" s="109">
        <v>45905.5</v>
      </c>
      <c r="M66" s="44">
        <v>93.281999999999996</v>
      </c>
      <c r="N66" s="150">
        <f t="shared" si="0"/>
        <v>45902.5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45903.5</v>
      </c>
      <c r="K67" s="44">
        <v>100.292</v>
      </c>
      <c r="L67" s="109">
        <v>45908.5</v>
      </c>
      <c r="M67" s="44">
        <v>93.317999999999998</v>
      </c>
      <c r="N67" s="150">
        <f t="shared" si="0"/>
        <v>45903.5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45904.5</v>
      </c>
      <c r="K68" s="44">
        <v>100.35</v>
      </c>
      <c r="L68" s="109">
        <v>45909.5</v>
      </c>
      <c r="M68" s="44">
        <v>93.483999999999995</v>
      </c>
      <c r="N68" s="150">
        <f t="shared" ref="N68:N131" si="11">IF(COUNTIF(L:L,J68),J68,"")</f>
        <v>45904.5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45905.5</v>
      </c>
      <c r="K69" s="44">
        <v>100.505</v>
      </c>
      <c r="L69" s="109">
        <v>45910.5</v>
      </c>
      <c r="M69" s="44">
        <v>93.79</v>
      </c>
      <c r="N69" s="150">
        <f t="shared" si="11"/>
        <v>45905.5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45908.5</v>
      </c>
      <c r="K70" s="44">
        <v>100.499</v>
      </c>
      <c r="L70" s="109">
        <v>45911.5</v>
      </c>
      <c r="M70" s="44">
        <v>93.917000000000002</v>
      </c>
      <c r="N70" s="150">
        <f t="shared" si="11"/>
        <v>45908.5</v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45909.5</v>
      </c>
      <c r="K71" s="44">
        <v>100.614</v>
      </c>
      <c r="L71" s="109">
        <v>45912.5</v>
      </c>
      <c r="M71" s="44">
        <v>94.206999999999994</v>
      </c>
      <c r="N71" s="150">
        <f t="shared" si="11"/>
        <v>45909.5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45910.5</v>
      </c>
      <c r="K72" s="44">
        <v>100.715</v>
      </c>
      <c r="L72" s="109">
        <v>45915.5</v>
      </c>
      <c r="M72" s="44">
        <v>94.388000000000005</v>
      </c>
      <c r="N72" s="150">
        <f t="shared" si="11"/>
        <v>45910.5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45911.5</v>
      </c>
      <c r="K73" s="44">
        <v>100.779</v>
      </c>
      <c r="L73" s="109">
        <v>45916.5</v>
      </c>
      <c r="M73" s="44">
        <v>94.521000000000001</v>
      </c>
      <c r="N73" s="150">
        <f t="shared" si="11"/>
        <v>45911.5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45912.5</v>
      </c>
      <c r="K74" s="44">
        <v>100.88800000000001</v>
      </c>
      <c r="L74" s="109">
        <v>45917.5</v>
      </c>
      <c r="M74" s="44">
        <v>94.456000000000003</v>
      </c>
      <c r="N74" s="150">
        <f t="shared" si="11"/>
        <v>45912.5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45915.5</v>
      </c>
      <c r="K75" s="44">
        <v>101.017</v>
      </c>
      <c r="L75" s="109">
        <v>45918.5</v>
      </c>
      <c r="M75" s="44">
        <v>94.563999999999993</v>
      </c>
      <c r="N75" s="150">
        <f t="shared" si="11"/>
        <v>45915.5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45916.5</v>
      </c>
      <c r="K76" s="44">
        <v>101.077</v>
      </c>
      <c r="L76" s="109">
        <v>45919.5</v>
      </c>
      <c r="M76" s="44">
        <v>94.572000000000003</v>
      </c>
      <c r="N76" s="150">
        <f t="shared" si="11"/>
        <v>45916.5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45917.5</v>
      </c>
      <c r="K77" s="44">
        <v>101.035</v>
      </c>
      <c r="L77" s="109">
        <v>45922.5</v>
      </c>
      <c r="M77" s="44">
        <v>94.5</v>
      </c>
      <c r="N77" s="150">
        <f t="shared" si="11"/>
        <v>45917.5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45918.5</v>
      </c>
      <c r="K78" s="44">
        <v>101.07899999999999</v>
      </c>
      <c r="L78" s="109">
        <v>45923.5</v>
      </c>
      <c r="M78" s="44">
        <v>94.533000000000001</v>
      </c>
      <c r="N78" s="150">
        <f t="shared" si="11"/>
        <v>45918.5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45919.5</v>
      </c>
      <c r="K79" s="44">
        <v>101.056</v>
      </c>
      <c r="L79" s="109">
        <v>45924.5</v>
      </c>
      <c r="M79" s="44">
        <v>94.55</v>
      </c>
      <c r="N79" s="150">
        <f t="shared" si="11"/>
        <v>45919.5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45922.5</v>
      </c>
      <c r="K80" s="44">
        <v>100.854</v>
      </c>
      <c r="L80" s="109">
        <v>45925.5</v>
      </c>
      <c r="M80" s="44">
        <v>94.45</v>
      </c>
      <c r="N80" s="150">
        <f t="shared" si="11"/>
        <v>45922.5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45923.5</v>
      </c>
      <c r="K81" s="44">
        <v>100.913</v>
      </c>
      <c r="L81" s="109">
        <v>45926.5</v>
      </c>
      <c r="M81" s="44">
        <v>94.471000000000004</v>
      </c>
      <c r="N81" s="150">
        <f t="shared" si="11"/>
        <v>45923.5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45924.5</v>
      </c>
      <c r="K82" s="44">
        <v>100.92100000000001</v>
      </c>
      <c r="L82" s="109">
        <v>45929.5</v>
      </c>
      <c r="M82" s="44">
        <v>94.594999999999999</v>
      </c>
      <c r="N82" s="150">
        <f t="shared" si="11"/>
        <v>45924.5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45925.5</v>
      </c>
      <c r="K83" s="44">
        <v>100.791</v>
      </c>
      <c r="L83" s="109">
        <v>45930.5</v>
      </c>
      <c r="M83" s="44">
        <v>94.665000000000006</v>
      </c>
      <c r="N83" s="150">
        <f t="shared" si="11"/>
        <v>45925.5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45926.5</v>
      </c>
      <c r="K84" s="44">
        <v>100.693</v>
      </c>
      <c r="L84" s="109">
        <v>45931.5</v>
      </c>
      <c r="M84" s="44">
        <v>94.710999999999999</v>
      </c>
      <c r="N84" s="150">
        <f t="shared" si="11"/>
        <v>45926.5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45929.5</v>
      </c>
      <c r="K85" s="44">
        <v>100.642</v>
      </c>
      <c r="L85" s="109">
        <v>45932.5</v>
      </c>
      <c r="M85" s="44">
        <v>94.906999999999996</v>
      </c>
      <c r="N85" s="150">
        <f t="shared" si="11"/>
        <v>45929.5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45930.5</v>
      </c>
      <c r="K86" s="44">
        <v>100.61</v>
      </c>
      <c r="L86" s="109">
        <v>45933.5</v>
      </c>
      <c r="M86" s="44">
        <v>94.863</v>
      </c>
      <c r="N86" s="150">
        <f t="shared" si="11"/>
        <v>45930.5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45931.5</v>
      </c>
      <c r="K87" s="44">
        <v>100.628</v>
      </c>
      <c r="L87" s="109">
        <v>45936.5</v>
      </c>
      <c r="M87" s="44">
        <v>94.762</v>
      </c>
      <c r="N87" s="150">
        <f t="shared" si="11"/>
        <v>45931.5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45932.5</v>
      </c>
      <c r="K88" s="44">
        <v>100.75700000000001</v>
      </c>
      <c r="L88" s="109">
        <v>45937.5</v>
      </c>
      <c r="M88" s="44">
        <v>94.718999999999994</v>
      </c>
      <c r="N88" s="150">
        <f t="shared" si="11"/>
        <v>45932.5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45933.5</v>
      </c>
      <c r="K89" s="44">
        <v>100.82</v>
      </c>
      <c r="L89" s="109">
        <v>45938.5</v>
      </c>
      <c r="M89" s="44">
        <v>94.774000000000001</v>
      </c>
      <c r="N89" s="150">
        <f t="shared" si="11"/>
        <v>45933.5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45936.5</v>
      </c>
      <c r="K90" s="44">
        <v>100.755</v>
      </c>
      <c r="L90" s="109">
        <v>45939.5</v>
      </c>
      <c r="M90" s="44">
        <v>94.606999999999999</v>
      </c>
      <c r="N90" s="150">
        <f t="shared" si="11"/>
        <v>45936.5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45937.5</v>
      </c>
      <c r="K91" s="44">
        <v>100.65</v>
      </c>
      <c r="L91" s="109">
        <v>45944.5</v>
      </c>
      <c r="M91" s="44">
        <v>94.204999999999998</v>
      </c>
      <c r="N91" s="150">
        <f t="shared" si="11"/>
        <v>45937.5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45938.5</v>
      </c>
      <c r="K92" s="44">
        <v>100.625</v>
      </c>
      <c r="L92" s="109">
        <v>45945.5</v>
      </c>
      <c r="M92" s="44">
        <v>94.239000000000004</v>
      </c>
      <c r="N92" s="150">
        <f t="shared" si="11"/>
        <v>45938.5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45939.5</v>
      </c>
      <c r="K93" s="44">
        <v>100.494</v>
      </c>
      <c r="L93" s="109">
        <v>45946.5</v>
      </c>
      <c r="M93" s="44">
        <v>94.6</v>
      </c>
      <c r="N93" s="150">
        <f t="shared" si="11"/>
        <v>45939.5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45940.5</v>
      </c>
      <c r="K94" s="44">
        <v>99.935000000000002</v>
      </c>
      <c r="L94" s="109">
        <v>45947.5</v>
      </c>
      <c r="M94" s="44">
        <v>94.385000000000005</v>
      </c>
      <c r="N94" s="150" t="str">
        <f t="shared" si="11"/>
        <v/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45943.5</v>
      </c>
      <c r="K95" s="44">
        <v>99.822000000000003</v>
      </c>
      <c r="L95" s="109">
        <v>45950.5</v>
      </c>
      <c r="M95" s="44">
        <v>94.629000000000005</v>
      </c>
      <c r="N95" s="150" t="str">
        <f t="shared" si="11"/>
        <v/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45944.5</v>
      </c>
      <c r="K96" s="44">
        <v>99.814999999999998</v>
      </c>
      <c r="L96" s="109">
        <v>45951.5</v>
      </c>
      <c r="M96" s="44">
        <v>94.748000000000005</v>
      </c>
      <c r="N96" s="150">
        <f t="shared" si="11"/>
        <v>45944.5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45945.5</v>
      </c>
      <c r="K97" s="44">
        <v>100.09399999999999</v>
      </c>
      <c r="L97" s="109">
        <v>45952.5</v>
      </c>
      <c r="M97" s="44">
        <v>94.685000000000002</v>
      </c>
      <c r="N97" s="150">
        <f t="shared" si="11"/>
        <v>45945.5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45946.5</v>
      </c>
      <c r="K98" s="44">
        <v>100.185</v>
      </c>
      <c r="L98" s="109">
        <v>45953.5</v>
      </c>
      <c r="M98" s="44">
        <v>94.555000000000007</v>
      </c>
      <c r="N98" s="150">
        <f t="shared" si="11"/>
        <v>45946.5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45947.5</v>
      </c>
      <c r="K99" s="44">
        <v>99.971000000000004</v>
      </c>
      <c r="L99" s="109">
        <v>45954.5</v>
      </c>
      <c r="M99" s="44">
        <v>94.671000000000006</v>
      </c>
      <c r="N99" s="150">
        <f t="shared" si="11"/>
        <v>45947.5</v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45950.5</v>
      </c>
      <c r="K100" s="44">
        <v>100.221</v>
      </c>
      <c r="L100" s="109">
        <v>45957.5</v>
      </c>
      <c r="M100" s="44">
        <v>94.858000000000004</v>
      </c>
      <c r="N100" s="150">
        <f t="shared" si="11"/>
        <v>45950.5</v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45951.5</v>
      </c>
      <c r="K101" s="44">
        <v>100.244</v>
      </c>
      <c r="L101" s="109">
        <v>45958.5</v>
      </c>
      <c r="M101" s="44">
        <v>94.799000000000007</v>
      </c>
      <c r="N101" s="150">
        <f t="shared" si="11"/>
        <v>45951.5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45952.5</v>
      </c>
      <c r="K102" s="44">
        <v>100.2</v>
      </c>
      <c r="L102" s="109">
        <v>45959.5</v>
      </c>
      <c r="M102" s="44">
        <v>94.850999999999999</v>
      </c>
      <c r="N102" s="150">
        <f t="shared" si="11"/>
        <v>45952.5</v>
      </c>
      <c r="O102" s="150">
        <f t="shared" si="12"/>
        <v>45952.5</v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45953.5</v>
      </c>
      <c r="K103" s="44">
        <v>100.199</v>
      </c>
      <c r="L103" s="109">
        <v>45960.5</v>
      </c>
      <c r="M103" s="44">
        <v>94.626000000000005</v>
      </c>
      <c r="N103" s="150">
        <f t="shared" si="11"/>
        <v>45953.5</v>
      </c>
      <c r="O103" s="150">
        <f t="shared" si="12"/>
        <v>45953.5</v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45954.5</v>
      </c>
      <c r="K104" s="44">
        <v>100.27800000000001</v>
      </c>
      <c r="L104" s="109">
        <v>45961.5</v>
      </c>
      <c r="M104" s="44">
        <v>94.619</v>
      </c>
      <c r="N104" s="150">
        <f t="shared" si="11"/>
        <v>45954.5</v>
      </c>
      <c r="O104" s="150">
        <f t="shared" si="12"/>
        <v>45954.5</v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45957.5</v>
      </c>
      <c r="K105" s="44">
        <v>100.46299999999999</v>
      </c>
      <c r="L105" s="109">
        <v>45964.5</v>
      </c>
      <c r="M105" s="44">
        <v>94.605999999999995</v>
      </c>
      <c r="N105" s="150">
        <f t="shared" si="11"/>
        <v>45957.5</v>
      </c>
      <c r="O105" s="150">
        <f t="shared" si="12"/>
        <v>45957.5</v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45958.5</v>
      </c>
      <c r="K106" s="44">
        <v>100.536</v>
      </c>
      <c r="L106" s="109">
        <v>45965.5</v>
      </c>
      <c r="M106" s="44">
        <v>94.491</v>
      </c>
      <c r="N106" s="150">
        <f t="shared" si="11"/>
        <v>45958.5</v>
      </c>
      <c r="O106" s="150">
        <f t="shared" si="12"/>
        <v>45958.5</v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45959.5</v>
      </c>
      <c r="K107" s="44">
        <v>100.578</v>
      </c>
      <c r="L107" s="109">
        <v>45966.5</v>
      </c>
      <c r="M107" s="44">
        <v>94.328000000000003</v>
      </c>
      <c r="N107" s="150">
        <f t="shared" si="11"/>
        <v>45959.5</v>
      </c>
      <c r="O107" s="150">
        <f t="shared" si="12"/>
        <v>45959.5</v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45960.5</v>
      </c>
      <c r="K108" s="44">
        <v>100.348</v>
      </c>
      <c r="L108" s="109">
        <v>45967.5</v>
      </c>
      <c r="M108" s="44">
        <v>94.218000000000004</v>
      </c>
      <c r="N108" s="150">
        <f t="shared" si="11"/>
        <v>45960.5</v>
      </c>
      <c r="O108" s="150">
        <f t="shared" si="12"/>
        <v>45960.5</v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45961.5</v>
      </c>
      <c r="K109" s="44">
        <v>100.363</v>
      </c>
      <c r="L109" s="109">
        <v>45968.5</v>
      </c>
      <c r="M109" s="44">
        <v>94.087000000000003</v>
      </c>
      <c r="N109" s="150">
        <f t="shared" si="11"/>
        <v>45961.5</v>
      </c>
      <c r="O109" s="150">
        <f t="shared" si="12"/>
        <v>45961.5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45964.5</v>
      </c>
      <c r="K110" s="44">
        <v>100.32599999999999</v>
      </c>
      <c r="L110" s="109">
        <v>45971.5</v>
      </c>
      <c r="M110" s="44">
        <v>94.207999999999998</v>
      </c>
      <c r="N110" s="150">
        <f t="shared" si="11"/>
        <v>45964.5</v>
      </c>
      <c r="O110" s="150">
        <f t="shared" si="12"/>
        <v>45964.5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45965.5</v>
      </c>
      <c r="K111" s="44">
        <v>100.264</v>
      </c>
      <c r="L111" s="109">
        <v>45973.5</v>
      </c>
      <c r="M111" s="44">
        <v>94.337000000000003</v>
      </c>
      <c r="N111" s="150">
        <f t="shared" si="11"/>
        <v>45965.5</v>
      </c>
      <c r="O111" s="150">
        <f t="shared" si="12"/>
        <v>45965.5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45966.5</v>
      </c>
      <c r="K112" s="44">
        <v>100.30500000000001</v>
      </c>
      <c r="L112" s="109">
        <v>45974.5</v>
      </c>
      <c r="M112" s="44">
        <v>94.215999999999994</v>
      </c>
      <c r="N112" s="150">
        <f t="shared" si="11"/>
        <v>45966.5</v>
      </c>
      <c r="O112" s="150">
        <f t="shared" si="12"/>
        <v>45966.5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45967.5</v>
      </c>
      <c r="K113" s="44">
        <v>100.13500000000001</v>
      </c>
      <c r="L113" s="109">
        <v>45975.5</v>
      </c>
      <c r="M113" s="44">
        <v>94.006</v>
      </c>
      <c r="N113" s="150">
        <f t="shared" si="11"/>
        <v>45967.5</v>
      </c>
      <c r="O113" s="150">
        <f t="shared" si="12"/>
        <v>45967.5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45968.5</v>
      </c>
      <c r="K114" s="44">
        <v>99.835999999999999</v>
      </c>
      <c r="L114" s="109">
        <v>45978.5</v>
      </c>
      <c r="M114" s="44">
        <v>94.036000000000001</v>
      </c>
      <c r="N114" s="150">
        <f t="shared" si="11"/>
        <v>45968.5</v>
      </c>
      <c r="O114" s="150">
        <f t="shared" si="12"/>
        <v>45968.5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45971.5</v>
      </c>
      <c r="K115" s="44">
        <v>100.117</v>
      </c>
      <c r="L115" s="109">
        <v>45979.5</v>
      </c>
      <c r="M115" s="44">
        <v>93.789000000000001</v>
      </c>
      <c r="N115" s="150">
        <f t="shared" si="11"/>
        <v>45971.5</v>
      </c>
      <c r="O115" s="150">
        <f t="shared" si="12"/>
        <v>45971.5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45972.5</v>
      </c>
      <c r="K116" s="44">
        <v>100.22</v>
      </c>
      <c r="L116" s="109">
        <v>45980.5</v>
      </c>
      <c r="M116" s="44">
        <v>93.936999999999998</v>
      </c>
      <c r="N116" s="150" t="str">
        <f t="shared" si="11"/>
        <v/>
      </c>
      <c r="O116" s="150" t="str">
        <f t="shared" si="12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45973.5</v>
      </c>
      <c r="K117" s="44">
        <v>100.322</v>
      </c>
      <c r="L117" s="109">
        <v>45981.5</v>
      </c>
      <c r="M117" s="44">
        <v>94.259</v>
      </c>
      <c r="N117" s="150">
        <f t="shared" si="11"/>
        <v>45973.5</v>
      </c>
      <c r="O117" s="150">
        <f t="shared" si="12"/>
        <v>45973.5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45974.5</v>
      </c>
      <c r="K118" s="44">
        <v>100.126</v>
      </c>
      <c r="L118" s="109">
        <v>45982.5</v>
      </c>
      <c r="M118" s="44">
        <v>94.082999999999998</v>
      </c>
      <c r="N118" s="150">
        <f t="shared" si="11"/>
        <v>45974.5</v>
      </c>
      <c r="O118" s="150">
        <f t="shared" si="12"/>
        <v>45974.5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45975.5</v>
      </c>
      <c r="K119" s="44">
        <v>99.921000000000006</v>
      </c>
      <c r="L119" s="109">
        <v>45985.5</v>
      </c>
      <c r="M119" s="44">
        <v>94.355000000000004</v>
      </c>
      <c r="N119" s="150">
        <f t="shared" si="11"/>
        <v>45975.5</v>
      </c>
      <c r="O119" s="150">
        <f t="shared" si="12"/>
        <v>45975.5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45978.5</v>
      </c>
      <c r="K120" s="44">
        <v>99.953000000000003</v>
      </c>
      <c r="L120" s="109">
        <v>45986.5</v>
      </c>
      <c r="M120" s="44">
        <v>94.462999999999994</v>
      </c>
      <c r="N120" s="150">
        <f t="shared" si="11"/>
        <v>45978.5</v>
      </c>
      <c r="O120" s="150">
        <f t="shared" si="12"/>
        <v>45978.5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45979.5</v>
      </c>
      <c r="K121" s="44">
        <v>99.722999999999999</v>
      </c>
      <c r="L121" s="109">
        <v>45987.5</v>
      </c>
      <c r="M121" s="44">
        <v>94.808000000000007</v>
      </c>
      <c r="N121" s="150">
        <f t="shared" si="11"/>
        <v>45979.5</v>
      </c>
      <c r="O121" s="150">
        <f t="shared" si="12"/>
        <v>45979.5</v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45980.5</v>
      </c>
      <c r="K122" s="44">
        <v>99.864000000000004</v>
      </c>
      <c r="L122" s="109">
        <v>45989.5</v>
      </c>
      <c r="M122" s="44">
        <v>94.998000000000005</v>
      </c>
      <c r="N122" s="150">
        <f t="shared" si="11"/>
        <v>45980.5</v>
      </c>
      <c r="O122" s="150">
        <f t="shared" si="12"/>
        <v>45980.5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45981.5</v>
      </c>
      <c r="K123" s="44">
        <v>100.074</v>
      </c>
      <c r="L123" s="109">
        <v>45992.5</v>
      </c>
      <c r="M123" s="44">
        <v>94.941000000000003</v>
      </c>
      <c r="N123" s="150">
        <f t="shared" si="11"/>
        <v>45981.5</v>
      </c>
      <c r="O123" s="150">
        <f t="shared" si="12"/>
        <v>45981.5</v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45982.5</v>
      </c>
      <c r="K124" s="44">
        <v>99.957999999999998</v>
      </c>
      <c r="L124" s="109">
        <v>45993.5</v>
      </c>
      <c r="M124" s="44">
        <v>94.989000000000004</v>
      </c>
      <c r="N124" s="150">
        <f t="shared" si="11"/>
        <v>45982.5</v>
      </c>
      <c r="O124" s="150">
        <f t="shared" si="12"/>
        <v>45982.5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45985.5</v>
      </c>
      <c r="K125" s="44">
        <v>100.044</v>
      </c>
      <c r="L125" s="109">
        <v>45994.5</v>
      </c>
      <c r="M125" s="44">
        <v>95.126000000000005</v>
      </c>
      <c r="N125" s="150">
        <f t="shared" si="11"/>
        <v>45985.5</v>
      </c>
      <c r="O125" s="150">
        <f t="shared" si="12"/>
        <v>45985.5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45986.5</v>
      </c>
      <c r="K126" s="44">
        <v>100.113</v>
      </c>
      <c r="L126" s="109">
        <v>45995.5</v>
      </c>
      <c r="M126" s="44">
        <v>95.087000000000003</v>
      </c>
      <c r="N126" s="150">
        <f t="shared" si="11"/>
        <v>45986.5</v>
      </c>
      <c r="O126" s="150">
        <f t="shared" si="12"/>
        <v>45986.5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45987.5</v>
      </c>
      <c r="K127" s="44">
        <v>100.336</v>
      </c>
      <c r="L127" s="109">
        <v>45996.5</v>
      </c>
      <c r="M127" s="44">
        <v>95.263999999999996</v>
      </c>
      <c r="N127" s="150">
        <f t="shared" si="11"/>
        <v>45987.5</v>
      </c>
      <c r="O127" s="150">
        <f t="shared" si="12"/>
        <v>45987.5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45988.5</v>
      </c>
      <c r="K128" s="44">
        <v>100.349</v>
      </c>
      <c r="L128" s="109">
        <v>45999.5</v>
      </c>
      <c r="M128" s="44">
        <v>95.346999999999994</v>
      </c>
      <c r="N128" s="150" t="str">
        <f t="shared" si="11"/>
        <v/>
      </c>
      <c r="O128" s="150" t="str">
        <f t="shared" si="12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45989.5</v>
      </c>
      <c r="K129" s="44">
        <v>100.414</v>
      </c>
      <c r="L129" s="109">
        <v>46000.5</v>
      </c>
      <c r="M129" s="44">
        <v>95.256</v>
      </c>
      <c r="N129" s="150">
        <f t="shared" si="11"/>
        <v>45989.5</v>
      </c>
      <c r="O129" s="150">
        <f t="shared" si="12"/>
        <v>45989.5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45992.5</v>
      </c>
      <c r="K130" s="44">
        <v>100.319</v>
      </c>
      <c r="L130" s="109">
        <v>46001.5</v>
      </c>
      <c r="M130" s="44">
        <v>95.197999999999993</v>
      </c>
      <c r="N130" s="150">
        <f t="shared" si="11"/>
        <v>45992.5</v>
      </c>
      <c r="O130" s="150">
        <f t="shared" si="12"/>
        <v>45992.5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45993.5</v>
      </c>
      <c r="K131" s="44">
        <v>100.414</v>
      </c>
      <c r="L131" s="109">
        <v>46002.5</v>
      </c>
      <c r="M131" s="44">
        <v>95.236999999999995</v>
      </c>
      <c r="N131" s="150">
        <f t="shared" si="11"/>
        <v>45993.5</v>
      </c>
      <c r="O131" s="150">
        <f t="shared" si="12"/>
        <v>45993.5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45994.5</v>
      </c>
      <c r="K132" s="44">
        <v>100.473</v>
      </c>
      <c r="L132" s="109">
        <v>46003.5</v>
      </c>
      <c r="M132" s="44">
        <v>95.171999999999997</v>
      </c>
      <c r="N132" s="150">
        <f t="shared" ref="N132:N195" si="19">IF(COUNTIF(L:L,J132),J132,"")</f>
        <v>45994.5</v>
      </c>
      <c r="O132" s="150">
        <f t="shared" ref="O132:O195" si="20">IF(N132&gt;$A$14,N132,"")</f>
        <v>45994.5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45995.5</v>
      </c>
      <c r="K133" s="44">
        <v>100.498</v>
      </c>
      <c r="L133" s="109">
        <v>46006.5</v>
      </c>
      <c r="M133" s="44">
        <v>95.218999999999994</v>
      </c>
      <c r="N133" s="150">
        <f t="shared" si="19"/>
        <v>45995.5</v>
      </c>
      <c r="O133" s="150">
        <f t="shared" si="20"/>
        <v>45995.5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45996.5</v>
      </c>
      <c r="K134" s="44">
        <v>100.518</v>
      </c>
      <c r="L134" s="109">
        <v>46007.5</v>
      </c>
      <c r="M134" s="44">
        <v>95.203000000000003</v>
      </c>
      <c r="N134" s="150">
        <f t="shared" si="19"/>
        <v>45996.5</v>
      </c>
      <c r="O134" s="150">
        <f t="shared" si="20"/>
        <v>45996.5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45999.5</v>
      </c>
      <c r="K135" s="44">
        <v>100.39</v>
      </c>
      <c r="L135" s="109">
        <v>46008.5</v>
      </c>
      <c r="M135" s="44">
        <v>95.055000000000007</v>
      </c>
      <c r="N135" s="150">
        <f t="shared" si="19"/>
        <v>45999.5</v>
      </c>
      <c r="O135" s="150">
        <f t="shared" si="20"/>
        <v>45999.5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46000.5</v>
      </c>
      <c r="K136" s="44">
        <v>100.32</v>
      </c>
      <c r="L136" s="109"/>
      <c r="N136" s="150">
        <f t="shared" si="19"/>
        <v>46000.5</v>
      </c>
      <c r="O136" s="150">
        <f t="shared" si="20"/>
        <v>46000.5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46001.5</v>
      </c>
      <c r="K137" s="44">
        <v>100.26</v>
      </c>
      <c r="L137" s="109"/>
      <c r="N137" s="150">
        <f t="shared" si="19"/>
        <v>46001.5</v>
      </c>
      <c r="O137" s="150">
        <f t="shared" si="20"/>
        <v>46001.5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46002.5</v>
      </c>
      <c r="K138" s="44">
        <v>100.298</v>
      </c>
      <c r="N138" s="150">
        <f t="shared" si="19"/>
        <v>46002.5</v>
      </c>
      <c r="O138" s="150">
        <f t="shared" si="20"/>
        <v>46002.5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46003.5</v>
      </c>
      <c r="K139" s="44">
        <v>100.331</v>
      </c>
      <c r="N139" s="150">
        <f t="shared" si="19"/>
        <v>46003.5</v>
      </c>
      <c r="O139" s="150">
        <f t="shared" si="20"/>
        <v>46003.5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46006.5</v>
      </c>
      <c r="K140" s="44">
        <v>100.366</v>
      </c>
      <c r="N140" s="150">
        <f t="shared" si="19"/>
        <v>46006.5</v>
      </c>
      <c r="O140" s="150">
        <f t="shared" si="20"/>
        <v>46006.5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46007.5</v>
      </c>
      <c r="K141" s="44">
        <v>100.342</v>
      </c>
      <c r="N141" s="150">
        <f t="shared" si="19"/>
        <v>46007.5</v>
      </c>
      <c r="O141" s="150">
        <f t="shared" si="20"/>
        <v>46007.5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46008.5</v>
      </c>
      <c r="K142" s="44">
        <v>100.373</v>
      </c>
      <c r="N142" s="150">
        <f t="shared" si="19"/>
        <v>46008.5</v>
      </c>
      <c r="O142" s="150">
        <f t="shared" si="20"/>
        <v>46008.5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5546875" defaultRowHeight="15"/>
  <cols>
    <col min="1" max="1" width="15.42578125" style="150" bestFit="1" customWidth="1"/>
    <col min="2" max="2" width="19" style="44" bestFit="1" customWidth="1"/>
    <col min="3" max="4" width="16.85546875" style="44" customWidth="1"/>
    <col min="5" max="6" width="11.5703125" style="44" bestFit="1" customWidth="1"/>
    <col min="7" max="7" width="13.28515625" style="44" bestFit="1" customWidth="1"/>
    <col min="8" max="8" width="11.85546875" style="44" bestFit="1" customWidth="1"/>
    <col min="10" max="10" width="15.7109375" style="44" customWidth="1"/>
    <col min="11" max="11" width="8.85546875" style="44" customWidth="1"/>
    <col min="12" max="12" width="15.7109375" style="44" customWidth="1"/>
    <col min="13" max="13" width="8.85546875" style="44" customWidth="1"/>
    <col min="14" max="14" width="15.7109375" style="150" bestFit="1" customWidth="1"/>
    <col min="15" max="15" width="8.85546875" style="150"/>
    <col min="16" max="16" width="15.7109375" style="150" bestFit="1" customWidth="1"/>
    <col min="17" max="23" width="8.85546875" style="44"/>
    <col min="24" max="24" width="15.7109375" style="44" bestFit="1" customWidth="1"/>
    <col min="25" max="16384" width="8.85546875" style="44"/>
  </cols>
  <sheetData>
    <row r="1" spans="1:26" ht="15.7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46008.458333333336</v>
      </c>
    </row>
    <row r="2" spans="1:26" ht="15.7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42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6">_xll.BDH(B4, "LAST_PRICE", "01/01/2025 11:00:00", "01/01/2035 12:00:00", "BarSize=60", "BarType=T", "RecurDaily=True", "TZ=New_York")</f>
        <v>45813.458333333336</v>
      </c>
      <c r="K3" s="39">
        <v>88.436000000000007</v>
      </c>
      <c r="L3" s="106" cm="1">
        <f t="array" ref="L3:M142">_xll.BDH(C4, "LAST_PRICE", "01/01/2025 11:00:00", "01/01/2035 12:00:00", "BarSize=60", "BarType=T", "RecurDaily=True", "TZ=New_York")</f>
        <v>45813.458333333336</v>
      </c>
      <c r="M3" s="44">
        <v>93.161000000000001</v>
      </c>
      <c r="N3" s="150">
        <f>IF(COUNTIF(L:L,J3),J3,"")</f>
        <v>45813.458333333336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45814.458333333336</v>
      </c>
      <c r="K4" s="1">
        <v>87.953999999999994</v>
      </c>
      <c r="L4" s="110">
        <v>45814.458333333336</v>
      </c>
      <c r="M4" s="44">
        <v>93.331000000000003</v>
      </c>
      <c r="N4" s="150">
        <f t="shared" ref="N4:N67" si="0">IF(COUNTIF(L:L,J4),J4,"")</f>
        <v>45814.458333333336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45817.458333333336</v>
      </c>
      <c r="K5" s="1">
        <v>88.063000000000002</v>
      </c>
      <c r="L5" s="110">
        <v>45817.458333333336</v>
      </c>
      <c r="M5" s="44">
        <v>93.54</v>
      </c>
      <c r="N5" s="150">
        <f t="shared" si="0"/>
        <v>45817.458333333336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45818.458333333336</v>
      </c>
      <c r="K6" s="1">
        <v>88.051000000000002</v>
      </c>
      <c r="L6" s="110">
        <v>45818.458333333336</v>
      </c>
      <c r="M6" s="44">
        <v>93.78</v>
      </c>
      <c r="N6" s="150">
        <f t="shared" si="0"/>
        <v>45818.458333333336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5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>
        <v>45819.458333333336</v>
      </c>
      <c r="K7" s="1">
        <v>88.361000000000004</v>
      </c>
      <c r="L7" s="110">
        <v>45819.458333333336</v>
      </c>
      <c r="M7" s="1">
        <v>93.763000000000005</v>
      </c>
      <c r="N7" s="150">
        <f t="shared" si="0"/>
        <v>45819.458333333336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>
        <v>45820.458333333336</v>
      </c>
      <c r="K8" s="44">
        <v>88.655000000000001</v>
      </c>
      <c r="L8" s="109">
        <v>45820.458333333336</v>
      </c>
      <c r="M8" s="44">
        <v>93.879000000000005</v>
      </c>
      <c r="N8" s="150">
        <f t="shared" si="0"/>
        <v>45820.458333333336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1.1734</v>
      </c>
      <c r="C9" s="5" t="s">
        <v>23</v>
      </c>
      <c r="D9" s="204"/>
      <c r="E9" s="205"/>
      <c r="F9" s="205"/>
      <c r="G9" s="205"/>
      <c r="H9" s="1"/>
      <c r="J9" s="109">
        <v>45821.458333333336</v>
      </c>
      <c r="K9" s="44">
        <v>88.366</v>
      </c>
      <c r="L9" s="109">
        <v>45821.458333333336</v>
      </c>
      <c r="M9" s="44">
        <v>93.524000000000001</v>
      </c>
      <c r="N9" s="150">
        <f t="shared" si="0"/>
        <v>45821.458333333336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.75" thickBot="1">
      <c r="A10" s="15" t="s">
        <v>28</v>
      </c>
      <c r="B10" s="11" cm="1">
        <f t="array" ref="B10">_xll.BDP(B4,"px_last")</f>
        <v>92.061999999999998</v>
      </c>
      <c r="C10" s="21" cm="1">
        <f t="array" ref="C10">_xll.BDP(C4,"px_last")</f>
        <v>94.418000000000006</v>
      </c>
      <c r="D10" s="204"/>
      <c r="E10" s="205"/>
      <c r="F10" s="205"/>
      <c r="G10" s="205"/>
      <c r="H10" s="1"/>
      <c r="J10" s="109">
        <v>45824.458333333336</v>
      </c>
      <c r="K10" s="44">
        <v>88.424999999999997</v>
      </c>
      <c r="L10" s="109">
        <v>45824.458333333336</v>
      </c>
      <c r="M10" s="44">
        <v>93.775000000000006</v>
      </c>
      <c r="N10" s="150">
        <f t="shared" si="0"/>
        <v>45824.458333333336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.75" thickBot="1">
      <c r="A11" s="44"/>
      <c r="C11" s="1"/>
      <c r="D11" s="1"/>
      <c r="E11" s="1"/>
      <c r="F11" s="1"/>
      <c r="G11" s="1"/>
      <c r="H11" s="1"/>
      <c r="J11" s="109">
        <v>45825.458333333336</v>
      </c>
      <c r="K11" s="44">
        <v>88.435000000000002</v>
      </c>
      <c r="L11" s="109">
        <v>45825.458333333336</v>
      </c>
      <c r="M11" s="44">
        <v>93.706999999999994</v>
      </c>
      <c r="N11" s="150">
        <f t="shared" si="0"/>
        <v>45825.458333333336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.7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45826.458333333336</v>
      </c>
      <c r="K12" s="44">
        <v>88.698999999999998</v>
      </c>
      <c r="L12" s="109">
        <v>45826.458333333336</v>
      </c>
      <c r="M12" s="44">
        <v>93.816000000000003</v>
      </c>
      <c r="N12" s="150">
        <f t="shared" si="0"/>
        <v>45826.458333333336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45828.458333333336</v>
      </c>
      <c r="K13" s="44">
        <v>88.611000000000004</v>
      </c>
      <c r="L13" s="109">
        <v>45827.458333333336</v>
      </c>
      <c r="M13" s="44">
        <v>93.676000000000002</v>
      </c>
      <c r="N13" s="150">
        <f t="shared" si="0"/>
        <v>45828.458333333336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45831.458333333336</v>
      </c>
      <c r="K14" s="44">
        <v>89.036000000000001</v>
      </c>
      <c r="L14" s="109">
        <v>45828.458333333336</v>
      </c>
      <c r="M14" s="44">
        <v>93.81</v>
      </c>
      <c r="N14" s="150">
        <f t="shared" si="0"/>
        <v>45831.458333333336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-17844.532646121821</v>
      </c>
      <c r="J15" s="109">
        <v>45832.458333333336</v>
      </c>
      <c r="K15" s="44">
        <v>89.284999999999997</v>
      </c>
      <c r="L15" s="109">
        <v>45831.458333333336</v>
      </c>
      <c r="M15" s="44">
        <v>93.834999999999994</v>
      </c>
      <c r="N15" s="150">
        <f t="shared" si="0"/>
        <v>45832.458333333336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-7987.1452922382859</v>
      </c>
      <c r="J16" s="109">
        <v>45833.458333333336</v>
      </c>
      <c r="K16" s="44">
        <v>89.3</v>
      </c>
      <c r="L16" s="109">
        <v>45832.458333333336</v>
      </c>
      <c r="M16" s="44">
        <v>93.935000000000002</v>
      </c>
      <c r="N16" s="150">
        <f t="shared" si="0"/>
        <v>45833.458333333336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16416.952061640521</v>
      </c>
      <c r="J17" s="109">
        <v>45834.458333333336</v>
      </c>
      <c r="K17" s="44">
        <v>89.47</v>
      </c>
      <c r="L17" s="109">
        <v>45833.458333333336</v>
      </c>
      <c r="M17" s="44">
        <v>93.873000000000005</v>
      </c>
      <c r="N17" s="150">
        <f t="shared" si="0"/>
        <v>45834.458333333336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-4449.1758767180099</v>
      </c>
      <c r="J18" s="109">
        <v>45835.458333333336</v>
      </c>
      <c r="K18" s="44">
        <v>89.665999999999997</v>
      </c>
      <c r="L18" s="109">
        <v>45834.458333333336</v>
      </c>
      <c r="M18" s="44">
        <v>93.894000000000005</v>
      </c>
      <c r="N18" s="150">
        <f t="shared" si="0"/>
        <v>45835.458333333336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10746.481477162528</v>
      </c>
      <c r="J19" s="109">
        <v>45838.458333333336</v>
      </c>
      <c r="K19" s="44">
        <v>89.763999999999996</v>
      </c>
      <c r="L19" s="109">
        <v>45835.458333333336</v>
      </c>
      <c r="M19" s="44">
        <v>93.808999999999997</v>
      </c>
      <c r="N19" s="150">
        <f t="shared" si="0"/>
        <v>45838.458333333336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578.05883104072382</v>
      </c>
      <c r="J20" s="109">
        <v>45839.458333333336</v>
      </c>
      <c r="K20" s="44">
        <v>89.605999999999995</v>
      </c>
      <c r="L20" s="109">
        <v>45838.458333333336</v>
      </c>
      <c r="M20" s="44">
        <v>93.784000000000006</v>
      </c>
      <c r="N20" s="150">
        <f t="shared" si="0"/>
        <v>45839.458333333336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-59972.693815075909</v>
      </c>
      <c r="J21" s="109">
        <v>45840.458333333336</v>
      </c>
      <c r="K21" s="44">
        <v>89.700999999999993</v>
      </c>
      <c r="L21" s="109">
        <v>45839.458333333336</v>
      </c>
      <c r="M21" s="44">
        <v>93.933000000000007</v>
      </c>
      <c r="N21" s="150">
        <f t="shared" si="0"/>
        <v>45840.458333333336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-75835.556461196116</v>
      </c>
      <c r="J22" s="109">
        <v>45841.458333333336</v>
      </c>
      <c r="K22" s="44">
        <v>89.703000000000003</v>
      </c>
      <c r="L22" s="109">
        <v>45840.458333333336</v>
      </c>
      <c r="M22" s="44">
        <v>93.94</v>
      </c>
      <c r="N22" s="150">
        <f t="shared" si="0"/>
        <v>45841.458333333336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-68861.014399553445</v>
      </c>
      <c r="J23" s="109">
        <v>45845.458333333336</v>
      </c>
      <c r="K23" s="44">
        <v>89.608999999999995</v>
      </c>
      <c r="L23" s="109">
        <v>45841.458333333336</v>
      </c>
      <c r="M23" s="44">
        <v>94.162000000000006</v>
      </c>
      <c r="N23" s="150">
        <f t="shared" si="0"/>
        <v>45845.458333333336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-27257.637045673862</v>
      </c>
      <c r="J24" s="109">
        <v>45846.458333333336</v>
      </c>
      <c r="K24" s="44">
        <v>89.358999999999995</v>
      </c>
      <c r="L24" s="109">
        <v>45842.458333333336</v>
      </c>
      <c r="M24" s="44">
        <v>94.206999999999994</v>
      </c>
      <c r="N24" s="150">
        <f t="shared" si="0"/>
        <v>45846.458333333336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-68169.819691794328</v>
      </c>
      <c r="J25" s="109">
        <v>45847.458333333336</v>
      </c>
      <c r="K25" s="44">
        <v>89.433999999999997</v>
      </c>
      <c r="L25" s="109">
        <v>45845.458333333336</v>
      </c>
      <c r="M25" s="44">
        <v>94.128</v>
      </c>
      <c r="N25" s="150">
        <f t="shared" si="0"/>
        <v>45847.458333333336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-16448.982337910755</v>
      </c>
      <c r="J26" s="109">
        <v>45848.458333333336</v>
      </c>
      <c r="K26" s="44">
        <v>89.563000000000002</v>
      </c>
      <c r="L26" s="109">
        <v>45846.458333333336</v>
      </c>
      <c r="M26" s="44">
        <v>94.018000000000001</v>
      </c>
      <c r="N26" s="150">
        <f t="shared" si="0"/>
        <v>45848.458333333336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23429.505015968654</v>
      </c>
      <c r="J27" s="109">
        <v>45849.458333333336</v>
      </c>
      <c r="K27" s="44">
        <v>89.448999999999998</v>
      </c>
      <c r="L27" s="109">
        <v>45847.458333333336</v>
      </c>
      <c r="M27" s="44">
        <v>94.034000000000006</v>
      </c>
      <c r="N27" s="150">
        <f t="shared" si="0"/>
        <v>45849.458333333336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-8541.8129223894612</v>
      </c>
      <c r="J28" s="109">
        <v>45852.458333333336</v>
      </c>
      <c r="K28" s="44">
        <v>89.412999999999997</v>
      </c>
      <c r="L28" s="109">
        <v>45848.458333333336</v>
      </c>
      <c r="M28" s="44">
        <v>93.950999999999993</v>
      </c>
      <c r="N28" s="150">
        <f t="shared" si="0"/>
        <v>45852.458333333336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12334.601785370705</v>
      </c>
      <c r="J29" s="109">
        <v>45853.458333333336</v>
      </c>
      <c r="K29" s="44">
        <v>89.281999999999996</v>
      </c>
      <c r="L29" s="109">
        <v>45849.458333333336</v>
      </c>
      <c r="M29" s="44">
        <v>93.86</v>
      </c>
      <c r="N29" s="150">
        <f t="shared" si="0"/>
        <v>45853.458333333336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16957.259139249476</v>
      </c>
      <c r="J30" s="109">
        <v>45854.458333333336</v>
      </c>
      <c r="K30" s="44">
        <v>89.39</v>
      </c>
      <c r="L30" s="109">
        <v>45852.458333333336</v>
      </c>
      <c r="M30" s="44">
        <v>93.9</v>
      </c>
      <c r="N30" s="150">
        <f t="shared" si="0"/>
        <v>45854.458333333336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40102.376493131567</v>
      </c>
      <c r="J31" s="109">
        <v>45855.458333333336</v>
      </c>
      <c r="K31" s="44">
        <v>89.536000000000001</v>
      </c>
      <c r="L31" s="109">
        <v>45853.458333333336</v>
      </c>
      <c r="M31" s="44">
        <v>93.951999999999998</v>
      </c>
      <c r="N31" s="150">
        <f t="shared" si="0"/>
        <v>45855.458333333336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44140.638554772442</v>
      </c>
      <c r="J32" s="109">
        <v>45856.458333333336</v>
      </c>
      <c r="K32" s="44">
        <v>89.765000000000001</v>
      </c>
      <c r="L32" s="109">
        <v>45854.458333333336</v>
      </c>
      <c r="M32" s="44">
        <v>93.956999999999994</v>
      </c>
      <c r="N32" s="150">
        <f t="shared" si="0"/>
        <v>45856.458333333336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61146.105908653488</v>
      </c>
      <c r="J33" s="109">
        <v>45859.458333333336</v>
      </c>
      <c r="K33" s="44">
        <v>90.034000000000006</v>
      </c>
      <c r="L33" s="109">
        <v>45855.458333333336</v>
      </c>
      <c r="M33" s="44">
        <v>93.971999999999994</v>
      </c>
      <c r="N33" s="150">
        <f t="shared" si="0"/>
        <v>45859.458333333336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71345.143262535494</v>
      </c>
      <c r="J34" s="109">
        <v>45860.458333333336</v>
      </c>
      <c r="K34" s="44">
        <v>90.06</v>
      </c>
      <c r="L34" s="109">
        <v>45856.458333333336</v>
      </c>
      <c r="M34" s="44">
        <v>94.034999999999997</v>
      </c>
      <c r="N34" s="150">
        <f t="shared" si="0"/>
        <v>45860.458333333336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56138.690616415413</v>
      </c>
      <c r="J35" s="109">
        <v>45861.458333333336</v>
      </c>
      <c r="K35" s="44">
        <v>89.918000000000006</v>
      </c>
      <c r="L35" s="109">
        <v>45859.458333333336</v>
      </c>
      <c r="M35" s="44">
        <v>94.257999999999996</v>
      </c>
      <c r="N35" s="150">
        <f t="shared" si="0"/>
        <v>45861.458333333336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83597.077970295068</v>
      </c>
      <c r="J36" s="109">
        <v>45862.458333333336</v>
      </c>
      <c r="K36" s="44">
        <v>89.781999999999996</v>
      </c>
      <c r="L36" s="109">
        <v>45860.458333333336</v>
      </c>
      <c r="M36" s="44">
        <v>94.302999999999997</v>
      </c>
      <c r="N36" s="150">
        <f t="shared" si="0"/>
        <v>45862.458333333336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99953.960031938332</v>
      </c>
      <c r="J37" s="109">
        <v>45863.458333333336</v>
      </c>
      <c r="K37" s="44">
        <v>89.983000000000004</v>
      </c>
      <c r="L37" s="109">
        <v>45861.458333333336</v>
      </c>
      <c r="M37" s="44">
        <v>94.233000000000004</v>
      </c>
      <c r="N37" s="150">
        <f t="shared" si="0"/>
        <v>45863.458333333336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125751.62738581654</v>
      </c>
      <c r="J38" s="109">
        <v>45866.458333333336</v>
      </c>
      <c r="K38" s="44">
        <v>89.838999999999999</v>
      </c>
      <c r="L38" s="109">
        <v>45862.458333333336</v>
      </c>
      <c r="M38" s="44">
        <v>94.013999999999996</v>
      </c>
      <c r="N38" s="150">
        <f t="shared" si="0"/>
        <v>45866.458333333336</v>
      </c>
      <c r="O38" s="150" t="str">
        <f t="shared" si="1"/>
        <v/>
      </c>
      <c r="P38" s="150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148304.50473969968</v>
      </c>
      <c r="J39" s="109">
        <v>45867.458333333336</v>
      </c>
      <c r="K39" s="44">
        <v>90.07</v>
      </c>
      <c r="L39" s="109">
        <v>45863.458333333336</v>
      </c>
      <c r="M39" s="44">
        <v>93.938000000000002</v>
      </c>
      <c r="N39" s="150">
        <f t="shared" si="0"/>
        <v>45867.458333333336</v>
      </c>
      <c r="O39" s="150" t="str">
        <f t="shared" si="1"/>
        <v/>
      </c>
      <c r="P39" s="150">
        <v>46003.458333333336</v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164256.79944745955</v>
      </c>
      <c r="J40" s="109">
        <v>45868.458333333336</v>
      </c>
      <c r="K40" s="44">
        <v>90.061000000000007</v>
      </c>
      <c r="L40" s="109">
        <v>45866.458333333336</v>
      </c>
      <c r="M40" s="44">
        <v>94.12</v>
      </c>
      <c r="N40" s="150">
        <f t="shared" si="0"/>
        <v>45868.458333333336</v>
      </c>
      <c r="O40" s="150" t="str">
        <f t="shared" si="1"/>
        <v/>
      </c>
      <c r="P40" s="150">
        <v>46006.458333333336</v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102978.78150910114</v>
      </c>
      <c r="J41" s="109">
        <v>45869.458333333336</v>
      </c>
      <c r="K41" s="44">
        <v>90.152000000000001</v>
      </c>
      <c r="L41" s="109">
        <v>45867.458333333336</v>
      </c>
      <c r="M41" s="44">
        <v>94.058000000000007</v>
      </c>
      <c r="N41" s="150">
        <f t="shared" si="0"/>
        <v>45869.458333333336</v>
      </c>
      <c r="O41" s="150" t="str">
        <f t="shared" si="1"/>
        <v/>
      </c>
      <c r="P41" s="150">
        <v>46007.458333333336</v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89414.388862980471</v>
      </c>
      <c r="J42" s="109">
        <v>45870.458333333336</v>
      </c>
      <c r="K42" s="44">
        <v>90.561000000000007</v>
      </c>
      <c r="L42" s="109">
        <v>45868.458333333336</v>
      </c>
      <c r="M42" s="44">
        <v>94.082999999999998</v>
      </c>
      <c r="N42" s="150">
        <f t="shared" si="0"/>
        <v>45870.458333333336</v>
      </c>
      <c r="O42" s="150" t="str">
        <f t="shared" si="1"/>
        <v/>
      </c>
      <c r="P42" s="150">
        <v>46008.458333333336</v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99692.116216861643</v>
      </c>
      <c r="J43" s="109">
        <v>45873.458333333336</v>
      </c>
      <c r="K43" s="44">
        <v>90.811000000000007</v>
      </c>
      <c r="L43" s="109">
        <v>45869.458333333336</v>
      </c>
      <c r="M43" s="44">
        <v>94.119</v>
      </c>
      <c r="N43" s="150">
        <f t="shared" si="0"/>
        <v>45873.458333333336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87322.543570742389</v>
      </c>
      <c r="J44" s="109">
        <v>45874.458333333336</v>
      </c>
      <c r="K44" s="44">
        <v>90.751999999999995</v>
      </c>
      <c r="L44" s="109">
        <v>45870.458333333336</v>
      </c>
      <c r="M44" s="44">
        <v>94.025000000000006</v>
      </c>
      <c r="N44" s="150">
        <f t="shared" si="0"/>
        <v>45874.458333333336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83747.260924622649</v>
      </c>
      <c r="J45" s="109">
        <v>45875.458333333336</v>
      </c>
      <c r="K45" s="44">
        <v>90.683999999999997</v>
      </c>
      <c r="L45" s="109">
        <v>45873.458333333336</v>
      </c>
      <c r="M45" s="44">
        <v>94.286000000000001</v>
      </c>
      <c r="N45" s="150">
        <f t="shared" si="0"/>
        <v>45875.458333333336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106247.97298626381</v>
      </c>
      <c r="J46" s="109">
        <v>45876.458333333336</v>
      </c>
      <c r="K46" s="44">
        <v>90.816000000000003</v>
      </c>
      <c r="L46" s="109">
        <v>45874.458333333336</v>
      </c>
      <c r="M46" s="44">
        <v>94.4</v>
      </c>
      <c r="N46" s="150">
        <f t="shared" si="0"/>
        <v>45876.458333333336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100885.66034014327</v>
      </c>
      <c r="J47" s="109">
        <v>45877.458333333336</v>
      </c>
      <c r="K47" s="44">
        <v>90.552999999999997</v>
      </c>
      <c r="L47" s="109">
        <v>45875.458333333336</v>
      </c>
      <c r="M47" s="44">
        <v>94.322000000000003</v>
      </c>
      <c r="N47" s="150">
        <f t="shared" si="0"/>
        <v>45877.458333333336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118903.69769402532</v>
      </c>
      <c r="J48" s="109">
        <v>45880.458333333336</v>
      </c>
      <c r="K48" s="44">
        <v>90.602999999999994</v>
      </c>
      <c r="L48" s="109">
        <v>45876.458333333336</v>
      </c>
      <c r="M48" s="44">
        <v>94.423000000000002</v>
      </c>
      <c r="N48" s="150">
        <f t="shared" si="0"/>
        <v>45880.458333333336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46002.458333333336</v>
      </c>
      <c r="B49" s="38">
        <f ca="1">IF(COUNTIF($P$2:P1034,A49)=1,VLOOKUP(A49,J:K,2), IF(COUNTIF($P$2:P1034,A49)=0,$B$10,""))</f>
        <v>91.825999999999993</v>
      </c>
      <c r="C49" s="30">
        <f t="shared" ca="1" si="9"/>
        <v>-35250.000000002045</v>
      </c>
      <c r="D49" s="31">
        <f t="shared" ca="1" si="4"/>
        <v>-18257.581375000009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158125.74504790496</v>
      </c>
      <c r="J49" s="109">
        <v>45881.458333333336</v>
      </c>
      <c r="K49" s="44">
        <v>90.701999999999998</v>
      </c>
      <c r="L49" s="109">
        <v>45877.458333333336</v>
      </c>
      <c r="M49" s="44">
        <v>94.281999999999996</v>
      </c>
      <c r="N49" s="150">
        <f t="shared" si="0"/>
        <v>45881.458333333336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>
        <f t="shared" ca="1" si="8"/>
        <v>46003.458333333336</v>
      </c>
      <c r="B50" s="38">
        <f ca="1">IF(COUNTIF($P$2:P1035,A50)=1,VLOOKUP(A50,J:K,2), IF(COUNTIF($P$2:P1035,A50)=0,$B$10,""))</f>
        <v>91.570999999999998</v>
      </c>
      <c r="C50" s="30">
        <f t="shared" ca="1" si="9"/>
        <v>-73500.000000001368</v>
      </c>
      <c r="D50" s="31">
        <f t="shared" ca="1" si="4"/>
        <v>-18615.573166666654</v>
      </c>
      <c r="E50" s="38">
        <f ca="1">IF(COUNTIF($P$2:P1035,A50)=1,VLOOKUP(A50,L:M,2), IF(COUNTIF($P$2:P1035,A50)=0,$C$10,""))</f>
        <v>94.423000000000002</v>
      </c>
      <c r="F50" s="30">
        <f t="shared" ca="1" si="10"/>
        <v>-160924.9999999993</v>
      </c>
      <c r="G50" s="31">
        <f t="shared" ca="1" si="6"/>
        <v>-67433.335955555551</v>
      </c>
      <c r="H50" s="66">
        <f t="shared" ca="1" si="11"/>
        <v>120269.92240178659</v>
      </c>
      <c r="J50" s="109">
        <v>45882.458333333336</v>
      </c>
      <c r="K50" s="44">
        <v>90.99</v>
      </c>
      <c r="L50" s="109">
        <v>45880.458333333336</v>
      </c>
      <c r="M50" s="44">
        <v>94.316000000000003</v>
      </c>
      <c r="N50" s="150">
        <f t="shared" si="0"/>
        <v>45882.458333333336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>
        <f t="shared" ca="1" si="8"/>
        <v>46006.458333333336</v>
      </c>
      <c r="B51" s="38">
        <f ca="1">IF(COUNTIF($P$2:P1036,A51)=1,VLOOKUP(A51,J:K,2), IF(COUNTIF($P$2:P1036,A51)=0,$B$10,""))</f>
        <v>91.629000000000005</v>
      </c>
      <c r="C51" s="30">
        <f t="shared" ca="1" si="9"/>
        <v>-64800.000000000327</v>
      </c>
      <c r="D51" s="31">
        <f t="shared" ca="1" si="4"/>
        <v>-19689.548541666678</v>
      </c>
      <c r="E51" s="38">
        <f ca="1">IF(COUNTIF($P$2:P1036,A51)=1,VLOOKUP(A51,L:M,2), IF(COUNTIF($P$2:P1036,A51)=0,$C$10,""))</f>
        <v>94.409000000000006</v>
      </c>
      <c r="F51" s="30">
        <f t="shared" ca="1" si="10"/>
        <v>-163794.99999999846</v>
      </c>
      <c r="G51" s="31">
        <f t="shared" ca="1" si="6"/>
        <v>-71323.720722222221</v>
      </c>
      <c r="H51" s="66">
        <f t="shared" ca="1" si="11"/>
        <v>135978.68446342862</v>
      </c>
      <c r="J51" s="109">
        <v>45883.458333333336</v>
      </c>
      <c r="K51" s="44">
        <v>90.77</v>
      </c>
      <c r="L51" s="109">
        <v>45881.458333333336</v>
      </c>
      <c r="M51" s="44">
        <v>94.262</v>
      </c>
      <c r="N51" s="150">
        <f t="shared" si="0"/>
        <v>45883.458333333336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>
        <f t="shared" ca="1" si="8"/>
        <v>46007.458333333336</v>
      </c>
      <c r="B52" s="38">
        <f ca="1">IF(COUNTIF($P$2:P1037,A52)=1,VLOOKUP(A52,J:K,2), IF(COUNTIF($P$2:P1037,A52)=0,$B$10,""))</f>
        <v>91.777000000000001</v>
      </c>
      <c r="C52" s="30">
        <f t="shared" ca="1" si="9"/>
        <v>-42600.000000000902</v>
      </c>
      <c r="D52" s="31">
        <f t="shared" ca="1" si="4"/>
        <v>-20047.540333333352</v>
      </c>
      <c r="E52" s="38">
        <f ca="1">IF(COUNTIF($P$2:P1037,A52)=1,VLOOKUP(A52,L:M,2), IF(COUNTIF($P$2:P1037,A52)=0,$C$10,""))</f>
        <v>94.456999999999994</v>
      </c>
      <c r="F52" s="30">
        <f t="shared" ca="1" si="10"/>
        <v>-153955.00000000099</v>
      </c>
      <c r="G52" s="31">
        <f t="shared" ca="1" si="6"/>
        <v>-72620.515644444429</v>
      </c>
      <c r="H52" s="66">
        <f t="shared" ca="1" si="11"/>
        <v>153064.891817311</v>
      </c>
      <c r="J52" s="109">
        <v>45884.458333333336</v>
      </c>
      <c r="K52" s="44">
        <v>90.805999999999997</v>
      </c>
      <c r="L52" s="109">
        <v>45882.458333333336</v>
      </c>
      <c r="M52" s="44">
        <v>94.546000000000006</v>
      </c>
      <c r="N52" s="150">
        <f t="shared" si="0"/>
        <v>45884.458333333336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>
        <f t="shared" ca="1" si="8"/>
        <v>46008.458333333336</v>
      </c>
      <c r="B53" s="38">
        <f ca="1">IF(COUNTIF($P$2:P1038,A53)=1,VLOOKUP(A53,J:K,2), IF(COUNTIF($P$2:P1038,A53)=0,$B$10,""))</f>
        <v>91.747</v>
      </c>
      <c r="C53" s="30">
        <f t="shared" ca="1" si="9"/>
        <v>-47100.000000001077</v>
      </c>
      <c r="D53" s="31">
        <f t="shared" ca="1" si="4"/>
        <v>-20405.532124999998</v>
      </c>
      <c r="E53" s="38">
        <f ca="1">IF(COUNTIF($P$2:P1038,A53)=1,VLOOKUP(A53,L:M,2), IF(COUNTIF($P$2:P1038,A53)=0,$C$10,""))</f>
        <v>94.384</v>
      </c>
      <c r="F53" s="30">
        <f t="shared" ca="1" si="10"/>
        <v>-168919.99999999959</v>
      </c>
      <c r="G53" s="31">
        <f t="shared" ca="1" si="6"/>
        <v>-73917.310566666682</v>
      </c>
      <c r="H53" s="66">
        <f t="shared" ca="1" si="11"/>
        <v>163626.31917119003</v>
      </c>
      <c r="J53" s="109">
        <v>45887.458333333336</v>
      </c>
      <c r="K53" s="44">
        <v>90.697999999999993</v>
      </c>
      <c r="L53" s="109">
        <v>45883.458333333336</v>
      </c>
      <c r="M53" s="44">
        <v>94.486999999999995</v>
      </c>
      <c r="N53" s="150">
        <f t="shared" si="0"/>
        <v>45887.458333333336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>
        <f t="shared" ca="1" si="8"/>
        <v>46009.432623611108</v>
      </c>
      <c r="B54" s="38">
        <f ca="1">IF(COUNTIF($P$2:P1039,A54)=1,VLOOKUP(A54,J:K,2), IF(COUNTIF($P$2:P1039,A54)=0,$B$10,""))</f>
        <v>92.061999999999998</v>
      </c>
      <c r="C54" s="30">
        <f t="shared" ca="1" si="9"/>
        <v>149.9999999985846</v>
      </c>
      <c r="D54" s="31">
        <f t="shared" ca="1" si="4"/>
        <v>-20763.523916666672</v>
      </c>
      <c r="E54" s="38">
        <f ca="1">IF(COUNTIF($P$2:P1039,A54)=1,VLOOKUP(A54,L:M,2), IF(COUNTIF($P$2:P1039,A54)=0,$C$10,""))</f>
        <v>94.418000000000006</v>
      </c>
      <c r="F54" s="30">
        <f t="shared" ca="1" si="10"/>
        <v>-161949.99999999837</v>
      </c>
      <c r="G54" s="31">
        <f t="shared" ca="1" si="6"/>
        <v>-75214.10548888889</v>
      </c>
      <c r="H54" s="66">
        <f t="shared" ca="1" si="11"/>
        <v>212976.19652506892</v>
      </c>
      <c r="J54" s="109">
        <v>45888.458333333336</v>
      </c>
      <c r="K54" s="44">
        <v>90.763999999999996</v>
      </c>
      <c r="L54" s="109">
        <v>45884.458333333336</v>
      </c>
      <c r="M54" s="44">
        <v>94.337000000000003</v>
      </c>
      <c r="N54" s="150">
        <f t="shared" si="0"/>
        <v>45888.458333333336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45889.458333333336</v>
      </c>
      <c r="K55" s="44">
        <v>90.885000000000005</v>
      </c>
      <c r="L55" s="109">
        <v>45887.458333333336</v>
      </c>
      <c r="M55" s="44">
        <v>94.403000000000006</v>
      </c>
      <c r="N55" s="150">
        <f t="shared" si="0"/>
        <v>45889.458333333336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45890.458333333336</v>
      </c>
      <c r="K56" s="44">
        <v>90.597999999999999</v>
      </c>
      <c r="L56" s="109">
        <v>45888.458333333336</v>
      </c>
      <c r="M56" s="44">
        <v>94.435000000000002</v>
      </c>
      <c r="N56" s="150">
        <f t="shared" si="0"/>
        <v>45890.458333333336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45891.458333333336</v>
      </c>
      <c r="K57" s="44">
        <v>91.111000000000004</v>
      </c>
      <c r="L57" s="109">
        <v>45889.458333333336</v>
      </c>
      <c r="M57" s="44">
        <v>94.450999999999993</v>
      </c>
      <c r="N57" s="150">
        <f t="shared" si="0"/>
        <v>45891.458333333336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45894.458333333336</v>
      </c>
      <c r="K58" s="44">
        <v>91.042000000000002</v>
      </c>
      <c r="L58" s="109">
        <v>45890.458333333336</v>
      </c>
      <c r="M58" s="44">
        <v>94.131</v>
      </c>
      <c r="N58" s="150">
        <f t="shared" si="0"/>
        <v>45894.458333333336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45895.458333333336</v>
      </c>
      <c r="K59" s="44">
        <v>91.114000000000004</v>
      </c>
      <c r="L59" s="109">
        <v>45891.458333333336</v>
      </c>
      <c r="M59" s="44">
        <v>94.298000000000002</v>
      </c>
      <c r="N59" s="150">
        <f t="shared" si="0"/>
        <v>45895.458333333336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45896.458333333336</v>
      </c>
      <c r="K60" s="44">
        <v>91.132000000000005</v>
      </c>
      <c r="L60" s="109">
        <v>45894.458333333336</v>
      </c>
      <c r="M60" s="44">
        <v>94.162000000000006</v>
      </c>
      <c r="N60" s="150">
        <f t="shared" si="0"/>
        <v>45896.458333333336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45897.458333333336</v>
      </c>
      <c r="K61" s="44">
        <v>91.364000000000004</v>
      </c>
      <c r="L61" s="109">
        <v>45895.458333333336</v>
      </c>
      <c r="M61" s="44">
        <v>94.253</v>
      </c>
      <c r="N61" s="150">
        <f t="shared" si="0"/>
        <v>45897.458333333336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45898.458333333336</v>
      </c>
      <c r="K62" s="44">
        <v>91.293999999999997</v>
      </c>
      <c r="L62" s="109">
        <v>45896.458333333336</v>
      </c>
      <c r="M62" s="44">
        <v>94.299000000000007</v>
      </c>
      <c r="N62" s="150">
        <f t="shared" si="0"/>
        <v>45898.458333333336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45902.458333333336</v>
      </c>
      <c r="K63" s="44">
        <v>91.06</v>
      </c>
      <c r="L63" s="109">
        <v>45897.458333333336</v>
      </c>
      <c r="M63" s="44">
        <v>94.256</v>
      </c>
      <c r="N63" s="150">
        <f t="shared" si="0"/>
        <v>45902.458333333336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45903.458333333336</v>
      </c>
      <c r="K64" s="44">
        <v>91.397999999999996</v>
      </c>
      <c r="L64" s="109">
        <v>45898.458333333336</v>
      </c>
      <c r="M64" s="44">
        <v>94.138999999999996</v>
      </c>
      <c r="N64" s="150">
        <f t="shared" si="0"/>
        <v>45903.458333333336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45904.458333333336</v>
      </c>
      <c r="K65" s="44">
        <v>91.593999999999994</v>
      </c>
      <c r="L65" s="109">
        <v>45901.458333333336</v>
      </c>
      <c r="M65" s="44">
        <v>94.049000000000007</v>
      </c>
      <c r="N65" s="150">
        <f t="shared" si="0"/>
        <v>45904.458333333336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45905.458333333336</v>
      </c>
      <c r="K66" s="44">
        <v>92.233999999999995</v>
      </c>
      <c r="L66" s="109">
        <v>45902.458333333336</v>
      </c>
      <c r="M66" s="44">
        <v>93.847999999999999</v>
      </c>
      <c r="N66" s="150">
        <f t="shared" si="0"/>
        <v>45905.458333333336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45908.458333333336</v>
      </c>
      <c r="K67" s="44">
        <v>92.039000000000001</v>
      </c>
      <c r="L67" s="109">
        <v>45903.458333333336</v>
      </c>
      <c r="M67" s="44">
        <v>94.090999999999994</v>
      </c>
      <c r="N67" s="150">
        <f t="shared" si="0"/>
        <v>45908.458333333336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45909.458333333336</v>
      </c>
      <c r="K68" s="44">
        <v>91.834999999999994</v>
      </c>
      <c r="L68" s="109">
        <v>45904.458333333336</v>
      </c>
      <c r="M68" s="44">
        <v>94.36</v>
      </c>
      <c r="N68" s="150">
        <f t="shared" ref="N68:N131" si="12">IF(COUNTIF(L:L,J68),J68,"")</f>
        <v>45909.458333333336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45910.458333333336</v>
      </c>
      <c r="K69" s="44">
        <v>91.953000000000003</v>
      </c>
      <c r="L69" s="109">
        <v>45905.458333333336</v>
      </c>
      <c r="M69" s="44">
        <v>94.548000000000002</v>
      </c>
      <c r="N69" s="150">
        <f t="shared" si="12"/>
        <v>45910.458333333336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45911.458333333336</v>
      </c>
      <c r="K70" s="44">
        <v>92.016000000000005</v>
      </c>
      <c r="L70" s="109">
        <v>45908.458333333336</v>
      </c>
      <c r="M70" s="44">
        <v>94.65</v>
      </c>
      <c r="N70" s="150">
        <f t="shared" si="12"/>
        <v>45911.458333333336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45912.458333333336</v>
      </c>
      <c r="K71" s="44">
        <v>91.742000000000004</v>
      </c>
      <c r="L71" s="109">
        <v>45909.458333333336</v>
      </c>
      <c r="M71" s="44">
        <v>94.677000000000007</v>
      </c>
      <c r="N71" s="150">
        <f t="shared" si="12"/>
        <v>45912.458333333336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45915.458333333336</v>
      </c>
      <c r="K72" s="44">
        <v>91.945999999999998</v>
      </c>
      <c r="L72" s="109">
        <v>45910.458333333336</v>
      </c>
      <c r="M72" s="44">
        <v>94.730999999999995</v>
      </c>
      <c r="N72" s="150">
        <f t="shared" si="12"/>
        <v>45915.458333333336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45916.458333333336</v>
      </c>
      <c r="K73" s="44">
        <v>91.974000000000004</v>
      </c>
      <c r="L73" s="109">
        <v>45911.458333333336</v>
      </c>
      <c r="M73" s="44">
        <v>94.698999999999998</v>
      </c>
      <c r="N73" s="150">
        <f t="shared" si="12"/>
        <v>45916.458333333336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45917.458333333336</v>
      </c>
      <c r="K74" s="44">
        <v>91.858999999999995</v>
      </c>
      <c r="L74" s="109">
        <v>45912.458333333336</v>
      </c>
      <c r="M74" s="44">
        <v>94.622</v>
      </c>
      <c r="N74" s="150">
        <f t="shared" si="12"/>
        <v>45917.458333333336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45918.458333333336</v>
      </c>
      <c r="K75" s="44">
        <v>91.646000000000001</v>
      </c>
      <c r="L75" s="109">
        <v>45915.458333333336</v>
      </c>
      <c r="M75" s="44">
        <v>94.772000000000006</v>
      </c>
      <c r="N75" s="150">
        <f t="shared" si="12"/>
        <v>45918.458333333336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45919.458333333336</v>
      </c>
      <c r="K76" s="44">
        <v>91.718000000000004</v>
      </c>
      <c r="L76" s="109">
        <v>45916.458333333336</v>
      </c>
      <c r="M76" s="44">
        <v>94.707999999999998</v>
      </c>
      <c r="N76" s="150">
        <f t="shared" si="12"/>
        <v>45919.458333333336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45922.458333333336</v>
      </c>
      <c r="K77" s="44">
        <v>91.683000000000007</v>
      </c>
      <c r="L77" s="109">
        <v>45917.458333333336</v>
      </c>
      <c r="M77" s="44">
        <v>94.626000000000005</v>
      </c>
      <c r="N77" s="150">
        <f t="shared" si="12"/>
        <v>45922.458333333336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45923.458333333336</v>
      </c>
      <c r="K78" s="44">
        <v>91.721000000000004</v>
      </c>
      <c r="L78" s="109">
        <v>45918.458333333336</v>
      </c>
      <c r="M78" s="44">
        <v>94.683999999999997</v>
      </c>
      <c r="N78" s="150">
        <f t="shared" si="12"/>
        <v>45923.458333333336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45924.458333333336</v>
      </c>
      <c r="K79" s="44">
        <v>91.531999999999996</v>
      </c>
      <c r="L79" s="109">
        <v>45919.458333333336</v>
      </c>
      <c r="M79" s="44">
        <v>94.611000000000004</v>
      </c>
      <c r="N79" s="150">
        <f t="shared" si="12"/>
        <v>45924.458333333336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45925.458333333336</v>
      </c>
      <c r="K80" s="44">
        <v>91.213999999999999</v>
      </c>
      <c r="L80" s="109">
        <v>45922.458333333336</v>
      </c>
      <c r="M80" s="44">
        <v>94.646000000000001</v>
      </c>
      <c r="N80" s="150">
        <f t="shared" si="12"/>
        <v>45925.458333333336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45926.458333333336</v>
      </c>
      <c r="K81" s="44">
        <v>91.198999999999998</v>
      </c>
      <c r="L81" s="109">
        <v>45923.458333333336</v>
      </c>
      <c r="M81" s="44">
        <v>94.626999999999995</v>
      </c>
      <c r="N81" s="150">
        <f t="shared" si="12"/>
        <v>45926.458333333336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45929.458333333336</v>
      </c>
      <c r="K82" s="44">
        <v>91.424999999999997</v>
      </c>
      <c r="L82" s="109">
        <v>45924.458333333336</v>
      </c>
      <c r="M82" s="44">
        <v>94.573999999999998</v>
      </c>
      <c r="N82" s="150">
        <f t="shared" si="12"/>
        <v>45929.458333333336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45930.458333333336</v>
      </c>
      <c r="K83" s="44">
        <v>91.46</v>
      </c>
      <c r="L83" s="109">
        <v>45925.458333333336</v>
      </c>
      <c r="M83" s="44">
        <v>94.346000000000004</v>
      </c>
      <c r="N83" s="150">
        <f t="shared" si="12"/>
        <v>45930.458333333336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45931.458333333336</v>
      </c>
      <c r="K84" s="44">
        <v>91.588999999999999</v>
      </c>
      <c r="L84" s="109">
        <v>45926.458333333336</v>
      </c>
      <c r="M84" s="44">
        <v>94.411000000000001</v>
      </c>
      <c r="N84" s="150">
        <f t="shared" si="12"/>
        <v>45931.458333333336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45932.458333333336</v>
      </c>
      <c r="K85" s="44">
        <v>91.685000000000002</v>
      </c>
      <c r="L85" s="109">
        <v>45929.458333333336</v>
      </c>
      <c r="M85" s="44">
        <v>94.515000000000001</v>
      </c>
      <c r="N85" s="150">
        <f t="shared" si="12"/>
        <v>45932.458333333336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45933.458333333336</v>
      </c>
      <c r="K86" s="44">
        <v>91.712999999999994</v>
      </c>
      <c r="L86" s="109">
        <v>45930.458333333336</v>
      </c>
      <c r="M86" s="44">
        <v>94.572000000000003</v>
      </c>
      <c r="N86" s="150">
        <f t="shared" si="12"/>
        <v>45933.458333333336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45936.458333333336</v>
      </c>
      <c r="K87" s="44">
        <v>91.561999999999998</v>
      </c>
      <c r="L87" s="109">
        <v>45931.458333333336</v>
      </c>
      <c r="M87" s="44">
        <v>94.616</v>
      </c>
      <c r="N87" s="150">
        <f t="shared" si="12"/>
        <v>45936.458333333336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45937.458333333336</v>
      </c>
      <c r="K88" s="44">
        <v>91.661000000000001</v>
      </c>
      <c r="L88" s="109">
        <v>45932.458333333336</v>
      </c>
      <c r="M88" s="44">
        <v>94.808000000000007</v>
      </c>
      <c r="N88" s="150">
        <f t="shared" si="12"/>
        <v>45937.458333333336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45938.458333333336</v>
      </c>
      <c r="K89" s="44">
        <v>91.662000000000006</v>
      </c>
      <c r="L89" s="109">
        <v>45933.458333333336</v>
      </c>
      <c r="M89" s="44">
        <v>94.863</v>
      </c>
      <c r="N89" s="150">
        <f t="shared" si="12"/>
        <v>45938.458333333336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45939.458333333336</v>
      </c>
      <c r="K90" s="44">
        <v>91.433000000000007</v>
      </c>
      <c r="L90" s="109">
        <v>45936.458333333336</v>
      </c>
      <c r="M90" s="44">
        <v>94.84</v>
      </c>
      <c r="N90" s="150">
        <f t="shared" si="12"/>
        <v>45939.458333333336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45940.458333333336</v>
      </c>
      <c r="K91" s="44">
        <v>91.671000000000006</v>
      </c>
      <c r="L91" s="109">
        <v>45937.458333333336</v>
      </c>
      <c r="M91" s="44">
        <v>94.864000000000004</v>
      </c>
      <c r="N91" s="150">
        <f t="shared" si="12"/>
        <v>45940.458333333336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45944.458333333336</v>
      </c>
      <c r="K92" s="44">
        <v>91.816000000000003</v>
      </c>
      <c r="L92" s="109">
        <v>45938.458333333336</v>
      </c>
      <c r="M92" s="44">
        <v>94.975999999999999</v>
      </c>
      <c r="N92" s="150">
        <f t="shared" si="12"/>
        <v>45944.458333333336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45945.458333333336</v>
      </c>
      <c r="K93" s="44">
        <v>91.998000000000005</v>
      </c>
      <c r="L93" s="109">
        <v>45939.458333333336</v>
      </c>
      <c r="M93" s="44">
        <v>94.927000000000007</v>
      </c>
      <c r="N93" s="150">
        <f t="shared" si="12"/>
        <v>45945.458333333336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45946.458333333336</v>
      </c>
      <c r="K94" s="44">
        <v>92.006</v>
      </c>
      <c r="L94" s="109">
        <v>45940.458333333336</v>
      </c>
      <c r="M94" s="44">
        <v>94.903000000000006</v>
      </c>
      <c r="N94" s="150">
        <f t="shared" si="12"/>
        <v>45946.458333333336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45947.458333333336</v>
      </c>
      <c r="K95" s="44">
        <v>91.992000000000004</v>
      </c>
      <c r="L95" s="109">
        <v>45943.458333333336</v>
      </c>
      <c r="M95" s="44">
        <v>94.94</v>
      </c>
      <c r="N95" s="150">
        <f t="shared" si="12"/>
        <v>45947.458333333336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45950.458333333336</v>
      </c>
      <c r="K96" s="44">
        <v>92.061000000000007</v>
      </c>
      <c r="L96" s="109">
        <v>45944.458333333336</v>
      </c>
      <c r="M96" s="44">
        <v>94.991</v>
      </c>
      <c r="N96" s="150">
        <f t="shared" si="12"/>
        <v>45950.458333333336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45951.458333333336</v>
      </c>
      <c r="K97" s="44">
        <v>92.207999999999998</v>
      </c>
      <c r="L97" s="109">
        <v>45945.458333333336</v>
      </c>
      <c r="M97" s="44">
        <v>95.3</v>
      </c>
      <c r="N97" s="150">
        <f t="shared" si="12"/>
        <v>45951.458333333336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45952.458333333336</v>
      </c>
      <c r="K98" s="44">
        <v>92.034999999999997</v>
      </c>
      <c r="L98" s="109">
        <v>45946.458333333336</v>
      </c>
      <c r="M98" s="44">
        <v>95.335999999999999</v>
      </c>
      <c r="N98" s="150">
        <f t="shared" si="12"/>
        <v>45952.458333333336</v>
      </c>
      <c r="O98" s="150">
        <f t="shared" si="13"/>
        <v>45952.458333333336</v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45953.458333333336</v>
      </c>
      <c r="K99" s="44">
        <v>92.001000000000005</v>
      </c>
      <c r="L99" s="109">
        <v>45947.458333333336</v>
      </c>
      <c r="M99" s="44">
        <v>95.17</v>
      </c>
      <c r="N99" s="150">
        <f t="shared" si="12"/>
        <v>45953.458333333336</v>
      </c>
      <c r="O99" s="150">
        <f t="shared" si="13"/>
        <v>45953.458333333336</v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45954.458333333336</v>
      </c>
      <c r="K100" s="44">
        <v>92.037999999999997</v>
      </c>
      <c r="L100" s="109">
        <v>45950.458333333336</v>
      </c>
      <c r="M100" s="44">
        <v>95.207999999999998</v>
      </c>
      <c r="N100" s="150">
        <f t="shared" si="12"/>
        <v>45954.458333333336</v>
      </c>
      <c r="O100" s="150">
        <f t="shared" si="13"/>
        <v>45954.458333333336</v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45957.458333333336</v>
      </c>
      <c r="K101" s="44">
        <v>92.007000000000005</v>
      </c>
      <c r="L101" s="109">
        <v>45951.458333333336</v>
      </c>
      <c r="M101" s="44">
        <v>95.301000000000002</v>
      </c>
      <c r="N101" s="150">
        <f t="shared" si="12"/>
        <v>45957.458333333336</v>
      </c>
      <c r="O101" s="150">
        <f t="shared" si="13"/>
        <v>45957.458333333336</v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45958.458333333336</v>
      </c>
      <c r="K102" s="44">
        <v>92.1</v>
      </c>
      <c r="L102" s="109">
        <v>45952.458333333336</v>
      </c>
      <c r="M102" s="44">
        <v>95.277000000000001</v>
      </c>
      <c r="N102" s="150">
        <f t="shared" si="12"/>
        <v>45958.458333333336</v>
      </c>
      <c r="O102" s="150">
        <f t="shared" si="13"/>
        <v>45958.458333333336</v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45959.458333333336</v>
      </c>
      <c r="K103" s="44">
        <v>92.084999999999994</v>
      </c>
      <c r="L103" s="109">
        <v>45953.458333333336</v>
      </c>
      <c r="M103" s="44">
        <v>95.203999999999994</v>
      </c>
      <c r="N103" s="150">
        <f t="shared" si="12"/>
        <v>45959.458333333336</v>
      </c>
      <c r="O103" s="150">
        <f t="shared" si="13"/>
        <v>45959.458333333336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45960.458333333336</v>
      </c>
      <c r="K104" s="44">
        <v>91.637</v>
      </c>
      <c r="L104" s="109">
        <v>45954.458333333336</v>
      </c>
      <c r="M104" s="44">
        <v>95.120999999999995</v>
      </c>
      <c r="N104" s="150">
        <f t="shared" si="12"/>
        <v>45960.458333333336</v>
      </c>
      <c r="O104" s="150">
        <f t="shared" si="13"/>
        <v>45960.458333333336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45961.458333333336</v>
      </c>
      <c r="K105" s="44">
        <v>91.578000000000003</v>
      </c>
      <c r="L105" s="109">
        <v>45957.458333333336</v>
      </c>
      <c r="M105" s="44">
        <v>95.209000000000003</v>
      </c>
      <c r="N105" s="150">
        <f t="shared" si="12"/>
        <v>45961.458333333336</v>
      </c>
      <c r="O105" s="150">
        <f t="shared" si="13"/>
        <v>45961.458333333336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45964.458333333336</v>
      </c>
      <c r="K106" s="44">
        <v>91.414000000000001</v>
      </c>
      <c r="L106" s="109">
        <v>45958.458333333336</v>
      </c>
      <c r="M106" s="44">
        <v>95.218999999999994</v>
      </c>
      <c r="N106" s="150">
        <f t="shared" si="12"/>
        <v>45964.458333333336</v>
      </c>
      <c r="O106" s="150">
        <f t="shared" si="13"/>
        <v>45964.458333333336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45965.458333333336</v>
      </c>
      <c r="K107" s="44">
        <v>91.578999999999994</v>
      </c>
      <c r="L107" s="109">
        <v>45959.458333333336</v>
      </c>
      <c r="M107" s="44">
        <v>95.26</v>
      </c>
      <c r="N107" s="150">
        <f t="shared" si="12"/>
        <v>45965.458333333336</v>
      </c>
      <c r="O107" s="150">
        <f t="shared" si="13"/>
        <v>45965.458333333336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45966.458333333336</v>
      </c>
      <c r="K108" s="44">
        <v>91.287999999999997</v>
      </c>
      <c r="L108" s="109">
        <v>45960.458333333336</v>
      </c>
      <c r="M108" s="44">
        <v>95.174999999999997</v>
      </c>
      <c r="N108" s="150">
        <f t="shared" si="12"/>
        <v>45966.458333333336</v>
      </c>
      <c r="O108" s="150">
        <f t="shared" si="13"/>
        <v>45966.458333333336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45967.458333333336</v>
      </c>
      <c r="K109" s="44">
        <v>91.599000000000004</v>
      </c>
      <c r="L109" s="109">
        <v>45961.458333333336</v>
      </c>
      <c r="M109" s="44">
        <v>95.206000000000003</v>
      </c>
      <c r="N109" s="150">
        <f t="shared" si="12"/>
        <v>45967.458333333336</v>
      </c>
      <c r="O109" s="150">
        <f t="shared" si="13"/>
        <v>45967.458333333336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45968.458333333336</v>
      </c>
      <c r="K110" s="44">
        <v>91.674999999999997</v>
      </c>
      <c r="L110" s="109">
        <v>45964.458333333336</v>
      </c>
      <c r="M110" s="44">
        <v>95.043999999999997</v>
      </c>
      <c r="N110" s="150">
        <f t="shared" si="12"/>
        <v>45968.458333333336</v>
      </c>
      <c r="O110" s="150">
        <f t="shared" si="13"/>
        <v>45968.458333333336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45971.458333333336</v>
      </c>
      <c r="K111" s="44">
        <v>91.525000000000006</v>
      </c>
      <c r="L111" s="109">
        <v>45965.458333333336</v>
      </c>
      <c r="M111" s="44">
        <v>94.986999999999995</v>
      </c>
      <c r="N111" s="150">
        <f t="shared" si="12"/>
        <v>45971.458333333336</v>
      </c>
      <c r="O111" s="150">
        <f t="shared" si="13"/>
        <v>45971.458333333336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45973.458333333336</v>
      </c>
      <c r="K112" s="44">
        <v>91.721000000000004</v>
      </c>
      <c r="L112" s="109">
        <v>45966.458333333336</v>
      </c>
      <c r="M112" s="44">
        <v>94.941000000000003</v>
      </c>
      <c r="N112" s="150">
        <f t="shared" si="12"/>
        <v>45973.458333333336</v>
      </c>
      <c r="O112" s="150">
        <f t="shared" si="13"/>
        <v>45973.458333333336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45974.458333333336</v>
      </c>
      <c r="K113" s="44">
        <v>91.513999999999996</v>
      </c>
      <c r="L113" s="109">
        <v>45967.458333333336</v>
      </c>
      <c r="M113" s="44">
        <v>94.96</v>
      </c>
      <c r="N113" s="150">
        <f t="shared" si="12"/>
        <v>45974.458333333336</v>
      </c>
      <c r="O113" s="150">
        <f t="shared" si="13"/>
        <v>45974.458333333336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45975.458333333336</v>
      </c>
      <c r="K114" s="44">
        <v>91.453000000000003</v>
      </c>
      <c r="L114" s="109">
        <v>45968.458333333336</v>
      </c>
      <c r="M114" s="44">
        <v>94.834999999999994</v>
      </c>
      <c r="N114" s="150">
        <f t="shared" si="12"/>
        <v>45975.458333333336</v>
      </c>
      <c r="O114" s="150">
        <f t="shared" si="13"/>
        <v>45975.458333333336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45978.458333333336</v>
      </c>
      <c r="K115" s="44">
        <v>91.460999999999999</v>
      </c>
      <c r="L115" s="109">
        <v>45971.458333333336</v>
      </c>
      <c r="M115" s="44">
        <v>94.875</v>
      </c>
      <c r="N115" s="150">
        <f t="shared" si="12"/>
        <v>45978.458333333336</v>
      </c>
      <c r="O115" s="150">
        <f t="shared" si="13"/>
        <v>45978.458333333336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45979.458333333336</v>
      </c>
      <c r="K116" s="44">
        <v>91.435000000000002</v>
      </c>
      <c r="L116" s="109">
        <v>45972.458333333336</v>
      </c>
      <c r="M116" s="44">
        <v>94.921999999999997</v>
      </c>
      <c r="N116" s="150">
        <f t="shared" si="12"/>
        <v>45979.458333333336</v>
      </c>
      <c r="O116" s="150">
        <f t="shared" si="13"/>
        <v>45979.458333333336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45980.458333333336</v>
      </c>
      <c r="K117" s="44">
        <v>91.566000000000003</v>
      </c>
      <c r="L117" s="109">
        <v>45973.458333333336</v>
      </c>
      <c r="M117" s="44">
        <v>94.95</v>
      </c>
      <c r="N117" s="150">
        <f t="shared" si="12"/>
        <v>45980.458333333336</v>
      </c>
      <c r="O117" s="150">
        <f t="shared" si="13"/>
        <v>45980.458333333336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45981.458333333336</v>
      </c>
      <c r="K118" s="44">
        <v>91.548000000000002</v>
      </c>
      <c r="L118" s="109">
        <v>45974.458333333336</v>
      </c>
      <c r="M118" s="44">
        <v>94.754000000000005</v>
      </c>
      <c r="N118" s="150">
        <f t="shared" si="12"/>
        <v>45981.458333333336</v>
      </c>
      <c r="O118" s="150">
        <f t="shared" si="13"/>
        <v>45981.458333333336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45982.458333333336</v>
      </c>
      <c r="K119" s="44">
        <v>91.614000000000004</v>
      </c>
      <c r="L119" s="109">
        <v>45975.458333333336</v>
      </c>
      <c r="M119" s="44">
        <v>94.593000000000004</v>
      </c>
      <c r="N119" s="150">
        <f t="shared" si="12"/>
        <v>45982.458333333336</v>
      </c>
      <c r="O119" s="150">
        <f t="shared" si="13"/>
        <v>45982.458333333336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45985.458333333336</v>
      </c>
      <c r="K120" s="44">
        <v>91.784000000000006</v>
      </c>
      <c r="L120" s="109">
        <v>45978.458333333336</v>
      </c>
      <c r="M120" s="44">
        <v>94.593000000000004</v>
      </c>
      <c r="N120" s="150">
        <f t="shared" si="12"/>
        <v>45985.458333333336</v>
      </c>
      <c r="O120" s="150">
        <f t="shared" si="13"/>
        <v>45985.458333333336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45986.458333333336</v>
      </c>
      <c r="K121" s="44">
        <v>91.977999999999994</v>
      </c>
      <c r="L121" s="109">
        <v>45979.458333333336</v>
      </c>
      <c r="M121" s="44">
        <v>94.492000000000004</v>
      </c>
      <c r="N121" s="150">
        <f t="shared" si="12"/>
        <v>45986.458333333336</v>
      </c>
      <c r="O121" s="150">
        <f t="shared" si="13"/>
        <v>45986.458333333336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45987.458333333336</v>
      </c>
      <c r="K122" s="44">
        <v>92.093000000000004</v>
      </c>
      <c r="L122" s="109">
        <v>45980.458333333336</v>
      </c>
      <c r="M122" s="44">
        <v>94.558999999999997</v>
      </c>
      <c r="N122" s="150">
        <f t="shared" si="12"/>
        <v>45987.458333333336</v>
      </c>
      <c r="O122" s="150">
        <f t="shared" si="13"/>
        <v>45987.458333333336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45989.458333333336</v>
      </c>
      <c r="K123" s="44">
        <v>92.076999999999998</v>
      </c>
      <c r="L123" s="109">
        <v>45981.458333333336</v>
      </c>
      <c r="M123" s="44">
        <v>94.622</v>
      </c>
      <c r="N123" s="150">
        <f t="shared" si="12"/>
        <v>45989.458333333336</v>
      </c>
      <c r="O123" s="150">
        <f t="shared" si="13"/>
        <v>45989.458333333336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45992.458333333336</v>
      </c>
      <c r="K124" s="44">
        <v>91.757000000000005</v>
      </c>
      <c r="L124" s="109">
        <v>45982.458333333336</v>
      </c>
      <c r="M124" s="44">
        <v>94.549000000000007</v>
      </c>
      <c r="N124" s="150">
        <f t="shared" si="12"/>
        <v>45992.458333333336</v>
      </c>
      <c r="O124" s="150">
        <f t="shared" si="13"/>
        <v>45992.458333333336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45993.458333333336</v>
      </c>
      <c r="K125" s="44">
        <v>91.844999999999999</v>
      </c>
      <c r="L125" s="109">
        <v>45985.458333333336</v>
      </c>
      <c r="M125" s="44">
        <v>94.628</v>
      </c>
      <c r="N125" s="150">
        <f t="shared" si="12"/>
        <v>45993.458333333336</v>
      </c>
      <c r="O125" s="150">
        <f t="shared" si="13"/>
        <v>45993.458333333336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45994.458333333336</v>
      </c>
      <c r="K126" s="44">
        <v>91.944999999999993</v>
      </c>
      <c r="L126" s="109">
        <v>45986.458333333336</v>
      </c>
      <c r="M126" s="44">
        <v>94.673000000000002</v>
      </c>
      <c r="N126" s="150">
        <f t="shared" si="12"/>
        <v>45994.458333333336</v>
      </c>
      <c r="O126" s="150">
        <f t="shared" si="13"/>
        <v>45994.458333333336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45995.458333333336</v>
      </c>
      <c r="K127" s="44">
        <v>91.814999999999998</v>
      </c>
      <c r="L127" s="109">
        <v>45987.458333333336</v>
      </c>
      <c r="M127" s="44">
        <v>94.665999999999997</v>
      </c>
      <c r="N127" s="150">
        <f t="shared" si="12"/>
        <v>45995.458333333336</v>
      </c>
      <c r="O127" s="150">
        <f t="shared" si="13"/>
        <v>45995.458333333336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45996.458333333336</v>
      </c>
      <c r="K128" s="44">
        <v>91.713999999999999</v>
      </c>
      <c r="L128" s="109">
        <v>45988.458333333336</v>
      </c>
      <c r="M128" s="44">
        <v>94.596000000000004</v>
      </c>
      <c r="N128" s="150">
        <f t="shared" si="12"/>
        <v>45996.458333333336</v>
      </c>
      <c r="O128" s="150">
        <f t="shared" si="13"/>
        <v>45996.458333333336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45999.458333333336</v>
      </c>
      <c r="K129" s="44">
        <v>91.466999999999999</v>
      </c>
      <c r="L129" s="109">
        <v>45989.458333333336</v>
      </c>
      <c r="M129" s="44">
        <v>94.582999999999998</v>
      </c>
      <c r="N129" s="150">
        <f t="shared" si="12"/>
        <v>45999.458333333336</v>
      </c>
      <c r="O129" s="150">
        <f t="shared" si="13"/>
        <v>45999.458333333336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46000.458333333336</v>
      </c>
      <c r="K130" s="44">
        <v>91.462999999999994</v>
      </c>
      <c r="L130" s="109">
        <v>45992.458333333336</v>
      </c>
      <c r="M130" s="44">
        <v>94.62</v>
      </c>
      <c r="N130" s="150">
        <f t="shared" si="12"/>
        <v>46000.458333333336</v>
      </c>
      <c r="O130" s="150">
        <f t="shared" si="13"/>
        <v>46000.458333333336</v>
      </c>
      <c r="X130" s="109">
        <v>45953.180555555555</v>
      </c>
      <c r="Y130" s="44">
        <v>91.988</v>
      </c>
    </row>
    <row r="131" spans="1:25">
      <c r="J131" s="109">
        <v>46001.458333333336</v>
      </c>
      <c r="K131" s="44">
        <v>91.494</v>
      </c>
      <c r="L131" s="109">
        <v>45993.458333333336</v>
      </c>
      <c r="M131" s="44">
        <v>94.766000000000005</v>
      </c>
      <c r="N131" s="150">
        <f t="shared" si="12"/>
        <v>46001.458333333336</v>
      </c>
      <c r="O131" s="150">
        <f t="shared" si="13"/>
        <v>46001.458333333336</v>
      </c>
      <c r="X131" s="109">
        <v>45953.1875</v>
      </c>
      <c r="Y131" s="44">
        <v>91.995000000000005</v>
      </c>
    </row>
    <row r="132" spans="1:25">
      <c r="J132" s="109">
        <v>46002.458333333336</v>
      </c>
      <c r="K132" s="44">
        <v>91.825999999999993</v>
      </c>
      <c r="L132" s="109">
        <v>45994.458333333336</v>
      </c>
      <c r="M132" s="44">
        <v>94.805999999999997</v>
      </c>
      <c r="N132" s="150">
        <f t="shared" ref="N132:N195" si="20">IF(COUNTIF(L:L,J132),J132,"")</f>
        <v>46002.458333333336</v>
      </c>
      <c r="O132" s="150">
        <f t="shared" ref="O132:O195" si="21">IF(N132&gt;$A$14,N132,"")</f>
        <v>46002.458333333336</v>
      </c>
      <c r="X132" s="109">
        <v>45953.194444444445</v>
      </c>
      <c r="Y132" s="44">
        <v>91.989000000000004</v>
      </c>
    </row>
    <row r="133" spans="1:25">
      <c r="J133" s="109">
        <v>46003.458333333336</v>
      </c>
      <c r="K133" s="44">
        <v>91.570999999999998</v>
      </c>
      <c r="L133" s="109">
        <v>45995.458333333336</v>
      </c>
      <c r="M133" s="44">
        <v>94.759</v>
      </c>
      <c r="N133" s="150">
        <f t="shared" si="20"/>
        <v>46003.458333333336</v>
      </c>
      <c r="O133" s="150">
        <f t="shared" si="21"/>
        <v>46003.458333333336</v>
      </c>
      <c r="X133" s="109">
        <v>45953.201388888891</v>
      </c>
      <c r="Y133" s="44">
        <v>91.980999999999995</v>
      </c>
    </row>
    <row r="134" spans="1:25">
      <c r="J134" s="109">
        <v>46006.458333333336</v>
      </c>
      <c r="K134" s="44">
        <v>91.629000000000005</v>
      </c>
      <c r="L134" s="109">
        <v>45996.458333333336</v>
      </c>
      <c r="M134" s="44">
        <v>94.694000000000003</v>
      </c>
      <c r="N134" s="150">
        <f t="shared" si="20"/>
        <v>46006.458333333336</v>
      </c>
      <c r="O134" s="150">
        <f t="shared" si="21"/>
        <v>46006.458333333336</v>
      </c>
      <c r="X134" s="109">
        <v>45953.208333333336</v>
      </c>
      <c r="Y134" s="44">
        <v>91.974999999999994</v>
      </c>
    </row>
    <row r="135" spans="1:25">
      <c r="J135" s="109">
        <v>46007.458333333336</v>
      </c>
      <c r="K135" s="44">
        <v>91.777000000000001</v>
      </c>
      <c r="L135" s="109">
        <v>45999.458333333336</v>
      </c>
      <c r="M135" s="44">
        <v>94.385000000000005</v>
      </c>
      <c r="N135" s="150">
        <f t="shared" si="20"/>
        <v>46007.458333333336</v>
      </c>
      <c r="O135" s="150">
        <f t="shared" si="21"/>
        <v>46007.458333333336</v>
      </c>
      <c r="X135" s="109">
        <v>45953.215277777781</v>
      </c>
      <c r="Y135" s="44">
        <v>91.974999999999994</v>
      </c>
    </row>
    <row r="136" spans="1:25">
      <c r="J136" s="109">
        <v>46008.458333333336</v>
      </c>
      <c r="K136" s="44">
        <v>91.747</v>
      </c>
      <c r="L136" s="109">
        <v>46000.458333333336</v>
      </c>
      <c r="M136" s="44">
        <v>94.412000000000006</v>
      </c>
      <c r="N136" s="150">
        <f t="shared" si="20"/>
        <v>46008.458333333336</v>
      </c>
      <c r="O136" s="150">
        <f t="shared" si="21"/>
        <v>46008.458333333336</v>
      </c>
      <c r="X136" s="109">
        <v>45953.222222222219</v>
      </c>
      <c r="Y136" s="44">
        <v>91.968999999999994</v>
      </c>
    </row>
    <row r="137" spans="1:25">
      <c r="J137" s="109"/>
      <c r="L137" s="109">
        <v>46001.458333333336</v>
      </c>
      <c r="M137" s="44">
        <v>94.355000000000004</v>
      </c>
      <c r="N137" s="150" t="str">
        <f t="shared" si="20"/>
        <v/>
      </c>
      <c r="O137" s="150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46002.458333333336</v>
      </c>
      <c r="M138" s="44">
        <v>94.453000000000003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46003.458333333336</v>
      </c>
      <c r="M139" s="44">
        <v>94.423000000000002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46006.458333333336</v>
      </c>
      <c r="M140" s="44">
        <v>94.409000000000006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46007.458333333336</v>
      </c>
      <c r="M141" s="44">
        <v>94.456999999999994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46008.458333333336</v>
      </c>
      <c r="M142" s="44">
        <v>94.384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6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40625" defaultRowHeight="15"/>
  <cols>
    <col min="1" max="1" width="16.5703125" style="146" bestFit="1" customWidth="1"/>
    <col min="2" max="2" width="21.28515625" style="3" bestFit="1" customWidth="1"/>
    <col min="3" max="3" width="19.140625" style="46" bestFit="1" customWidth="1"/>
    <col min="4" max="4" width="11.28515625" style="3" bestFit="1" customWidth="1"/>
    <col min="5" max="5" width="15.85546875" style="3" customWidth="1"/>
    <col min="6" max="6" width="11.42578125" style="3" customWidth="1"/>
    <col min="7" max="7" width="13.140625" style="3" bestFit="1" customWidth="1"/>
    <col min="8" max="8" width="11.42578125" style="67" bestFit="1" customWidth="1"/>
    <col min="9" max="9" width="12" style="67" bestFit="1" customWidth="1"/>
    <col min="10" max="10" width="15.7109375" style="3" customWidth="1"/>
    <col min="11" max="11" width="8" style="3" customWidth="1"/>
    <col min="12" max="12" width="15.7109375" style="3" customWidth="1"/>
    <col min="13" max="13" width="9.140625" style="3" customWidth="1"/>
    <col min="14" max="14" width="17.140625" style="146" bestFit="1" customWidth="1"/>
    <col min="15" max="15" width="9.140625" style="146"/>
    <col min="16" max="16" width="17.140625" style="146" bestFit="1" customWidth="1"/>
    <col min="17" max="16384" width="9.140625" style="3"/>
  </cols>
  <sheetData>
    <row r="1" spans="1:16" ht="15.7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46009.625</v>
      </c>
    </row>
    <row r="2" spans="1:16" ht="15.7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9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45813.625</v>
      </c>
      <c r="K3" s="3">
        <v>99.311999999999998</v>
      </c>
      <c r="L3" s="106" cm="1">
        <f t="array" ref="L3:M136">_xll.BDH(C4, "LAST_PRICE", "01/01/2025 15:00:00", "01/01/2035 16:00:00", "BarSize=60", "BarType=T", "RecurDaily=True", "TZ=London")</f>
        <v>45813.625</v>
      </c>
      <c r="M3" s="3">
        <v>103.94499999999999</v>
      </c>
      <c r="N3" s="146">
        <f>IF(COUNTIF(L:L,J3),J3,"")</f>
        <v>45813.625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45814.625</v>
      </c>
      <c r="K4" s="3">
        <v>99.111999999999995</v>
      </c>
      <c r="L4" s="106">
        <v>45814.625</v>
      </c>
      <c r="M4" s="3">
        <v>104.229</v>
      </c>
      <c r="N4" s="146">
        <f t="shared" ref="N4:N67" si="0">IF(COUNTIF(L:L,J4),J4,"")</f>
        <v>45814.625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45817.625</v>
      </c>
      <c r="K5" s="3">
        <v>97.832999999999998</v>
      </c>
      <c r="L5" s="106">
        <v>45817.625</v>
      </c>
      <c r="M5" s="3">
        <v>104.57899999999999</v>
      </c>
      <c r="N5" s="146">
        <f t="shared" si="0"/>
        <v>45817.625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45818.625</v>
      </c>
      <c r="K6" s="3">
        <v>97.355999999999995</v>
      </c>
      <c r="L6" s="106">
        <v>45818.625</v>
      </c>
      <c r="M6" s="3">
        <v>104.577</v>
      </c>
      <c r="N6" s="146">
        <f t="shared" si="0"/>
        <v>45818.625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45819.625</v>
      </c>
      <c r="K7" s="3">
        <v>96.275000000000006</v>
      </c>
      <c r="L7" s="106">
        <v>45819.625</v>
      </c>
      <c r="M7" s="3">
        <v>104.82599999999999</v>
      </c>
      <c r="N7" s="146">
        <f t="shared" si="0"/>
        <v>45819.625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45820.625</v>
      </c>
      <c r="K8" s="3">
        <v>97.052999999999997</v>
      </c>
      <c r="L8" s="106">
        <v>45820.625</v>
      </c>
      <c r="M8" s="3">
        <v>104.813</v>
      </c>
      <c r="N8" s="146">
        <f t="shared" si="0"/>
        <v>45820.625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45821.625</v>
      </c>
      <c r="K9" s="3">
        <v>100.646</v>
      </c>
      <c r="L9" s="106">
        <v>45821.625</v>
      </c>
      <c r="M9" s="3">
        <v>104.47199999999999</v>
      </c>
      <c r="N9" s="146">
        <f t="shared" si="0"/>
        <v>45821.625</v>
      </c>
      <c r="O9" s="146" t="str">
        <f t="shared" si="1"/>
        <v/>
      </c>
      <c r="P9" s="146">
        <v>45965.625</v>
      </c>
    </row>
    <row r="10" spans="1:16" ht="15.75" thickBot="1">
      <c r="A10" s="15" t="s">
        <v>28</v>
      </c>
      <c r="B10" s="19" cm="1">
        <f t="array" ref="B10">_xll.BDP(B4,"PX_LAST")</f>
        <v>90.057010000000005</v>
      </c>
      <c r="C10" s="12" cm="1">
        <f t="array" ref="C10">_xll.BDP(C4,"PX_LAST")</f>
        <v>109.23399999999999</v>
      </c>
      <c r="D10" s="30"/>
      <c r="E10" s="1"/>
      <c r="F10" s="1"/>
      <c r="G10" s="1"/>
      <c r="H10" s="1"/>
      <c r="I10" s="1"/>
      <c r="J10" s="106">
        <v>45824.625</v>
      </c>
      <c r="K10" s="3">
        <v>98.992000000000004</v>
      </c>
      <c r="L10" s="106">
        <v>45824.625</v>
      </c>
      <c r="M10" s="3">
        <v>104.629</v>
      </c>
      <c r="N10" s="146">
        <f t="shared" si="0"/>
        <v>45824.625</v>
      </c>
      <c r="O10" s="146" t="str">
        <f t="shared" si="1"/>
        <v/>
      </c>
      <c r="P10" s="146">
        <v>45966.625</v>
      </c>
    </row>
    <row r="11" spans="1:16" ht="15.7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45825.625</v>
      </c>
      <c r="K11" s="3">
        <v>99.960999999999999</v>
      </c>
      <c r="L11" s="106">
        <v>45825.625</v>
      </c>
      <c r="M11" s="3">
        <v>104.45399999999999</v>
      </c>
      <c r="N11" s="146">
        <f t="shared" si="0"/>
        <v>45825.625</v>
      </c>
      <c r="O11" s="146" t="str">
        <f t="shared" si="1"/>
        <v/>
      </c>
      <c r="P11" s="146">
        <v>45967.625</v>
      </c>
    </row>
    <row r="12" spans="1:16" ht="15.7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45826.625</v>
      </c>
      <c r="K12" s="3">
        <v>101.992</v>
      </c>
      <c r="L12" s="106">
        <v>45826.625</v>
      </c>
      <c r="M12" s="3">
        <v>104.577</v>
      </c>
      <c r="N12" s="146">
        <f t="shared" si="0"/>
        <v>45826.625</v>
      </c>
      <c r="O12" s="146" t="str">
        <f t="shared" si="1"/>
        <v/>
      </c>
      <c r="P12" s="146">
        <v>45968.625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45827.625</v>
      </c>
      <c r="K13" s="3">
        <v>105.15300000000001</v>
      </c>
      <c r="L13" s="106">
        <v>45828.625</v>
      </c>
      <c r="M13" s="3">
        <v>104.30800000000001</v>
      </c>
      <c r="N13" s="146" t="str">
        <f t="shared" si="0"/>
        <v/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45828.625</v>
      </c>
      <c r="K14" s="3">
        <v>104.91800000000001</v>
      </c>
      <c r="L14" s="106">
        <v>45831.625</v>
      </c>
      <c r="M14" s="3">
        <v>104.133</v>
      </c>
      <c r="N14" s="146">
        <f t="shared" si="0"/>
        <v>45828.625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45831.625</v>
      </c>
      <c r="K15" s="3">
        <v>105.04900000000001</v>
      </c>
      <c r="L15" s="106">
        <v>45832.625</v>
      </c>
      <c r="M15" s="3">
        <v>104.483</v>
      </c>
      <c r="N15" s="146">
        <f t="shared" si="0"/>
        <v>45831.625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45832.625</v>
      </c>
      <c r="K16" s="3">
        <v>98.676000000000002</v>
      </c>
      <c r="L16" s="106">
        <v>45833.625</v>
      </c>
      <c r="M16" s="3">
        <v>104.355</v>
      </c>
      <c r="N16" s="146">
        <f t="shared" si="0"/>
        <v>45832.625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45833.625</v>
      </c>
      <c r="K17" s="3">
        <v>99.372</v>
      </c>
      <c r="L17" s="106">
        <v>45834.625</v>
      </c>
      <c r="M17" s="3">
        <v>104.348</v>
      </c>
      <c r="N17" s="146">
        <f t="shared" si="0"/>
        <v>45833.625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45834.625</v>
      </c>
      <c r="K18" s="3">
        <v>99.778000000000006</v>
      </c>
      <c r="L18" s="106">
        <v>45835.625</v>
      </c>
      <c r="M18" s="3">
        <v>104.60299999999999</v>
      </c>
      <c r="N18" s="146">
        <f t="shared" si="0"/>
        <v>45834.625</v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45835.625</v>
      </c>
      <c r="K19" s="3">
        <v>98.491</v>
      </c>
      <c r="L19" s="106">
        <v>45838.625</v>
      </c>
      <c r="M19" s="3">
        <v>104.544</v>
      </c>
      <c r="N19" s="146">
        <f t="shared" si="0"/>
        <v>45835.625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45838.625</v>
      </c>
      <c r="K20" s="3">
        <v>97.775999999999996</v>
      </c>
      <c r="L20" s="106">
        <v>45839.625</v>
      </c>
      <c r="M20" s="3">
        <v>105.163</v>
      </c>
      <c r="N20" s="146">
        <f t="shared" si="0"/>
        <v>45838.625</v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45839.625</v>
      </c>
      <c r="K21" s="3">
        <v>97.828000000000003</v>
      </c>
      <c r="L21" s="106">
        <v>45840.625</v>
      </c>
      <c r="M21" s="3">
        <v>105.188</v>
      </c>
      <c r="N21" s="146">
        <f t="shared" si="0"/>
        <v>45839.625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45840.625</v>
      </c>
      <c r="K22" s="3">
        <v>96.846999999999994</v>
      </c>
      <c r="L22" s="106">
        <v>45841.625</v>
      </c>
      <c r="M22" s="3">
        <v>105.215</v>
      </c>
      <c r="N22" s="146">
        <f t="shared" si="0"/>
        <v>45840.625</v>
      </c>
      <c r="O22" s="146" t="str">
        <f t="shared" si="1"/>
        <v/>
      </c>
      <c r="P22" s="146">
        <v>45985.625</v>
      </c>
    </row>
    <row r="23" spans="1:16" ht="14.45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45841.625</v>
      </c>
      <c r="K23" s="3">
        <v>96.338999999999999</v>
      </c>
      <c r="L23" s="106">
        <v>45845.625</v>
      </c>
      <c r="M23" s="3">
        <v>105.322</v>
      </c>
      <c r="N23" s="146">
        <f t="shared" si="0"/>
        <v>45841.625</v>
      </c>
      <c r="O23" s="146" t="str">
        <f t="shared" si="1"/>
        <v/>
      </c>
      <c r="P23" s="146">
        <v>45986.625</v>
      </c>
    </row>
    <row r="24" spans="1:16" ht="14.45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45842.625</v>
      </c>
      <c r="K24" s="3">
        <v>97.531999999999996</v>
      </c>
      <c r="L24" s="106">
        <v>45846.625</v>
      </c>
      <c r="M24" s="3">
        <v>105.304</v>
      </c>
      <c r="N24" s="146" t="str">
        <f t="shared" si="0"/>
        <v/>
      </c>
      <c r="O24" s="146" t="str">
        <f t="shared" si="1"/>
        <v/>
      </c>
      <c r="P24" s="146">
        <v>45987.625</v>
      </c>
    </row>
    <row r="25" spans="1:16" ht="14.45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45845.625</v>
      </c>
      <c r="K25" s="3">
        <v>97.003</v>
      </c>
      <c r="L25" s="106">
        <v>45847.625</v>
      </c>
      <c r="M25" s="3">
        <v>105.428</v>
      </c>
      <c r="N25" s="146">
        <f t="shared" si="0"/>
        <v>45845.625</v>
      </c>
      <c r="O25" s="146" t="str">
        <f t="shared" si="1"/>
        <v/>
      </c>
      <c r="P25" s="146">
        <v>45989.625</v>
      </c>
    </row>
    <row r="26" spans="1:16" ht="14.45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45846.625</v>
      </c>
      <c r="K26" s="3">
        <v>96.25</v>
      </c>
      <c r="L26" s="106">
        <v>45848.625</v>
      </c>
      <c r="M26" s="3">
        <v>105.545</v>
      </c>
      <c r="N26" s="146">
        <f t="shared" si="0"/>
        <v>45846.625</v>
      </c>
      <c r="O26" s="146" t="str">
        <f t="shared" si="1"/>
        <v/>
      </c>
      <c r="P26" s="146">
        <v>45992.625</v>
      </c>
    </row>
    <row r="27" spans="1:16" ht="14.45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45847.625</v>
      </c>
      <c r="K27" s="3">
        <v>96.17</v>
      </c>
      <c r="L27" s="106">
        <v>45849.625</v>
      </c>
      <c r="M27" s="3">
        <v>105.447</v>
      </c>
      <c r="N27" s="146">
        <f t="shared" si="0"/>
        <v>45847.625</v>
      </c>
      <c r="O27" s="146" t="str">
        <f t="shared" si="1"/>
        <v/>
      </c>
      <c r="P27" s="146">
        <v>45993.625</v>
      </c>
    </row>
    <row r="28" spans="1:16" ht="14.45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45848.625</v>
      </c>
      <c r="K28" s="3">
        <v>94.885999999999996</v>
      </c>
      <c r="L28" s="106">
        <v>45852.625</v>
      </c>
      <c r="M28" s="3">
        <v>105.313</v>
      </c>
      <c r="N28" s="146">
        <f t="shared" si="0"/>
        <v>45848.625</v>
      </c>
      <c r="O28" s="146" t="str">
        <f t="shared" si="1"/>
        <v/>
      </c>
      <c r="P28" s="146">
        <v>45994.625</v>
      </c>
    </row>
    <row r="29" spans="1:16" ht="14.45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45849.625</v>
      </c>
      <c r="K29" s="3">
        <v>96.510999999999996</v>
      </c>
      <c r="L29" s="106">
        <v>45853.625</v>
      </c>
      <c r="M29" s="3">
        <v>105.245</v>
      </c>
      <c r="N29" s="146">
        <f t="shared" si="0"/>
        <v>45849.625</v>
      </c>
      <c r="O29" s="146" t="str">
        <f t="shared" si="1"/>
        <v/>
      </c>
      <c r="P29" s="146">
        <v>45995.625</v>
      </c>
    </row>
    <row r="30" spans="1:16" ht="14.45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45852.625</v>
      </c>
      <c r="K30" s="3">
        <v>97.629000000000005</v>
      </c>
      <c r="L30" s="106">
        <v>45854.625</v>
      </c>
      <c r="M30" s="3">
        <v>105.136</v>
      </c>
      <c r="N30" s="146">
        <f t="shared" si="0"/>
        <v>45852.625</v>
      </c>
      <c r="O30" s="146" t="str">
        <f t="shared" si="1"/>
        <v/>
      </c>
      <c r="P30" s="146">
        <v>45996.625</v>
      </c>
    </row>
    <row r="31" spans="1:16" ht="14.45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45853.625</v>
      </c>
      <c r="K31" s="3">
        <v>97.247</v>
      </c>
      <c r="L31" s="106">
        <v>45855.625</v>
      </c>
      <c r="M31" s="3">
        <v>105.104</v>
      </c>
      <c r="N31" s="146">
        <f t="shared" si="0"/>
        <v>45853.625</v>
      </c>
      <c r="O31" s="146" t="str">
        <f t="shared" si="1"/>
        <v/>
      </c>
      <c r="P31" s="146">
        <v>45999.625</v>
      </c>
    </row>
    <row r="32" spans="1:16" ht="14.45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45854.625</v>
      </c>
      <c r="K32" s="3">
        <v>98.581000000000003</v>
      </c>
      <c r="L32" s="106">
        <v>45856.625</v>
      </c>
      <c r="M32" s="3">
        <v>105.011</v>
      </c>
      <c r="N32" s="146">
        <f t="shared" si="0"/>
        <v>45854.625</v>
      </c>
      <c r="O32" s="146" t="str">
        <f t="shared" si="1"/>
        <v/>
      </c>
      <c r="P32" s="146">
        <v>46000.625</v>
      </c>
    </row>
    <row r="33" spans="1:16" ht="14.45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45855.625</v>
      </c>
      <c r="K33" s="3">
        <v>97.709000000000003</v>
      </c>
      <c r="L33" s="106">
        <v>45859.625</v>
      </c>
      <c r="M33" s="3">
        <v>105.11499999999999</v>
      </c>
      <c r="N33" s="146">
        <f t="shared" si="0"/>
        <v>45855.625</v>
      </c>
      <c r="O33" s="146" t="str">
        <f t="shared" si="1"/>
        <v/>
      </c>
      <c r="P33" s="146">
        <v>46001.625</v>
      </c>
    </row>
    <row r="34" spans="1:16" ht="14.45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45856.625</v>
      </c>
      <c r="K34" s="3">
        <v>97.168999999999997</v>
      </c>
      <c r="L34" s="106">
        <v>45860.625</v>
      </c>
      <c r="M34" s="3">
        <v>105.175</v>
      </c>
      <c r="N34" s="146">
        <f t="shared" si="0"/>
        <v>45856.625</v>
      </c>
      <c r="O34" s="146" t="str">
        <f t="shared" si="1"/>
        <v/>
      </c>
      <c r="P34" s="146">
        <v>46002.625</v>
      </c>
    </row>
    <row r="35" spans="1:16" ht="14.45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45859.625</v>
      </c>
      <c r="K35" s="3">
        <v>97.474000000000004</v>
      </c>
      <c r="L35" s="106">
        <v>45861.625</v>
      </c>
      <c r="M35" s="3">
        <v>105.383</v>
      </c>
      <c r="N35" s="146">
        <f t="shared" si="0"/>
        <v>45859.625</v>
      </c>
      <c r="O35" s="146" t="str">
        <f t="shared" si="1"/>
        <v/>
      </c>
      <c r="P35" s="146">
        <v>46003.625</v>
      </c>
    </row>
    <row r="36" spans="1:16" ht="14.45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45860.625</v>
      </c>
      <c r="K36" s="3">
        <v>98.94</v>
      </c>
      <c r="L36" s="106">
        <v>45862.625</v>
      </c>
      <c r="M36" s="3">
        <v>105.568</v>
      </c>
      <c r="N36" s="146">
        <f t="shared" si="0"/>
        <v>45860.625</v>
      </c>
      <c r="O36" s="146" t="str">
        <f t="shared" si="1"/>
        <v/>
      </c>
      <c r="P36" s="146">
        <v>46006.625</v>
      </c>
    </row>
    <row r="37" spans="1:16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45861.625</v>
      </c>
      <c r="K37" s="3">
        <v>97.263999999999996</v>
      </c>
      <c r="L37" s="106">
        <v>45863.625</v>
      </c>
      <c r="M37" s="3">
        <v>105.569</v>
      </c>
      <c r="N37" s="146">
        <f t="shared" si="0"/>
        <v>45861.625</v>
      </c>
      <c r="O37" s="146" t="str">
        <f t="shared" si="1"/>
        <v/>
      </c>
      <c r="P37" s="146">
        <v>46007.625</v>
      </c>
    </row>
    <row r="38" spans="1:16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45862.625</v>
      </c>
      <c r="K38" s="3">
        <v>96.298000000000002</v>
      </c>
      <c r="L38" s="106">
        <v>45866.625</v>
      </c>
      <c r="M38" s="3">
        <v>105.9</v>
      </c>
      <c r="N38" s="146">
        <f t="shared" si="0"/>
        <v>45862.625</v>
      </c>
      <c r="O38" s="146" t="str">
        <f t="shared" si="1"/>
        <v/>
      </c>
      <c r="P38" s="146">
        <v>46008.625</v>
      </c>
    </row>
    <row r="39" spans="1:16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45863.625</v>
      </c>
      <c r="K39" s="3">
        <v>96.741</v>
      </c>
      <c r="L39" s="106">
        <v>45867.625</v>
      </c>
      <c r="M39" s="3">
        <v>106.20099999999999</v>
      </c>
      <c r="N39" s="146">
        <f t="shared" si="0"/>
        <v>45863.625</v>
      </c>
      <c r="O39" s="146" t="str">
        <f t="shared" si="1"/>
        <v/>
      </c>
      <c r="P39" s="146">
        <v>46009.625</v>
      </c>
    </row>
    <row r="40" spans="1:16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45866.625</v>
      </c>
      <c r="K40" s="3">
        <v>94.462000000000003</v>
      </c>
      <c r="L40" s="106">
        <v>45868.625</v>
      </c>
      <c r="M40" s="3">
        <v>106.04300000000001</v>
      </c>
      <c r="N40" s="146">
        <f t="shared" si="0"/>
        <v>45866.625</v>
      </c>
      <c r="O40" s="146" t="str">
        <f t="shared" si="1"/>
        <v/>
      </c>
    </row>
    <row r="41" spans="1:16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45867.625</v>
      </c>
      <c r="K41" s="3">
        <v>94.534000000000006</v>
      </c>
      <c r="L41" s="106">
        <v>45869.625</v>
      </c>
      <c r="M41" s="3">
        <v>106.126</v>
      </c>
      <c r="N41" s="146">
        <f t="shared" si="0"/>
        <v>45867.625</v>
      </c>
      <c r="O41" s="146" t="str">
        <f t="shared" si="1"/>
        <v/>
      </c>
    </row>
    <row r="42" spans="1:16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45868.625</v>
      </c>
      <c r="K42" s="3">
        <v>94.784000000000006</v>
      </c>
      <c r="L42" s="106">
        <v>45870.625</v>
      </c>
      <c r="M42" s="3">
        <v>105.777</v>
      </c>
      <c r="N42" s="146">
        <f t="shared" si="0"/>
        <v>45868.625</v>
      </c>
      <c r="O42" s="146" t="str">
        <f t="shared" si="1"/>
        <v/>
      </c>
    </row>
    <row r="43" spans="1:16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45869.625</v>
      </c>
      <c r="K43" s="3">
        <v>94.63</v>
      </c>
      <c r="L43" s="106">
        <v>45873.625</v>
      </c>
      <c r="M43" s="3">
        <v>105.955</v>
      </c>
      <c r="N43" s="146">
        <f t="shared" si="0"/>
        <v>45869.625</v>
      </c>
      <c r="O43" s="146" t="str">
        <f t="shared" si="1"/>
        <v/>
      </c>
    </row>
    <row r="44" spans="1:16">
      <c r="A44" s="151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3">
        <f t="shared" ca="1" si="4"/>
        <v>36666.666666666664</v>
      </c>
      <c r="E44" s="38">
        <f ca="1">IF(COUNTIF($P$2:P1029,A44)=1,VLOOKUP(A44,L:M,2), IF(COUNTIF($P$2:P1029,A44)=0,$C$10,""))</f>
        <v>108.806</v>
      </c>
      <c r="F44" s="30">
        <f t="shared" ca="1" si="9"/>
        <v>24479.999999999789</v>
      </c>
      <c r="G44" s="31">
        <f t="shared" ca="1" si="10"/>
        <v>39614.666666666657</v>
      </c>
      <c r="H44" s="66">
        <f t="shared" ca="1" si="11"/>
        <v>80613.023733333481</v>
      </c>
      <c r="J44" s="106">
        <v>45870.625</v>
      </c>
      <c r="K44" s="3">
        <v>98.915000000000006</v>
      </c>
      <c r="L44" s="106">
        <v>45874.625</v>
      </c>
      <c r="M44" s="3">
        <v>105.886</v>
      </c>
      <c r="N44" s="146">
        <f t="shared" si="0"/>
        <v>45870.625</v>
      </c>
      <c r="O44" s="146" t="str">
        <f t="shared" si="1"/>
        <v/>
      </c>
    </row>
    <row r="45" spans="1:16">
      <c r="A45" s="151">
        <f t="shared" ca="1" si="8"/>
        <v>46002.625</v>
      </c>
      <c r="B45" s="38">
        <f ca="1">IF(COUNTIF($P$2:P1030,A45)=1,VLOOKUP(A45,J:K,2), IF(COUNTIF($P$2:P1030,A45)=0,$B$10,""))</f>
        <v>92.468000000000004</v>
      </c>
      <c r="C45" s="115">
        <f t="shared" ca="1" si="3"/>
        <v>100838.87999999995</v>
      </c>
      <c r="D45" s="173">
        <f t="shared" ca="1" si="4"/>
        <v>37500</v>
      </c>
      <c r="E45" s="38">
        <f ca="1">IF(COUNTIF($P$2:P1030,A45)=1,VLOOKUP(A45,L:M,2), IF(COUNTIF($P$2:P1030,A45)=0,$C$10,""))</f>
        <v>109.148</v>
      </c>
      <c r="F45" s="30">
        <f t="shared" ca="1" si="9"/>
        <v>51839.999999999694</v>
      </c>
      <c r="G45" s="31">
        <f t="shared" ca="1" si="10"/>
        <v>40515</v>
      </c>
      <c r="H45" s="66">
        <f t="shared" ca="1" si="11"/>
        <v>69501.489600000219</v>
      </c>
      <c r="J45" s="106">
        <v>45873.625</v>
      </c>
      <c r="K45" s="3">
        <v>98.665000000000006</v>
      </c>
      <c r="L45" s="106">
        <v>45875.625</v>
      </c>
      <c r="M45" s="3">
        <v>105.95399999999999</v>
      </c>
      <c r="N45" s="146">
        <f t="shared" si="0"/>
        <v>45873.625</v>
      </c>
      <c r="O45" s="146" t="str">
        <f t="shared" si="1"/>
        <v/>
      </c>
    </row>
    <row r="46" spans="1:16">
      <c r="A46" s="151">
        <f t="shared" ca="1" si="8"/>
        <v>46003.625</v>
      </c>
      <c r="B46" s="38">
        <f ca="1">IF(COUNTIF($P$2:P1031,A46)=1,VLOOKUP(A46,J:K,2), IF(COUNTIF($P$2:P1031,A46)=0,$B$10,""))</f>
        <v>90.936999999999998</v>
      </c>
      <c r="C46" s="115">
        <f t="shared" ca="1" si="3"/>
        <v>122793.42000000006</v>
      </c>
      <c r="D46" s="173">
        <f t="shared" ca="1" si="4"/>
        <v>38333.333333333328</v>
      </c>
      <c r="E46" s="38">
        <f ca="1">IF(COUNTIF($P$2:P1031,A46)=1,VLOOKUP(A46,L:M,2), IF(COUNTIF($P$2:P1031,A46)=0,$C$10,""))</f>
        <v>109.017</v>
      </c>
      <c r="F46" s="30">
        <f t="shared" ca="1" si="9"/>
        <v>41359.999999999673</v>
      </c>
      <c r="G46" s="31">
        <f t="shared" ca="1" si="10"/>
        <v>41415.333333333343</v>
      </c>
      <c r="H46" s="66">
        <f t="shared" ca="1" si="11"/>
        <v>105742.96806666703</v>
      </c>
      <c r="J46" s="106">
        <v>45874.625</v>
      </c>
      <c r="K46" s="3">
        <v>97.302999999999997</v>
      </c>
      <c r="L46" s="106">
        <v>45876.625</v>
      </c>
      <c r="M46" s="3">
        <v>106.23699999999999</v>
      </c>
      <c r="N46" s="146">
        <f t="shared" si="0"/>
        <v>45874.625</v>
      </c>
      <c r="O46" s="146" t="str">
        <f t="shared" si="1"/>
        <v/>
      </c>
    </row>
    <row r="47" spans="1:16">
      <c r="A47" s="151">
        <f t="shared" ca="1" si="8"/>
        <v>46006.625</v>
      </c>
      <c r="B47" s="38">
        <f ca="1">IF(COUNTIF($P$2:P1032,A47)=1,VLOOKUP(A47,J:K,2), IF(COUNTIF($P$2:P1032,A47)=0,$B$10,""))</f>
        <v>90.474999999999994</v>
      </c>
      <c r="C47" s="115">
        <f t="shared" ca="1" si="3"/>
        <v>129418.50000000009</v>
      </c>
      <c r="D47" s="173">
        <f t="shared" ca="1" si="4"/>
        <v>40833.333333333336</v>
      </c>
      <c r="E47" s="38">
        <f ca="1">IF(COUNTIF($P$2:P1032,A47)=1,VLOOKUP(A47,L:M,2), IF(COUNTIF($P$2:P1032,A47)=0,$C$10,""))</f>
        <v>109.113</v>
      </c>
      <c r="F47" s="30">
        <f t="shared" ca="1" si="9"/>
        <v>49039.999999999964</v>
      </c>
      <c r="G47" s="31">
        <f t="shared" ca="1" si="10"/>
        <v>44116.333333333343</v>
      </c>
      <c r="H47" s="66">
        <f t="shared" ca="1" si="11"/>
        <v>106038.31166666679</v>
      </c>
      <c r="J47" s="106">
        <v>45875.625</v>
      </c>
      <c r="K47" s="3">
        <v>97.346999999999994</v>
      </c>
      <c r="L47" s="106">
        <v>45877.625</v>
      </c>
      <c r="M47" s="3">
        <v>106.59699999999999</v>
      </c>
      <c r="N47" s="146">
        <f t="shared" si="0"/>
        <v>45875.625</v>
      </c>
      <c r="O47" s="146" t="str">
        <f t="shared" si="1"/>
        <v/>
      </c>
    </row>
    <row r="48" spans="1:16">
      <c r="A48" s="151">
        <f t="shared" ca="1" si="8"/>
        <v>46007.625</v>
      </c>
      <c r="B48" s="38">
        <f ca="1">IF(COUNTIF($P$2:P1033,A48)=1,VLOOKUP(A48,J:K,2), IF(COUNTIF($P$2:P1033,A48)=0,$B$10,""))</f>
        <v>90.266000000000005</v>
      </c>
      <c r="C48" s="115">
        <f t="shared" ca="1" si="3"/>
        <v>132415.55999999994</v>
      </c>
      <c r="D48" s="173">
        <f t="shared" ca="1" si="4"/>
        <v>41666.666666666672</v>
      </c>
      <c r="E48" s="38">
        <f ca="1">IF(COUNTIF($P$2:P1033,A48)=1,VLOOKUP(A48,L:M,2), IF(COUNTIF($P$2:P1033,A48)=0,$C$10,""))</f>
        <v>109.075</v>
      </c>
      <c r="F48" s="30">
        <f t="shared" ca="1" si="9"/>
        <v>46000.000000000226</v>
      </c>
      <c r="G48" s="31">
        <f t="shared" ca="1" si="10"/>
        <v>45016.666666666672</v>
      </c>
      <c r="H48" s="66">
        <f t="shared" ca="1" si="11"/>
        <v>112659.53853333303</v>
      </c>
      <c r="J48" s="106">
        <v>45876.625</v>
      </c>
      <c r="K48" s="3">
        <v>95.873999999999995</v>
      </c>
      <c r="L48" s="106">
        <v>45880.625</v>
      </c>
      <c r="M48" s="3">
        <v>106.497</v>
      </c>
      <c r="N48" s="146">
        <f t="shared" si="0"/>
        <v>45876.625</v>
      </c>
      <c r="O48" s="146" t="str">
        <f t="shared" si="1"/>
        <v/>
      </c>
    </row>
    <row r="49" spans="1:15">
      <c r="A49" s="151">
        <f t="shared" ca="1" si="8"/>
        <v>46008.625</v>
      </c>
      <c r="B49" s="38">
        <f ca="1">IF(COUNTIF($P$2:P1034,A49)=1,VLOOKUP(A49,J:K,2), IF(COUNTIF($P$2:P1034,A49)=0,$B$10,""))</f>
        <v>89.93</v>
      </c>
      <c r="C49" s="115">
        <f t="shared" ca="1" si="3"/>
        <v>137233.79999999993</v>
      </c>
      <c r="D49" s="173">
        <f t="shared" ca="1" si="4"/>
        <v>42500</v>
      </c>
      <c r="E49" s="38">
        <f ca="1">IF(COUNTIF($P$2:P1034,A49)=1,VLOOKUP(A49,L:M,2), IF(COUNTIF($P$2:P1034,A49)=0,$C$10,""))</f>
        <v>109.05200000000001</v>
      </c>
      <c r="F49" s="30">
        <f t="shared" ca="1" si="9"/>
        <v>44160.000000000538</v>
      </c>
      <c r="G49" s="31">
        <f t="shared" ca="1" si="10"/>
        <v>45917</v>
      </c>
      <c r="H49" s="66">
        <f t="shared" ca="1" si="11"/>
        <v>120211.54599999939</v>
      </c>
      <c r="J49" s="106">
        <v>45877.625</v>
      </c>
      <c r="K49" s="3">
        <v>95.239000000000004</v>
      </c>
      <c r="L49" s="106">
        <v>45881.625</v>
      </c>
      <c r="M49" s="3">
        <v>106.649</v>
      </c>
      <c r="N49" s="146">
        <f t="shared" si="0"/>
        <v>45877.625</v>
      </c>
      <c r="O49" s="146" t="str">
        <f t="shared" si="1"/>
        <v/>
      </c>
    </row>
    <row r="50" spans="1:15">
      <c r="A50" s="151">
        <f t="shared" ca="1" si="8"/>
        <v>46009.625</v>
      </c>
      <c r="B50" s="38">
        <f ca="1">IF(COUNTIF($P$2:P1035,A50)=1,VLOOKUP(A50,J:K,2), IF(COUNTIF($P$2:P1035,A50)=0,$B$10,""))</f>
        <v>90.057000000000002</v>
      </c>
      <c r="C50" s="115">
        <f t="shared" ca="1" si="3"/>
        <v>135412.61999999997</v>
      </c>
      <c r="D50" s="173">
        <f t="shared" ca="1" si="4"/>
        <v>43333.333333333328</v>
      </c>
      <c r="E50" s="38">
        <f ca="1">IF(COUNTIF($P$2:P1035,A50)=1,VLOOKUP(A50,L:M,2), IF(COUNTIF($P$2:P1035,A50)=0,$C$10,""))</f>
        <v>109.23399999999999</v>
      </c>
      <c r="F50" s="30">
        <f t="shared" ca="1" si="9"/>
        <v>58719.999999999571</v>
      </c>
      <c r="G50" s="31">
        <f t="shared" ca="1" si="10"/>
        <v>46817.333333333336</v>
      </c>
      <c r="H50" s="66">
        <f t="shared" ca="1" si="11"/>
        <v>103595.43206666704</v>
      </c>
      <c r="J50" s="106">
        <v>45880.625</v>
      </c>
      <c r="K50" s="3">
        <v>94.683000000000007</v>
      </c>
      <c r="L50" s="106">
        <v>45882.625</v>
      </c>
      <c r="M50" s="3">
        <v>106.746</v>
      </c>
      <c r="N50" s="146">
        <f t="shared" si="0"/>
        <v>45880.625</v>
      </c>
      <c r="O50" s="146" t="str">
        <f t="shared" si="1"/>
        <v/>
      </c>
    </row>
    <row r="51" spans="1:15">
      <c r="A51" s="151">
        <f t="shared" ca="1" si="8"/>
        <v>46009.432623611108</v>
      </c>
      <c r="B51" s="38">
        <f ca="1">IF(COUNTIF($P$2:P1036,A51)=1,VLOOKUP(A51,J:K,2), IF(COUNTIF($P$2:P1036,A51)=0,$B$10,""))</f>
        <v>90.057010000000005</v>
      </c>
      <c r="C51" s="115">
        <f t="shared" ca="1" si="3"/>
        <v>135412.47659999994</v>
      </c>
      <c r="D51" s="173">
        <f t="shared" ca="1" si="4"/>
        <v>43333.333333333328</v>
      </c>
      <c r="E51" s="38">
        <f ca="1">IF(COUNTIF($P$2:P1036,A51)=1,VLOOKUP(A51,L:M,2), IF(COUNTIF($P$2:P1036,A51)=0,$C$10,""))</f>
        <v>109.23399999999999</v>
      </c>
      <c r="F51" s="30">
        <f t="shared" ca="1" si="9"/>
        <v>58719.999999999571</v>
      </c>
      <c r="G51" s="31">
        <f t="shared" ca="1" si="10"/>
        <v>46817.333333333336</v>
      </c>
      <c r="H51" s="66">
        <f t="shared" ca="1" si="11"/>
        <v>103595.26428866698</v>
      </c>
      <c r="J51" s="106">
        <v>45881.625</v>
      </c>
      <c r="K51" s="3">
        <v>94.650999999999996</v>
      </c>
      <c r="L51" s="106">
        <v>45883.625</v>
      </c>
      <c r="M51" s="3">
        <v>106.82</v>
      </c>
      <c r="N51" s="146">
        <f t="shared" si="0"/>
        <v>45881.625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45882.625</v>
      </c>
      <c r="K52" s="3">
        <v>92.992999999999995</v>
      </c>
      <c r="L52" s="106">
        <v>45884.625</v>
      </c>
      <c r="M52" s="3">
        <v>106.887</v>
      </c>
      <c r="N52" s="146">
        <f t="shared" si="0"/>
        <v>45882.625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45883.625</v>
      </c>
      <c r="K53" s="3">
        <v>92.293999999999997</v>
      </c>
      <c r="L53" s="106">
        <v>45887.625</v>
      </c>
      <c r="M53" s="3">
        <v>106.79600000000001</v>
      </c>
      <c r="N53" s="146">
        <f t="shared" si="0"/>
        <v>45883.625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45884.625</v>
      </c>
      <c r="K54" s="3">
        <v>91.725999999999999</v>
      </c>
      <c r="L54" s="106">
        <v>45888.625</v>
      </c>
      <c r="M54" s="3">
        <v>106.773</v>
      </c>
      <c r="N54" s="146">
        <f t="shared" si="0"/>
        <v>45884.625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45887.625</v>
      </c>
      <c r="K55" s="3">
        <v>92.222999999999999</v>
      </c>
      <c r="L55" s="106">
        <v>45889.625</v>
      </c>
      <c r="M55" s="3">
        <v>106.64700000000001</v>
      </c>
      <c r="N55" s="146">
        <f t="shared" si="0"/>
        <v>45887.625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45888.625</v>
      </c>
      <c r="K56" s="3">
        <v>92.4</v>
      </c>
      <c r="L56" s="106">
        <v>45890.625</v>
      </c>
      <c r="M56" s="3">
        <v>106.384</v>
      </c>
      <c r="N56" s="146">
        <f t="shared" si="0"/>
        <v>45888.625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45889.625</v>
      </c>
      <c r="K57" s="3">
        <v>93.158000000000001</v>
      </c>
      <c r="L57" s="106">
        <v>45891.625</v>
      </c>
      <c r="M57" s="3">
        <v>106.414</v>
      </c>
      <c r="N57" s="146">
        <f t="shared" si="0"/>
        <v>45889.625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45890.625</v>
      </c>
      <c r="K58" s="3">
        <v>94.564999999999998</v>
      </c>
      <c r="L58" s="106">
        <v>45894.625</v>
      </c>
      <c r="M58" s="3">
        <v>106.17100000000001</v>
      </c>
      <c r="N58" s="146">
        <f t="shared" si="0"/>
        <v>45890.625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45891.625</v>
      </c>
      <c r="K59" s="3">
        <v>95.510999999999996</v>
      </c>
      <c r="L59" s="106">
        <v>45895.625</v>
      </c>
      <c r="M59" s="3">
        <v>105.696</v>
      </c>
      <c r="N59" s="146">
        <f t="shared" si="0"/>
        <v>45891.625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45894.625</v>
      </c>
      <c r="K60" s="3">
        <v>94.742999999999995</v>
      </c>
      <c r="L60" s="106">
        <v>45896.625</v>
      </c>
      <c r="M60" s="3">
        <v>105.68600000000001</v>
      </c>
      <c r="N60" s="146">
        <f t="shared" si="0"/>
        <v>45894.625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45895.625</v>
      </c>
      <c r="K61" s="3">
        <v>100.36199999999999</v>
      </c>
      <c r="L61" s="106">
        <v>45897.625</v>
      </c>
      <c r="M61" s="3">
        <v>105.746</v>
      </c>
      <c r="N61" s="146">
        <f t="shared" si="0"/>
        <v>45895.625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45896.625</v>
      </c>
      <c r="K62" s="3">
        <v>100.863</v>
      </c>
      <c r="L62" s="106">
        <v>45898.625</v>
      </c>
      <c r="M62" s="3">
        <v>105.66200000000001</v>
      </c>
      <c r="N62" s="146">
        <f t="shared" si="0"/>
        <v>45896.625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45897.625</v>
      </c>
      <c r="K63" s="3">
        <v>104.051</v>
      </c>
      <c r="L63" s="106">
        <v>45902.625</v>
      </c>
      <c r="M63" s="3">
        <v>104.745</v>
      </c>
      <c r="N63" s="146">
        <f t="shared" si="0"/>
        <v>45897.625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45898.625</v>
      </c>
      <c r="K64" s="3">
        <v>105.312</v>
      </c>
      <c r="L64" s="106">
        <v>45903.625</v>
      </c>
      <c r="M64" s="3">
        <v>104.748</v>
      </c>
      <c r="N64" s="146">
        <f t="shared" si="0"/>
        <v>45898.625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45901.625</v>
      </c>
      <c r="K65" s="3">
        <v>105.065</v>
      </c>
      <c r="L65" s="106">
        <v>45904.625</v>
      </c>
      <c r="M65" s="3">
        <v>104.95099999999999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45902.625</v>
      </c>
      <c r="K66" s="3">
        <v>107.70399999999999</v>
      </c>
      <c r="L66" s="106">
        <v>45905.625</v>
      </c>
      <c r="M66" s="3">
        <v>105.523</v>
      </c>
      <c r="N66" s="146">
        <f t="shared" si="0"/>
        <v>45902.625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45903.625</v>
      </c>
      <c r="K67" s="3">
        <v>106.65900000000001</v>
      </c>
      <c r="L67" s="106">
        <v>45908.625</v>
      </c>
      <c r="M67" s="3">
        <v>105.827</v>
      </c>
      <c r="N67" s="146">
        <f t="shared" si="0"/>
        <v>45903.625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45904.625</v>
      </c>
      <c r="K68" s="3">
        <v>102.55200000000001</v>
      </c>
      <c r="L68" s="106">
        <v>45909.625</v>
      </c>
      <c r="M68" s="3">
        <v>105.923</v>
      </c>
      <c r="N68" s="146">
        <f t="shared" ref="N68:N131" si="12">IF(COUNTIF(L:L,J68),J68,"")</f>
        <v>45904.625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45905.625</v>
      </c>
      <c r="K69" s="3">
        <v>97.619</v>
      </c>
      <c r="L69" s="106">
        <v>45910.625</v>
      </c>
      <c r="M69" s="3">
        <v>106.626</v>
      </c>
      <c r="N69" s="146">
        <f t="shared" si="12"/>
        <v>45905.625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45908.625</v>
      </c>
      <c r="K70" s="3">
        <v>97.876000000000005</v>
      </c>
      <c r="L70" s="106">
        <v>45911.625</v>
      </c>
      <c r="M70" s="3">
        <v>107.098</v>
      </c>
      <c r="N70" s="146">
        <f t="shared" si="12"/>
        <v>45908.625</v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45909.625</v>
      </c>
      <c r="K71" s="3">
        <v>96.716999999999999</v>
      </c>
      <c r="L71" s="106">
        <v>45912.625</v>
      </c>
      <c r="M71" s="3">
        <v>107.358</v>
      </c>
      <c r="N71" s="146">
        <f t="shared" si="12"/>
        <v>45909.625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45910.625</v>
      </c>
      <c r="K72" s="3">
        <v>95.831999999999994</v>
      </c>
      <c r="L72" s="106">
        <v>45915.625</v>
      </c>
      <c r="M72" s="3">
        <v>107.813</v>
      </c>
      <c r="N72" s="146">
        <f t="shared" si="12"/>
        <v>45910.625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45911.625</v>
      </c>
      <c r="K73" s="3">
        <v>93.906000000000006</v>
      </c>
      <c r="L73" s="106">
        <v>45916.625</v>
      </c>
      <c r="M73" s="3">
        <v>107.863</v>
      </c>
      <c r="N73" s="146">
        <f t="shared" si="12"/>
        <v>45911.625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45912.625</v>
      </c>
      <c r="K74" s="3">
        <v>92.352999999999994</v>
      </c>
      <c r="L74" s="106">
        <v>45917.625</v>
      </c>
      <c r="M74" s="3">
        <v>107.792</v>
      </c>
      <c r="N74" s="146">
        <f t="shared" si="12"/>
        <v>45912.625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45915.625</v>
      </c>
      <c r="K75" s="3">
        <v>91.721999999999994</v>
      </c>
      <c r="L75" s="106">
        <v>45918.625</v>
      </c>
      <c r="M75" s="3">
        <v>108.128</v>
      </c>
      <c r="N75" s="146">
        <f t="shared" si="12"/>
        <v>45915.625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45916.625</v>
      </c>
      <c r="K76" s="3">
        <v>92.043000000000006</v>
      </c>
      <c r="L76" s="106">
        <v>45919.625</v>
      </c>
      <c r="M76" s="3">
        <v>108.43899999999999</v>
      </c>
      <c r="N76" s="146">
        <f t="shared" si="12"/>
        <v>45916.625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45917.625</v>
      </c>
      <c r="K77" s="3">
        <v>92.41</v>
      </c>
      <c r="L77" s="106">
        <v>45922.625</v>
      </c>
      <c r="M77" s="3">
        <v>108.26600000000001</v>
      </c>
      <c r="N77" s="146">
        <f t="shared" si="12"/>
        <v>45917.625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45918.625</v>
      </c>
      <c r="K78" s="3">
        <v>91.355999999999995</v>
      </c>
      <c r="L78" s="106">
        <v>45923.625</v>
      </c>
      <c r="M78" s="3">
        <v>108.142</v>
      </c>
      <c r="N78" s="146">
        <f t="shared" si="12"/>
        <v>45918.625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45919.625</v>
      </c>
      <c r="K79" s="3">
        <v>91.385999999999996</v>
      </c>
      <c r="L79" s="106">
        <v>45924.625</v>
      </c>
      <c r="M79" s="3">
        <v>108.372</v>
      </c>
      <c r="N79" s="146">
        <f t="shared" si="12"/>
        <v>45919.625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45922.625</v>
      </c>
      <c r="K80" s="3">
        <v>103.479</v>
      </c>
      <c r="L80" s="106">
        <v>45925.625</v>
      </c>
      <c r="M80" s="3">
        <v>108.009</v>
      </c>
      <c r="N80" s="146">
        <f t="shared" si="12"/>
        <v>45922.625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45923.625</v>
      </c>
      <c r="K81" s="3">
        <v>103.004</v>
      </c>
      <c r="L81" s="106">
        <v>45926.625</v>
      </c>
      <c r="M81" s="3">
        <v>108.004</v>
      </c>
      <c r="N81" s="146">
        <f t="shared" si="12"/>
        <v>45923.625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45924.625</v>
      </c>
      <c r="K82" s="3">
        <v>102.914</v>
      </c>
      <c r="L82" s="106">
        <v>45929.625</v>
      </c>
      <c r="M82" s="3">
        <v>108.148</v>
      </c>
      <c r="N82" s="146">
        <f t="shared" si="12"/>
        <v>45924.625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45925.625</v>
      </c>
      <c r="K83" s="3">
        <v>105.236</v>
      </c>
      <c r="L83" s="106">
        <v>45930.625</v>
      </c>
      <c r="M83" s="3">
        <v>108.07299999999999</v>
      </c>
      <c r="N83" s="146">
        <f t="shared" si="12"/>
        <v>45925.625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45926.625</v>
      </c>
      <c r="K84" s="3">
        <v>105.75</v>
      </c>
      <c r="L84" s="106">
        <v>45931.625</v>
      </c>
      <c r="M84" s="3">
        <v>108.108</v>
      </c>
      <c r="N84" s="146">
        <f t="shared" si="12"/>
        <v>45926.625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45929.625</v>
      </c>
      <c r="K85" s="3">
        <v>105.6</v>
      </c>
      <c r="L85" s="106">
        <v>45932.625</v>
      </c>
      <c r="M85" s="3">
        <v>108.386</v>
      </c>
      <c r="N85" s="146">
        <f t="shared" si="12"/>
        <v>45929.625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45930.625</v>
      </c>
      <c r="K86" s="3">
        <v>105.544</v>
      </c>
      <c r="L86" s="106">
        <v>45933.625</v>
      </c>
      <c r="M86" s="3">
        <v>108.364</v>
      </c>
      <c r="N86" s="146">
        <f t="shared" si="12"/>
        <v>45930.625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45931.625</v>
      </c>
      <c r="K87" s="3">
        <v>104.553</v>
      </c>
      <c r="L87" s="106">
        <v>45936.625</v>
      </c>
      <c r="M87" s="3">
        <v>107.94199999999999</v>
      </c>
      <c r="N87" s="146">
        <f t="shared" si="12"/>
        <v>45931.625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45932.625</v>
      </c>
      <c r="K88" s="3">
        <v>102.07</v>
      </c>
      <c r="L88" s="106">
        <v>45937.625</v>
      </c>
      <c r="M88" s="3">
        <v>107.89</v>
      </c>
      <c r="N88" s="146">
        <f t="shared" si="12"/>
        <v>45932.625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45933.625</v>
      </c>
      <c r="K89" s="3">
        <v>101.73699999999999</v>
      </c>
      <c r="L89" s="106">
        <v>45938.625</v>
      </c>
      <c r="M89" s="3">
        <v>107.919</v>
      </c>
      <c r="N89" s="146">
        <f t="shared" si="12"/>
        <v>45933.625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45936.625</v>
      </c>
      <c r="K90" s="3">
        <v>106.923</v>
      </c>
      <c r="L90" s="106">
        <v>45939.625</v>
      </c>
      <c r="M90" s="3">
        <v>107.768</v>
      </c>
      <c r="N90" s="146">
        <f t="shared" si="12"/>
        <v>45936.625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45937.625</v>
      </c>
      <c r="K91" s="3">
        <v>106.367</v>
      </c>
      <c r="L91" s="106">
        <v>45944.625</v>
      </c>
      <c r="M91" s="3">
        <v>107.125</v>
      </c>
      <c r="N91" s="146">
        <f t="shared" si="12"/>
        <v>45937.625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45938.625</v>
      </c>
      <c r="K92" s="3">
        <v>104.837</v>
      </c>
      <c r="L92" s="106">
        <v>45945.625</v>
      </c>
      <c r="M92" s="3">
        <v>108.501</v>
      </c>
      <c r="N92" s="146">
        <f t="shared" si="12"/>
        <v>45938.625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45939.625</v>
      </c>
      <c r="K93" s="3">
        <v>104.482</v>
      </c>
      <c r="L93" s="106">
        <v>45946.625</v>
      </c>
      <c r="M93" s="3">
        <v>108.402</v>
      </c>
      <c r="N93" s="146">
        <f t="shared" si="12"/>
        <v>45939.625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45940.625</v>
      </c>
      <c r="K94" s="3">
        <v>104.67</v>
      </c>
      <c r="L94" s="106">
        <v>45947.625</v>
      </c>
      <c r="M94" s="3">
        <v>108.167</v>
      </c>
      <c r="N94" s="146" t="str">
        <f t="shared" si="12"/>
        <v/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45943.625</v>
      </c>
      <c r="K95" s="3">
        <v>108.026</v>
      </c>
      <c r="L95" s="106">
        <v>45950.625</v>
      </c>
      <c r="M95" s="3">
        <v>108.33199999999999</v>
      </c>
      <c r="N95" s="146" t="str">
        <f t="shared" si="12"/>
        <v/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45944.625</v>
      </c>
      <c r="K96" s="3">
        <v>108.004</v>
      </c>
      <c r="L96" s="106">
        <v>45951.625</v>
      </c>
      <c r="M96" s="3">
        <v>108.423</v>
      </c>
      <c r="N96" s="146">
        <f t="shared" si="12"/>
        <v>45944.625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45945.625</v>
      </c>
      <c r="K97" s="3">
        <v>101.48</v>
      </c>
      <c r="L97" s="106">
        <v>45952.625</v>
      </c>
      <c r="M97" s="3">
        <v>108.277</v>
      </c>
      <c r="N97" s="146">
        <f t="shared" si="12"/>
        <v>45945.625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45946.625</v>
      </c>
      <c r="K98" s="3">
        <v>100.968</v>
      </c>
      <c r="L98" s="106">
        <v>45953.625</v>
      </c>
      <c r="M98" s="3">
        <v>108.339</v>
      </c>
      <c r="N98" s="146">
        <f t="shared" si="12"/>
        <v>45946.625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45947.625</v>
      </c>
      <c r="K99" s="3">
        <v>105.54600000000001</v>
      </c>
      <c r="L99" s="106">
        <v>45954.625</v>
      </c>
      <c r="M99" s="3">
        <v>108.539</v>
      </c>
      <c r="N99" s="146">
        <f t="shared" si="12"/>
        <v>45947.625</v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45950.625</v>
      </c>
      <c r="K100" s="3">
        <v>106.801</v>
      </c>
      <c r="L100" s="106">
        <v>45957.625</v>
      </c>
      <c r="M100" s="3">
        <v>108.807</v>
      </c>
      <c r="N100" s="146">
        <f t="shared" si="12"/>
        <v>45950.625</v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45951.625</v>
      </c>
      <c r="K101" s="3">
        <v>104.645</v>
      </c>
      <c r="L101" s="106">
        <v>45958.625</v>
      </c>
      <c r="M101" s="3">
        <v>108.831</v>
      </c>
      <c r="N101" s="146">
        <f t="shared" si="12"/>
        <v>45951.625</v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45952.625</v>
      </c>
      <c r="K102" s="3">
        <v>105.12</v>
      </c>
      <c r="L102" s="106">
        <v>45959.625</v>
      </c>
      <c r="M102" s="3">
        <v>109.209</v>
      </c>
      <c r="N102" s="146">
        <f t="shared" si="12"/>
        <v>45952.625</v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45953.625</v>
      </c>
      <c r="K103" s="3">
        <v>105.02200000000001</v>
      </c>
      <c r="L103" s="106">
        <v>45960.625</v>
      </c>
      <c r="M103" s="3">
        <v>108.801</v>
      </c>
      <c r="N103" s="146">
        <f t="shared" si="12"/>
        <v>45953.625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45954.625</v>
      </c>
      <c r="K104" s="3">
        <v>104.67</v>
      </c>
      <c r="L104" s="106">
        <v>45961.625</v>
      </c>
      <c r="M104" s="3">
        <v>108.926</v>
      </c>
      <c r="N104" s="146">
        <f t="shared" si="12"/>
        <v>45954.625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45957.625</v>
      </c>
      <c r="K105" s="3">
        <v>102.34399999999999</v>
      </c>
      <c r="L105" s="106">
        <v>45964.625</v>
      </c>
      <c r="M105" s="3">
        <v>108.74</v>
      </c>
      <c r="N105" s="146">
        <f t="shared" si="12"/>
        <v>45957.625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45958.625</v>
      </c>
      <c r="K106" s="3">
        <v>101.04600000000001</v>
      </c>
      <c r="L106" s="106">
        <v>45965.625</v>
      </c>
      <c r="M106" s="3">
        <v>108.625</v>
      </c>
      <c r="N106" s="146">
        <f t="shared" si="12"/>
        <v>45958.625</v>
      </c>
      <c r="O106" s="146">
        <f t="shared" si="13"/>
        <v>45958.625</v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45959.625</v>
      </c>
      <c r="K107" s="3">
        <v>99.816999999999993</v>
      </c>
      <c r="L107" s="106">
        <v>45966.625</v>
      </c>
      <c r="M107" s="3">
        <v>108.63</v>
      </c>
      <c r="N107" s="146">
        <f t="shared" si="12"/>
        <v>45959.625</v>
      </c>
      <c r="O107" s="146">
        <f t="shared" si="13"/>
        <v>45959.625</v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45960.625</v>
      </c>
      <c r="K108" s="3">
        <v>100.447</v>
      </c>
      <c r="L108" s="106">
        <v>45967.625</v>
      </c>
      <c r="M108" s="3">
        <v>108.26900000000001</v>
      </c>
      <c r="N108" s="146">
        <f t="shared" si="12"/>
        <v>45960.625</v>
      </c>
      <c r="O108" s="146">
        <f t="shared" si="13"/>
        <v>45960.625</v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45961.625</v>
      </c>
      <c r="K109" s="3">
        <v>100.294</v>
      </c>
      <c r="L109" s="106">
        <v>45968.625</v>
      </c>
      <c r="M109" s="3">
        <v>108.068</v>
      </c>
      <c r="N109" s="146">
        <f t="shared" si="12"/>
        <v>45961.625</v>
      </c>
      <c r="O109" s="146">
        <f t="shared" si="13"/>
        <v>45961.625</v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45964.625</v>
      </c>
      <c r="K110" s="3">
        <v>101.014</v>
      </c>
      <c r="L110" s="106">
        <v>45971.625</v>
      </c>
      <c r="M110" s="3">
        <v>108.32899999999999</v>
      </c>
      <c r="N110" s="146">
        <f t="shared" si="12"/>
        <v>45964.625</v>
      </c>
      <c r="O110" s="146">
        <f t="shared" si="13"/>
        <v>45964.625</v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45965.625</v>
      </c>
      <c r="K111" s="3">
        <v>102.78700000000001</v>
      </c>
      <c r="L111" s="106">
        <v>45973.625</v>
      </c>
      <c r="M111" s="3">
        <v>108.44499999999999</v>
      </c>
      <c r="N111" s="146">
        <f t="shared" si="12"/>
        <v>45965.625</v>
      </c>
      <c r="O111" s="146">
        <f t="shared" si="13"/>
        <v>45965.625</v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45966.625</v>
      </c>
      <c r="K112" s="3">
        <v>102.444</v>
      </c>
      <c r="L112" s="106">
        <v>45974.625</v>
      </c>
      <c r="M112" s="3">
        <v>108.27200000000001</v>
      </c>
      <c r="N112" s="146">
        <f t="shared" si="12"/>
        <v>45966.625</v>
      </c>
      <c r="O112" s="146">
        <f t="shared" si="13"/>
        <v>45966.625</v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45967.625</v>
      </c>
      <c r="K113" s="3">
        <v>102.63</v>
      </c>
      <c r="L113" s="106">
        <v>45975.625</v>
      </c>
      <c r="M113" s="3">
        <v>108.05500000000001</v>
      </c>
      <c r="N113" s="146">
        <f t="shared" si="12"/>
        <v>45967.625</v>
      </c>
      <c r="O113" s="146">
        <f t="shared" si="13"/>
        <v>45967.625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45968.625</v>
      </c>
      <c r="K114" s="3">
        <v>104.30200000000001</v>
      </c>
      <c r="L114" s="106">
        <v>45978.625</v>
      </c>
      <c r="M114" s="3">
        <v>107.955</v>
      </c>
      <c r="N114" s="146">
        <f t="shared" si="12"/>
        <v>45968.625</v>
      </c>
      <c r="O114" s="146">
        <f t="shared" si="13"/>
        <v>45968.625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45971.625</v>
      </c>
      <c r="K115" s="3">
        <v>102.262</v>
      </c>
      <c r="L115" s="106">
        <v>45979.625</v>
      </c>
      <c r="M115" s="3">
        <v>107.51900000000001</v>
      </c>
      <c r="N115" s="146">
        <f t="shared" si="12"/>
        <v>45971.625</v>
      </c>
      <c r="O115" s="146">
        <f t="shared" si="13"/>
        <v>45971.625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45972.625</v>
      </c>
      <c r="K116" s="3">
        <v>101.336</v>
      </c>
      <c r="L116" s="106">
        <v>45980.625</v>
      </c>
      <c r="M116" s="3">
        <v>107.83199999999999</v>
      </c>
      <c r="N116" s="146" t="str">
        <f t="shared" si="12"/>
        <v/>
      </c>
      <c r="O116" s="146" t="str">
        <f t="shared" si="13"/>
        <v/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45973.625</v>
      </c>
      <c r="K117" s="3">
        <v>100.69199999999999</v>
      </c>
      <c r="L117" s="106">
        <v>45981.625</v>
      </c>
      <c r="M117" s="3">
        <v>107.999</v>
      </c>
      <c r="N117" s="146">
        <f t="shared" si="12"/>
        <v>45973.625</v>
      </c>
      <c r="O117" s="146">
        <f t="shared" si="13"/>
        <v>45973.625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45974.625</v>
      </c>
      <c r="K118" s="3">
        <v>100.96899999999999</v>
      </c>
      <c r="L118" s="106">
        <v>45982.625</v>
      </c>
      <c r="M118" s="3">
        <v>107.786</v>
      </c>
      <c r="N118" s="146">
        <f t="shared" si="12"/>
        <v>45974.625</v>
      </c>
      <c r="O118" s="146">
        <f t="shared" si="13"/>
        <v>45974.625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45975.625</v>
      </c>
      <c r="K119" s="3">
        <v>102.322</v>
      </c>
      <c r="L119" s="106">
        <v>45985.625</v>
      </c>
      <c r="M119" s="3">
        <v>107.968</v>
      </c>
      <c r="N119" s="146">
        <f t="shared" si="12"/>
        <v>45975.625</v>
      </c>
      <c r="O119" s="146">
        <f t="shared" si="13"/>
        <v>45975.625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45978.625</v>
      </c>
      <c r="K120" s="3">
        <v>101.29</v>
      </c>
      <c r="L120" s="106">
        <v>45986.625</v>
      </c>
      <c r="M120" s="3">
        <v>108.267</v>
      </c>
      <c r="N120" s="146">
        <f t="shared" si="12"/>
        <v>45978.625</v>
      </c>
      <c r="O120" s="146">
        <f t="shared" si="13"/>
        <v>45978.625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45979.625</v>
      </c>
      <c r="K121" s="3">
        <v>104.029</v>
      </c>
      <c r="L121" s="106">
        <v>45987.625</v>
      </c>
      <c r="M121" s="3">
        <v>108.65900000000001</v>
      </c>
      <c r="N121" s="146">
        <f t="shared" si="12"/>
        <v>45979.625</v>
      </c>
      <c r="O121" s="146">
        <f t="shared" si="13"/>
        <v>45979.625</v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45980.625</v>
      </c>
      <c r="K122" s="3">
        <v>103.443</v>
      </c>
      <c r="L122" s="106">
        <v>45989.625</v>
      </c>
      <c r="M122" s="3">
        <v>109.44199999999999</v>
      </c>
      <c r="N122" s="146">
        <f t="shared" si="12"/>
        <v>45980.625</v>
      </c>
      <c r="O122" s="146">
        <f t="shared" si="13"/>
        <v>45980.625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45981.625</v>
      </c>
      <c r="K123" s="3">
        <v>101.164</v>
      </c>
      <c r="L123" s="106">
        <v>45992.625</v>
      </c>
      <c r="M123" s="3">
        <v>108.82599999999999</v>
      </c>
      <c r="N123" s="146">
        <f t="shared" si="12"/>
        <v>45981.625</v>
      </c>
      <c r="O123" s="146">
        <f t="shared" si="13"/>
        <v>45981.625</v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45982.625</v>
      </c>
      <c r="K124" s="3">
        <v>103.72799999999999</v>
      </c>
      <c r="L124" s="106">
        <v>45993.625</v>
      </c>
      <c r="M124" s="3">
        <v>109.039</v>
      </c>
      <c r="N124" s="146">
        <f t="shared" si="12"/>
        <v>45982.625</v>
      </c>
      <c r="O124" s="146">
        <f t="shared" si="13"/>
        <v>45982.625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45985.625</v>
      </c>
      <c r="K125" s="3">
        <v>102.074</v>
      </c>
      <c r="L125" s="106">
        <v>45994.625</v>
      </c>
      <c r="M125" s="3">
        <v>109.13500000000001</v>
      </c>
      <c r="N125" s="146">
        <f t="shared" si="12"/>
        <v>45985.625</v>
      </c>
      <c r="O125" s="146">
        <f t="shared" si="13"/>
        <v>45985.625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45986.625</v>
      </c>
      <c r="K126" s="3">
        <v>100.49</v>
      </c>
      <c r="L126" s="106">
        <v>45995.625</v>
      </c>
      <c r="M126" s="3">
        <v>109.185</v>
      </c>
      <c r="N126" s="146">
        <f t="shared" si="12"/>
        <v>45986.625</v>
      </c>
      <c r="O126" s="146">
        <f t="shared" si="13"/>
        <v>45986.625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45987.625</v>
      </c>
      <c r="K127" s="3">
        <v>97.846000000000004</v>
      </c>
      <c r="L127" s="106">
        <v>45996.625</v>
      </c>
      <c r="M127" s="3">
        <v>109.24</v>
      </c>
      <c r="N127" s="146">
        <f t="shared" si="12"/>
        <v>45987.625</v>
      </c>
      <c r="O127" s="146">
        <f t="shared" si="13"/>
        <v>45987.625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45988.625</v>
      </c>
      <c r="K128" s="3">
        <v>96.866</v>
      </c>
      <c r="L128" s="106">
        <v>45999.625</v>
      </c>
      <c r="M128" s="3">
        <v>109.193</v>
      </c>
      <c r="N128" s="146" t="str">
        <f t="shared" si="12"/>
        <v/>
      </c>
      <c r="O128" s="146" t="str">
        <f t="shared" si="13"/>
        <v/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45989.625</v>
      </c>
      <c r="K129" s="3">
        <v>96.19</v>
      </c>
      <c r="L129" s="106">
        <v>46000.625</v>
      </c>
      <c r="M129" s="3">
        <v>108.93600000000001</v>
      </c>
      <c r="N129" s="146">
        <f t="shared" si="12"/>
        <v>45989.625</v>
      </c>
      <c r="O129" s="146">
        <f t="shared" si="13"/>
        <v>45989.625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45992.625</v>
      </c>
      <c r="K130" s="3">
        <v>97.143000000000001</v>
      </c>
      <c r="L130" s="106">
        <v>46001.625</v>
      </c>
      <c r="M130" s="3">
        <v>108.806</v>
      </c>
      <c r="N130" s="146">
        <f t="shared" si="12"/>
        <v>45992.625</v>
      </c>
      <c r="O130" s="146">
        <f t="shared" si="13"/>
        <v>45992.625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45993.625</v>
      </c>
      <c r="K131" s="3">
        <v>95.692999999999998</v>
      </c>
      <c r="L131" s="106">
        <v>46002.625</v>
      </c>
      <c r="M131" s="3">
        <v>109.148</v>
      </c>
      <c r="N131" s="146">
        <f t="shared" si="12"/>
        <v>45993.625</v>
      </c>
      <c r="O131" s="146">
        <f t="shared" si="13"/>
        <v>45993.625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45994.625</v>
      </c>
      <c r="K132" s="3">
        <v>94.63</v>
      </c>
      <c r="L132" s="106">
        <v>46003.625</v>
      </c>
      <c r="M132" s="3">
        <v>109.017</v>
      </c>
      <c r="N132" s="146">
        <f t="shared" ref="N132:N195" si="20">IF(COUNTIF(L:L,J132),J132,"")</f>
        <v>45994.625</v>
      </c>
      <c r="O132" s="146">
        <f t="shared" ref="O132:O195" si="21">IF(N132&gt;$A$14,N132,"")</f>
        <v>45994.625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45995.625</v>
      </c>
      <c r="K133" s="3">
        <v>93.691999999999993</v>
      </c>
      <c r="L133" s="106">
        <v>46006.625</v>
      </c>
      <c r="M133" s="3">
        <v>109.113</v>
      </c>
      <c r="N133" s="146">
        <f t="shared" si="20"/>
        <v>45995.625</v>
      </c>
      <c r="O133" s="146">
        <f t="shared" si="21"/>
        <v>45995.625</v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45996.625</v>
      </c>
      <c r="K134" s="3">
        <v>93.600999999999999</v>
      </c>
      <c r="L134" s="106">
        <v>46007.625</v>
      </c>
      <c r="M134" s="3">
        <v>109.075</v>
      </c>
      <c r="N134" s="146">
        <f t="shared" si="20"/>
        <v>45996.625</v>
      </c>
      <c r="O134" s="146">
        <f t="shared" si="21"/>
        <v>45996.625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45999.625</v>
      </c>
      <c r="K135" s="3">
        <v>93.14</v>
      </c>
      <c r="L135" s="106">
        <v>46008.625</v>
      </c>
      <c r="M135" s="3">
        <v>109.05200000000001</v>
      </c>
      <c r="N135" s="146">
        <f t="shared" si="20"/>
        <v>45999.625</v>
      </c>
      <c r="O135" s="146">
        <f t="shared" si="21"/>
        <v>45999.625</v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46000.625</v>
      </c>
      <c r="K136" s="3">
        <v>93.031000000000006</v>
      </c>
      <c r="L136" s="106">
        <v>46009.625</v>
      </c>
      <c r="M136" s="3">
        <v>109.23399999999999</v>
      </c>
      <c r="N136" s="146">
        <f t="shared" si="20"/>
        <v>46000.625</v>
      </c>
      <c r="O136" s="146">
        <f t="shared" si="21"/>
        <v>46000.625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46001.625</v>
      </c>
      <c r="K137" s="3">
        <v>93.432000000000002</v>
      </c>
      <c r="L137" s="106"/>
      <c r="N137" s="146">
        <f t="shared" si="20"/>
        <v>46001.625</v>
      </c>
      <c r="O137" s="146">
        <f t="shared" si="21"/>
        <v>46001.625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46002.625</v>
      </c>
      <c r="K138" s="3">
        <v>92.468000000000004</v>
      </c>
      <c r="L138" s="106"/>
      <c r="N138" s="146">
        <f t="shared" si="20"/>
        <v>46002.625</v>
      </c>
      <c r="O138" s="146">
        <f t="shared" si="21"/>
        <v>46002.625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46003.625</v>
      </c>
      <c r="K139" s="3">
        <v>90.936999999999998</v>
      </c>
      <c r="L139" s="106"/>
      <c r="N139" s="146">
        <f t="shared" si="20"/>
        <v>46003.625</v>
      </c>
      <c r="O139" s="146">
        <f t="shared" si="21"/>
        <v>46003.625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46006.625</v>
      </c>
      <c r="K140" s="3">
        <v>90.474999999999994</v>
      </c>
      <c r="N140" s="146">
        <f t="shared" si="20"/>
        <v>46006.625</v>
      </c>
      <c r="O140" s="146">
        <f t="shared" si="21"/>
        <v>46006.625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46007.625</v>
      </c>
      <c r="K141" s="3">
        <v>90.266000000000005</v>
      </c>
      <c r="N141" s="146">
        <f t="shared" si="20"/>
        <v>46007.625</v>
      </c>
      <c r="O141" s="146">
        <f t="shared" si="21"/>
        <v>46007.625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46008.625</v>
      </c>
      <c r="K142" s="3">
        <v>89.93</v>
      </c>
      <c r="N142" s="146">
        <f t="shared" si="20"/>
        <v>46008.625</v>
      </c>
      <c r="O142" s="146">
        <f t="shared" si="21"/>
        <v>46008.625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46009.625</v>
      </c>
      <c r="K143" s="3">
        <v>90.057000000000002</v>
      </c>
      <c r="N143" s="146">
        <f t="shared" si="20"/>
        <v>46009.625</v>
      </c>
      <c r="O143" s="146">
        <f t="shared" si="21"/>
        <v>46009.625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5" priority="1" operator="lessThan">
      <formula>0</formula>
    </cfRule>
  </conditionalFormatting>
  <conditionalFormatting sqref="F15:G41">
    <cfRule type="cellIs" dxfId="14" priority="2" operator="lessThan">
      <formula>0</formula>
    </cfRule>
  </conditionalFormatting>
  <conditionalFormatting sqref="H12:H1048576">
    <cfRule type="cellIs" dxfId="13" priority="3" operator="lessThan">
      <formula>0</formula>
    </cfRule>
  </conditionalFormatting>
  <conditionalFormatting sqref="I1 I9:I11">
    <cfRule type="cellIs" dxfId="12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5546875" defaultRowHeight="15"/>
  <cols>
    <col min="1" max="1" width="15.425781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6" bestFit="1" customWidth="1"/>
    <col min="17" max="20" width="8.85546875" style="146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39">_xll.BDH(B4, "LAST_PRICE", "01/01/2025 15:00:00", "01/01/2035 16:00:00", "BarSize=60", "BarType=T", "RecurDaily=True", "TZ=London")</f>
        <v>45814.625</v>
      </c>
      <c r="K3" s="1">
        <v>90.534999999999997</v>
      </c>
      <c r="L3" s="106" cm="1">
        <f t="array" ref="L3:M143">_xll.BDH(C4, "LAST_PRICE", "01/01/2025 15:00:00", "01/01/2035 16:00:00", "BarSize=60", "BarType=T", "RecurDaily=True", "TZ=London")</f>
        <v>45813.625</v>
      </c>
      <c r="M3" s="39">
        <v>48.256</v>
      </c>
      <c r="N3" s="146">
        <f>IF(COUNTIF(L:L,J3),J3,"")</f>
        <v>45814.625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45827.625</v>
      </c>
      <c r="K4" s="1">
        <v>96.887</v>
      </c>
      <c r="L4" s="110">
        <v>45814.625</v>
      </c>
      <c r="M4" s="1">
        <v>47.258000000000003</v>
      </c>
      <c r="N4" s="146">
        <f t="shared" ref="N4:N67" si="0">IF(COUNTIF(L:L,J4),J4,"")</f>
        <v>45827.625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45838.625</v>
      </c>
      <c r="K5" s="1">
        <v>88.36</v>
      </c>
      <c r="L5" s="110">
        <v>45817.625</v>
      </c>
      <c r="M5" s="1">
        <v>46.07</v>
      </c>
      <c r="N5" s="146">
        <f t="shared" si="0"/>
        <v>45838.625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45839.625</v>
      </c>
      <c r="K6" s="1">
        <v>87.117999999999995</v>
      </c>
      <c r="L6" s="110">
        <v>45818.625</v>
      </c>
      <c r="M6" s="1">
        <v>45.774000000000001</v>
      </c>
      <c r="N6" s="146">
        <f t="shared" si="0"/>
        <v>45839.625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45908.625</v>
      </c>
      <c r="K7" s="1">
        <v>90.385000000000005</v>
      </c>
      <c r="L7" s="110">
        <v>45819.625</v>
      </c>
      <c r="M7" s="1">
        <v>45.734999999999999</v>
      </c>
      <c r="N7" s="146">
        <f t="shared" si="0"/>
        <v>45908.625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45917.625</v>
      </c>
      <c r="K8" s="3">
        <v>85.881</v>
      </c>
      <c r="L8" s="106">
        <v>45820.625</v>
      </c>
      <c r="M8" s="3">
        <v>46.326000000000001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45930.625</v>
      </c>
      <c r="K9" s="3">
        <v>96.688000000000002</v>
      </c>
      <c r="L9" s="106">
        <v>45821.625</v>
      </c>
      <c r="M9" s="3">
        <v>47.526000000000003</v>
      </c>
      <c r="N9" s="146">
        <f t="shared" si="0"/>
        <v>45930.625</v>
      </c>
      <c r="O9" s="146" t="str">
        <f t="shared" si="1"/>
        <v/>
      </c>
      <c r="P9" s="146">
        <v>45975.625</v>
      </c>
    </row>
    <row r="10" spans="1:16" ht="15.7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36.476529999999997</v>
      </c>
      <c r="E10" s="1"/>
      <c r="F10" s="1"/>
      <c r="G10" s="1"/>
      <c r="H10" s="1"/>
      <c r="I10" s="1"/>
      <c r="J10" s="106">
        <v>45931.625</v>
      </c>
      <c r="K10" s="3">
        <v>97.707999999999998</v>
      </c>
      <c r="L10" s="106">
        <v>45824.625</v>
      </c>
      <c r="M10" s="3">
        <v>46.142000000000003</v>
      </c>
      <c r="N10" s="146">
        <f t="shared" si="0"/>
        <v>45931.625</v>
      </c>
      <c r="O10" s="146" t="str">
        <f t="shared" si="1"/>
        <v/>
      </c>
      <c r="P10" s="146">
        <v>45978.625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96.474000000000004</v>
      </c>
      <c r="L11" s="106">
        <v>45825.625</v>
      </c>
      <c r="M11" s="3">
        <v>46.595999999999997</v>
      </c>
      <c r="N11" s="146">
        <f t="shared" si="0"/>
        <v>45932.625</v>
      </c>
      <c r="O11" s="146" t="str">
        <f t="shared" si="1"/>
        <v/>
      </c>
      <c r="P11" s="146">
        <v>45981.625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45936.625</v>
      </c>
      <c r="K12" s="3">
        <v>97.756</v>
      </c>
      <c r="L12" s="106">
        <v>45826.625</v>
      </c>
      <c r="M12" s="3">
        <v>46.121000000000002</v>
      </c>
      <c r="N12" s="146">
        <f t="shared" si="0"/>
        <v>45936.625</v>
      </c>
      <c r="O12" s="146" t="str">
        <f t="shared" si="1"/>
        <v/>
      </c>
      <c r="P12" s="146">
        <v>45985.625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45937.625</v>
      </c>
      <c r="K13" s="3">
        <v>98.123999999999995</v>
      </c>
      <c r="L13" s="106">
        <v>45827.625</v>
      </c>
      <c r="M13" s="3">
        <v>47.209000000000003</v>
      </c>
      <c r="N13" s="146">
        <f t="shared" si="0"/>
        <v>45937.625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45938.625</v>
      </c>
      <c r="K14" s="3">
        <v>97.784999999999997</v>
      </c>
      <c r="L14" s="106">
        <v>45828.625</v>
      </c>
      <c r="M14" s="3">
        <v>46.969000000000001</v>
      </c>
      <c r="N14" s="146">
        <f t="shared" si="0"/>
        <v>45938.625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45939.625</v>
      </c>
      <c r="K15" s="3">
        <v>98.197999999999993</v>
      </c>
      <c r="L15" s="106">
        <v>45831.625</v>
      </c>
      <c r="M15" s="3">
        <v>47.311999999999998</v>
      </c>
      <c r="N15" s="146">
        <f t="shared" si="0"/>
        <v>45939.625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45940.625</v>
      </c>
      <c r="K16" s="3">
        <v>98.811999999999998</v>
      </c>
      <c r="L16" s="106">
        <v>45832.625</v>
      </c>
      <c r="M16" s="3">
        <v>44.557000000000002</v>
      </c>
      <c r="N16" s="146">
        <f t="shared" si="0"/>
        <v>45940.625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45950.625</v>
      </c>
      <c r="K17" s="3">
        <v>99.174000000000007</v>
      </c>
      <c r="L17" s="106">
        <v>45833.625</v>
      </c>
      <c r="M17" s="3">
        <v>44.01</v>
      </c>
      <c r="N17" s="146">
        <f t="shared" si="0"/>
        <v>45950.625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45951.625</v>
      </c>
      <c r="K18" s="3">
        <v>97.909000000000006</v>
      </c>
      <c r="L18" s="106">
        <v>45834.625</v>
      </c>
      <c r="M18" s="3">
        <v>43.911000000000001</v>
      </c>
      <c r="N18" s="146">
        <f t="shared" si="0"/>
        <v>45951.625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45952.625</v>
      </c>
      <c r="K19" s="3">
        <v>97.894000000000005</v>
      </c>
      <c r="L19" s="106">
        <v>45835.625</v>
      </c>
      <c r="M19" s="3">
        <v>42.442999999999998</v>
      </c>
      <c r="N19" s="146">
        <f t="shared" si="0"/>
        <v>45952.625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45957.625</v>
      </c>
      <c r="K20" s="3">
        <v>95.367999999999995</v>
      </c>
      <c r="L20" s="106">
        <v>45838.625</v>
      </c>
      <c r="M20" s="3">
        <v>42.478000000000002</v>
      </c>
      <c r="N20" s="146">
        <f t="shared" si="0"/>
        <v>45957.625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45958.625</v>
      </c>
      <c r="K21" s="3">
        <v>94.462999999999994</v>
      </c>
      <c r="L21" s="106">
        <v>45839.625</v>
      </c>
      <c r="M21" s="3">
        <v>42.774000000000001</v>
      </c>
      <c r="N21" s="146">
        <f t="shared" si="0"/>
        <v>45958.625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45960.625</v>
      </c>
      <c r="K22" s="3">
        <v>94.531999999999996</v>
      </c>
      <c r="L22" s="106">
        <v>45840.625</v>
      </c>
      <c r="M22" s="3">
        <v>42.677</v>
      </c>
      <c r="N22" s="146">
        <f t="shared" si="0"/>
        <v>45960.625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45964.625</v>
      </c>
      <c r="K23" s="3">
        <v>95.347999999999999</v>
      </c>
      <c r="L23" s="106">
        <v>45841.625</v>
      </c>
      <c r="M23" s="3">
        <v>42.518999999999998</v>
      </c>
      <c r="N23" s="146">
        <f t="shared" si="0"/>
        <v>45964.625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45967.625</v>
      </c>
      <c r="K24" s="3">
        <v>96.760999999999996</v>
      </c>
      <c r="L24" s="106">
        <v>45842.625</v>
      </c>
      <c r="M24" s="3">
        <v>42.795999999999999</v>
      </c>
      <c r="N24" s="146">
        <f t="shared" si="0"/>
        <v>45967.625</v>
      </c>
      <c r="O24" s="146">
        <f t="shared" si="1"/>
        <v>45967.625</v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45968.625</v>
      </c>
      <c r="K25" s="3">
        <v>98.251999999999995</v>
      </c>
      <c r="L25" s="106">
        <v>45845.625</v>
      </c>
      <c r="M25" s="3">
        <v>42.764000000000003</v>
      </c>
      <c r="N25" s="146">
        <f t="shared" si="0"/>
        <v>45968.625</v>
      </c>
      <c r="O25" s="146">
        <f t="shared" si="1"/>
        <v>45968.625</v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45972.625</v>
      </c>
      <c r="K26" s="3">
        <v>95.367000000000004</v>
      </c>
      <c r="L26" s="106">
        <v>45846.625</v>
      </c>
      <c r="M26" s="3">
        <v>42.19</v>
      </c>
      <c r="N26" s="146">
        <f t="shared" si="0"/>
        <v>45972.625</v>
      </c>
      <c r="O26" s="146">
        <f t="shared" si="1"/>
        <v>45972.625</v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45973.625</v>
      </c>
      <c r="K27" s="3">
        <v>95.024000000000001</v>
      </c>
      <c r="L27" s="106">
        <v>45847.625</v>
      </c>
      <c r="M27" s="3">
        <v>42.698</v>
      </c>
      <c r="N27" s="146">
        <f t="shared" si="0"/>
        <v>45973.625</v>
      </c>
      <c r="O27" s="146">
        <f t="shared" si="1"/>
        <v>45973.625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45974.625</v>
      </c>
      <c r="K28" s="3">
        <v>96.165999999999997</v>
      </c>
      <c r="L28" s="106">
        <v>45848.625</v>
      </c>
      <c r="M28" s="3">
        <v>41.890999999999998</v>
      </c>
      <c r="N28" s="146">
        <f t="shared" si="0"/>
        <v>45974.625</v>
      </c>
      <c r="O28" s="146">
        <f t="shared" si="1"/>
        <v>45974.625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45975.625</v>
      </c>
      <c r="K29" s="3">
        <v>99.448999999999998</v>
      </c>
      <c r="L29" s="106">
        <v>45849.625</v>
      </c>
      <c r="M29" s="3">
        <v>42.61</v>
      </c>
      <c r="N29" s="146">
        <f t="shared" si="0"/>
        <v>45975.625</v>
      </c>
      <c r="O29" s="146">
        <f t="shared" si="1"/>
        <v>45975.625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45978.625</v>
      </c>
      <c r="K30" s="3">
        <v>98.186000000000007</v>
      </c>
      <c r="L30" s="106">
        <v>45852.625</v>
      </c>
      <c r="M30" s="3">
        <v>42.395000000000003</v>
      </c>
      <c r="N30" s="146">
        <f t="shared" si="0"/>
        <v>45978.625</v>
      </c>
      <c r="O30" s="146">
        <f t="shared" si="1"/>
        <v>45978.625</v>
      </c>
    </row>
    <row r="31" spans="1:16">
      <c r="A31" s="151">
        <f t="shared" ca="1" si="2"/>
        <v>46009.432620486114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18750</v>
      </c>
      <c r="E31" s="4">
        <f t="shared" ca="1" si="5"/>
        <v>36.476529999999997</v>
      </c>
      <c r="F31" s="30">
        <f t="shared" ca="1" si="6"/>
        <v>-7586.3575999999484</v>
      </c>
      <c r="G31" s="31">
        <f t="shared" ca="1" si="7"/>
        <v>40000</v>
      </c>
      <c r="H31" s="66">
        <f t="shared" ca="1" si="8"/>
        <v>-2941.5237200000993</v>
      </c>
      <c r="I31" s="1"/>
      <c r="J31" s="106">
        <v>45981.625</v>
      </c>
      <c r="K31" s="3">
        <v>97.091999999999999</v>
      </c>
      <c r="L31" s="106">
        <v>45853.625</v>
      </c>
      <c r="M31" s="3">
        <v>42.692999999999998</v>
      </c>
      <c r="N31" s="146">
        <f t="shared" si="0"/>
        <v>45981.625</v>
      </c>
      <c r="O31" s="146">
        <f t="shared" si="1"/>
        <v>45981.625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45985.625</v>
      </c>
      <c r="K32" s="3">
        <v>98.254000000000005</v>
      </c>
      <c r="L32" s="106">
        <v>45854.625</v>
      </c>
      <c r="M32" s="3">
        <v>43.615000000000002</v>
      </c>
      <c r="N32" s="146">
        <f t="shared" si="0"/>
        <v>45985.625</v>
      </c>
      <c r="O32" s="146">
        <f t="shared" si="1"/>
        <v>45985.625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45986.625</v>
      </c>
      <c r="K33" s="3">
        <v>96.57</v>
      </c>
      <c r="L33" s="106">
        <v>45855.625</v>
      </c>
      <c r="M33" s="3">
        <v>42.825000000000003</v>
      </c>
      <c r="N33" s="146">
        <f t="shared" si="0"/>
        <v>45986.625</v>
      </c>
      <c r="O33" s="146">
        <f t="shared" si="1"/>
        <v>45986.625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45987.625</v>
      </c>
      <c r="K34" s="3">
        <v>95.26</v>
      </c>
      <c r="L34" s="106">
        <v>45856.625</v>
      </c>
      <c r="M34" s="3">
        <v>42.143999999999998</v>
      </c>
      <c r="N34" s="146">
        <f t="shared" si="0"/>
        <v>45987.625</v>
      </c>
      <c r="O34" s="146">
        <f t="shared" si="1"/>
        <v>45987.625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45992.625</v>
      </c>
      <c r="K35" s="3">
        <v>95.108000000000004</v>
      </c>
      <c r="L35" s="106">
        <v>45859.625</v>
      </c>
      <c r="M35" s="3">
        <v>42.167999999999999</v>
      </c>
      <c r="N35" s="146">
        <f t="shared" si="0"/>
        <v>45992.625</v>
      </c>
      <c r="O35" s="146">
        <f t="shared" si="1"/>
        <v>45992.625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45994.625</v>
      </c>
      <c r="K36" s="3">
        <v>93.055000000000007</v>
      </c>
      <c r="L36" s="106">
        <v>45860.625</v>
      </c>
      <c r="M36" s="3">
        <v>42.476999999999997</v>
      </c>
      <c r="N36" s="146">
        <f t="shared" si="0"/>
        <v>45994.625</v>
      </c>
      <c r="O36" s="146">
        <f t="shared" si="1"/>
        <v>45994.625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46000.625</v>
      </c>
      <c r="K37" s="3">
        <v>93.242000000000004</v>
      </c>
      <c r="L37" s="106">
        <v>45861.625</v>
      </c>
      <c r="M37" s="3">
        <v>41.418999999999997</v>
      </c>
      <c r="N37" s="146">
        <f t="shared" si="0"/>
        <v>46000.625</v>
      </c>
      <c r="O37" s="146">
        <f t="shared" si="1"/>
        <v>46000.625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46001.625</v>
      </c>
      <c r="K38" s="3">
        <v>92.614999999999995</v>
      </c>
      <c r="L38" s="106">
        <v>45862.625</v>
      </c>
      <c r="M38" s="3">
        <v>41.58</v>
      </c>
      <c r="N38" s="146">
        <f t="shared" si="0"/>
        <v>46001.625</v>
      </c>
      <c r="O38" s="146">
        <f t="shared" si="1"/>
        <v>46001.625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46002.625</v>
      </c>
      <c r="K39" s="3">
        <v>91.665000000000006</v>
      </c>
      <c r="L39" s="106">
        <v>45863.625</v>
      </c>
      <c r="M39" s="3">
        <v>40.880000000000003</v>
      </c>
      <c r="N39" s="146">
        <f t="shared" si="0"/>
        <v>46002.625</v>
      </c>
      <c r="O39" s="146">
        <f t="shared" si="1"/>
        <v>46002.625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>
        <v>45866.625</v>
      </c>
      <c r="M40" s="3">
        <v>41.023000000000003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45867.625</v>
      </c>
      <c r="M41" s="3">
        <v>40.101999999999997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45868.625</v>
      </c>
      <c r="M42" s="3">
        <v>40.683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45869.625</v>
      </c>
      <c r="M43" s="3">
        <v>40.618000000000002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45870.625</v>
      </c>
      <c r="M44" s="3">
        <v>42.042000000000002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45873.625</v>
      </c>
      <c r="M45" s="3">
        <v>41.552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45874.625</v>
      </c>
      <c r="M46" s="3">
        <v>39.530999999999999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45875.625</v>
      </c>
      <c r="M47" s="3">
        <v>41.381999999999998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45876.625</v>
      </c>
      <c r="M48" s="3">
        <v>40.457999999999998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45877.625</v>
      </c>
      <c r="M49" s="3">
        <v>39.411000000000001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45880.625</v>
      </c>
      <c r="M50" s="3">
        <v>39.537999999999997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45881.625</v>
      </c>
      <c r="M51" s="3">
        <v>39.286000000000001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45882.625</v>
      </c>
      <c r="M52" s="3">
        <v>38.377000000000002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45883.625</v>
      </c>
      <c r="M53" s="3">
        <v>37.213000000000001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45884.625</v>
      </c>
      <c r="M54" s="3">
        <v>36.179000000000002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45887.625</v>
      </c>
      <c r="M55" s="3">
        <v>36.093000000000004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45888.625</v>
      </c>
      <c r="M56" s="3">
        <v>36.225999999999999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45889.625</v>
      </c>
      <c r="M57" s="3">
        <v>36.286000000000001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45890.625</v>
      </c>
      <c r="M58" s="3">
        <v>36.768999999999998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45891.625</v>
      </c>
      <c r="M59" s="3">
        <v>36.241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45894.625</v>
      </c>
      <c r="M60" s="3">
        <v>36.442999999999998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45895.625</v>
      </c>
      <c r="M61" s="3">
        <v>37.066000000000003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45896.625</v>
      </c>
      <c r="M62" s="3">
        <v>37.262999999999998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45897.625</v>
      </c>
      <c r="M63" s="3">
        <v>38.472000000000001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45898.625</v>
      </c>
      <c r="M64" s="3">
        <v>39.101999999999997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45901.625</v>
      </c>
      <c r="M65" s="3">
        <v>39.985999999999997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45902.625</v>
      </c>
      <c r="M66" s="3">
        <v>40.951000000000001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45903.625</v>
      </c>
      <c r="M67" s="3">
        <v>39.536000000000001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45904.625</v>
      </c>
      <c r="M68" s="3">
        <v>38.948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45905.625</v>
      </c>
      <c r="M69" s="3">
        <v>37.448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45908.625</v>
      </c>
      <c r="M70" s="3">
        <v>37.594999999999999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45909.625</v>
      </c>
      <c r="M71" s="3">
        <v>38.313000000000002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45910.625</v>
      </c>
      <c r="M72" s="3">
        <v>36.963999999999999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45911.625</v>
      </c>
      <c r="M73" s="3">
        <v>35.54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45912.625</v>
      </c>
      <c r="M74" s="3">
        <v>35.877000000000002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45915.625</v>
      </c>
      <c r="M75" s="3">
        <v>35.307000000000002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45916.625</v>
      </c>
      <c r="M76" s="3">
        <v>35.670999999999999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45917.625</v>
      </c>
      <c r="M77" s="3">
        <v>35.908000000000001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45918.625</v>
      </c>
      <c r="M78" s="3">
        <v>34.415999999999997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45919.625</v>
      </c>
      <c r="M79" s="3">
        <v>34.472999999999999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45922.625</v>
      </c>
      <c r="M80" s="3">
        <v>38.905999999999999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45923.625</v>
      </c>
      <c r="M81" s="3">
        <v>38.340000000000003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45924.625</v>
      </c>
      <c r="M82" s="3">
        <v>38.408999999999999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45925.625</v>
      </c>
      <c r="M83" s="3">
        <v>38.723999999999997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45926.625</v>
      </c>
      <c r="M84" s="3">
        <v>39.316000000000003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45929.625</v>
      </c>
      <c r="M85" s="3">
        <v>38.808999999999997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45930.625</v>
      </c>
      <c r="M86" s="3">
        <v>38.058999999999997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45931.625</v>
      </c>
      <c r="M87" s="3">
        <v>37.890999999999998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45932.625</v>
      </c>
      <c r="M88" s="3">
        <v>37.241999999999997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45933.625</v>
      </c>
      <c r="M89" s="3">
        <v>36.72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45936.625</v>
      </c>
      <c r="M90" s="3">
        <v>36.832999999999998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45937.625</v>
      </c>
      <c r="M91" s="3">
        <v>37.167000000000002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45938.625</v>
      </c>
      <c r="M92" s="3">
        <v>37.023000000000003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45939.625</v>
      </c>
      <c r="M93" s="3">
        <v>37.286999999999999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45940.625</v>
      </c>
      <c r="M94" s="3">
        <v>37.975999999999999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45943.625</v>
      </c>
      <c r="M95" s="3">
        <v>38.860999999999997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45944.625</v>
      </c>
      <c r="M96" s="3">
        <v>38.881999999999998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45945.625</v>
      </c>
      <c r="M97" s="3">
        <v>36.762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45946.625</v>
      </c>
      <c r="M98" s="3">
        <v>36.874000000000002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45947.625</v>
      </c>
      <c r="M99" s="3">
        <v>38.417000000000002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45950.625</v>
      </c>
      <c r="M100" s="3">
        <v>37.518000000000001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45951.625</v>
      </c>
      <c r="M101" s="3">
        <v>37.057000000000002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45952.625</v>
      </c>
      <c r="M102" s="3">
        <v>37.225999999999999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45953.625</v>
      </c>
      <c r="M103" s="3">
        <v>37.29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45954.625</v>
      </c>
      <c r="M104" s="3">
        <v>37.026000000000003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45957.625</v>
      </c>
      <c r="M105" s="3">
        <v>36.195999999999998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45958.625</v>
      </c>
      <c r="M106" s="3">
        <v>35.994999999999997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45959.625</v>
      </c>
      <c r="M107" s="3">
        <v>35.997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45960.625</v>
      </c>
      <c r="M108" s="3">
        <v>36.154000000000003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45961.625</v>
      </c>
      <c r="M109" s="3">
        <v>35.982999999999997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45964.625</v>
      </c>
      <c r="M110" s="3">
        <v>36.139000000000003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45965.625</v>
      </c>
      <c r="M111" s="3">
        <v>36.212000000000003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45966.625</v>
      </c>
      <c r="M112" s="3">
        <v>36.576999999999998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45967.625</v>
      </c>
      <c r="M113" s="3">
        <v>36.804000000000002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45968.625</v>
      </c>
      <c r="M114" s="3">
        <v>37.374000000000002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45971.625</v>
      </c>
      <c r="M115" s="3">
        <v>36.768000000000001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45972.625</v>
      </c>
      <c r="M116" s="3">
        <v>36.579000000000001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45973.625</v>
      </c>
      <c r="M117" s="3">
        <v>36.31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45974.625</v>
      </c>
      <c r="M118" s="3">
        <v>36.704999999999998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45975.625</v>
      </c>
      <c r="M119" s="3">
        <v>37.207000000000001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45978.625</v>
      </c>
      <c r="M120" s="3">
        <v>37.213000000000001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45979.625</v>
      </c>
      <c r="M121" s="3">
        <v>38.231000000000002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45980.625</v>
      </c>
      <c r="M122" s="3">
        <v>37.966999999999999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45981.625</v>
      </c>
      <c r="M123" s="3">
        <v>37.222999999999999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45982.625</v>
      </c>
      <c r="M124" s="3">
        <v>37.945999999999998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45985.625</v>
      </c>
      <c r="M125" s="3">
        <v>37.963000000000001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45986.625</v>
      </c>
      <c r="M126" s="3">
        <v>37.222000000000001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45987.625</v>
      </c>
      <c r="M127" s="3">
        <v>36.945999999999998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45988.625</v>
      </c>
      <c r="M128" s="3">
        <v>36.398000000000003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45989.625</v>
      </c>
      <c r="M129" s="3">
        <v>36.631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45992.625</v>
      </c>
      <c r="M130" s="3">
        <v>37.302999999999997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45993.625</v>
      </c>
      <c r="M131" s="3">
        <v>37.386000000000003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45994.625</v>
      </c>
      <c r="M132" s="3">
        <v>37.381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45995.625</v>
      </c>
      <c r="M133" s="3">
        <v>36.631999999999998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45996.625</v>
      </c>
      <c r="M134" s="3">
        <v>36.552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45999.625</v>
      </c>
      <c r="M135" s="3">
        <v>37.195999999999998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46000.625</v>
      </c>
      <c r="M136" s="3">
        <v>37.180999999999997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46001.625</v>
      </c>
      <c r="M137" s="3">
        <v>37.326000000000001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46002.625</v>
      </c>
      <c r="M138" s="3">
        <v>36.799999999999997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46003.625</v>
      </c>
      <c r="M139" s="3">
        <v>36.881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46006.625</v>
      </c>
      <c r="M140" s="3">
        <v>36.012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46007.625</v>
      </c>
      <c r="M141" s="3">
        <v>35.981999999999999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46008.625</v>
      </c>
      <c r="M142" s="3">
        <v>36.093000000000004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46009.625</v>
      </c>
      <c r="M143" s="3">
        <v>36.476999999999997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5546875" defaultRowHeight="15"/>
  <cols>
    <col min="1" max="1" width="15.425781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6" bestFit="1" customWidth="1"/>
    <col min="17" max="20" width="8.85546875" style="146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1">_xll.BDH(B4, "LAST_PRICE", "01/01/2025 15:00:00", "01/01/2035 16:00:00", "BarSize=60", "BarType=T", "RecurDaily=True", "TZ=London")</f>
        <v>45814.625</v>
      </c>
      <c r="K3" s="1">
        <v>70.227999999999994</v>
      </c>
      <c r="L3" s="106" cm="1">
        <f t="array" ref="L3:M143">_xll.BDH(C4, "LAST_PRICE", "01/01/2025 15:00:00", "01/01/2035 16:00:00", "BarSize=60", "BarType=T", "RecurDaily=True", "TZ=London")</f>
        <v>45813.625</v>
      </c>
      <c r="M3" s="39">
        <v>48.256</v>
      </c>
      <c r="N3" s="146">
        <f>IF(COUNTIF(L:L,J3),J3,"")</f>
        <v>45814.625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45827.625</v>
      </c>
      <c r="K4" s="1">
        <v>73.519000000000005</v>
      </c>
      <c r="L4" s="110">
        <v>45814.625</v>
      </c>
      <c r="M4" s="1">
        <v>47.258000000000003</v>
      </c>
      <c r="N4" s="146">
        <f t="shared" ref="N4:N67" si="0">IF(COUNTIF(L:L,J4),J4,"")</f>
        <v>45827.625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45838.625</v>
      </c>
      <c r="K5" s="1">
        <v>67.783000000000001</v>
      </c>
      <c r="L5" s="110">
        <v>45817.625</v>
      </c>
      <c r="M5" s="1">
        <v>46.07</v>
      </c>
      <c r="N5" s="146">
        <f t="shared" si="0"/>
        <v>45838.625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45839.625</v>
      </c>
      <c r="K6" s="1">
        <v>67.703000000000003</v>
      </c>
      <c r="L6" s="110">
        <v>45818.625</v>
      </c>
      <c r="M6" s="1">
        <v>45.774000000000001</v>
      </c>
      <c r="N6" s="146">
        <f t="shared" si="0"/>
        <v>45839.625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45896.625</v>
      </c>
      <c r="K7" s="1">
        <v>60.66</v>
      </c>
      <c r="L7" s="110">
        <v>45819.625</v>
      </c>
      <c r="M7" s="1">
        <v>45.734999999999999</v>
      </c>
      <c r="N7" s="146">
        <f t="shared" si="0"/>
        <v>45896.625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45897.625</v>
      </c>
      <c r="K8" s="3">
        <v>61.781999999999996</v>
      </c>
      <c r="L8" s="106">
        <v>45820.625</v>
      </c>
      <c r="M8" s="3">
        <v>46.326000000000001</v>
      </c>
      <c r="N8" s="146">
        <f t="shared" si="0"/>
        <v>45897.625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45908.625</v>
      </c>
      <c r="K9" s="3">
        <v>60.966999999999999</v>
      </c>
      <c r="L9" s="106">
        <v>45821.625</v>
      </c>
      <c r="M9" s="3">
        <v>47.526000000000003</v>
      </c>
      <c r="N9" s="146">
        <f t="shared" si="0"/>
        <v>45908.625</v>
      </c>
      <c r="O9" s="146" t="str">
        <f t="shared" si="1"/>
        <v/>
      </c>
      <c r="P9" s="146">
        <v>45975.625</v>
      </c>
    </row>
    <row r="10" spans="1:16" ht="15.7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36.476529999999997</v>
      </c>
      <c r="E10" s="1"/>
      <c r="F10" s="1"/>
      <c r="G10" s="1"/>
      <c r="H10" s="1"/>
      <c r="I10" s="1"/>
      <c r="J10" s="106">
        <v>45910.625</v>
      </c>
      <c r="K10" s="3">
        <v>59.576000000000001</v>
      </c>
      <c r="L10" s="106">
        <v>45824.625</v>
      </c>
      <c r="M10" s="3">
        <v>46.142000000000003</v>
      </c>
      <c r="N10" s="146">
        <f t="shared" si="0"/>
        <v>45910.625</v>
      </c>
      <c r="O10" s="146" t="str">
        <f t="shared" si="1"/>
        <v/>
      </c>
      <c r="P10" s="146">
        <v>45978.625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45915.625</v>
      </c>
      <c r="K11" s="3">
        <v>57.228999999999999</v>
      </c>
      <c r="L11" s="106">
        <v>45825.625</v>
      </c>
      <c r="M11" s="3">
        <v>46.595999999999997</v>
      </c>
      <c r="N11" s="146">
        <f t="shared" si="0"/>
        <v>45915.625</v>
      </c>
      <c r="O11" s="146" t="str">
        <f t="shared" si="1"/>
        <v/>
      </c>
      <c r="P11" s="146">
        <v>45981.625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45916.625</v>
      </c>
      <c r="K12" s="3">
        <v>57.76</v>
      </c>
      <c r="L12" s="106">
        <v>45826.625</v>
      </c>
      <c r="M12" s="3">
        <v>46.121000000000002</v>
      </c>
      <c r="N12" s="146">
        <f t="shared" si="0"/>
        <v>45916.625</v>
      </c>
      <c r="O12" s="146" t="str">
        <f t="shared" si="1"/>
        <v/>
      </c>
      <c r="P12" s="146">
        <v>45985.625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45930.625</v>
      </c>
      <c r="K13" s="3">
        <v>64.221999999999994</v>
      </c>
      <c r="L13" s="106">
        <v>45827.625</v>
      </c>
      <c r="M13" s="3">
        <v>47.209000000000003</v>
      </c>
      <c r="N13" s="146">
        <f t="shared" si="0"/>
        <v>45930.625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45931.625</v>
      </c>
      <c r="K14" s="3">
        <v>63.679000000000002</v>
      </c>
      <c r="L14" s="106">
        <v>45828.625</v>
      </c>
      <c r="M14" s="3">
        <v>46.969000000000001</v>
      </c>
      <c r="N14" s="146">
        <f t="shared" si="0"/>
        <v>45931.625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45932.625</v>
      </c>
      <c r="K15" s="3">
        <v>63.183</v>
      </c>
      <c r="L15" s="106">
        <v>45831.625</v>
      </c>
      <c r="M15" s="3">
        <v>47.311999999999998</v>
      </c>
      <c r="N15" s="146">
        <f t="shared" si="0"/>
        <v>45932.625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45936.625</v>
      </c>
      <c r="K16" s="3">
        <v>63.345999999999997</v>
      </c>
      <c r="L16" s="106">
        <v>45832.625</v>
      </c>
      <c r="M16" s="3">
        <v>44.557000000000002</v>
      </c>
      <c r="N16" s="146">
        <f t="shared" si="0"/>
        <v>45936.625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45938.625</v>
      </c>
      <c r="K17" s="3">
        <v>63.988</v>
      </c>
      <c r="L17" s="106">
        <v>45833.625</v>
      </c>
      <c r="M17" s="3">
        <v>44.01</v>
      </c>
      <c r="N17" s="146">
        <f t="shared" si="0"/>
        <v>45938.625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45939.625</v>
      </c>
      <c r="K18" s="3">
        <v>64.046999999999997</v>
      </c>
      <c r="L18" s="106">
        <v>45834.625</v>
      </c>
      <c r="M18" s="3">
        <v>43.911000000000001</v>
      </c>
      <c r="N18" s="146">
        <f t="shared" si="0"/>
        <v>45939.625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45940.625</v>
      </c>
      <c r="K19" s="3">
        <v>64.741</v>
      </c>
      <c r="L19" s="106">
        <v>45835.625</v>
      </c>
      <c r="M19" s="3">
        <v>42.442999999999998</v>
      </c>
      <c r="N19" s="146">
        <f t="shared" si="0"/>
        <v>45940.625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45946.625</v>
      </c>
      <c r="K20" s="3">
        <v>64.05</v>
      </c>
      <c r="L20" s="106">
        <v>45838.625</v>
      </c>
      <c r="M20" s="3">
        <v>42.478000000000002</v>
      </c>
      <c r="N20" s="146">
        <f t="shared" si="0"/>
        <v>45946.625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45951.625</v>
      </c>
      <c r="K21" s="3">
        <v>64.08</v>
      </c>
      <c r="L21" s="106">
        <v>45839.625</v>
      </c>
      <c r="M21" s="3">
        <v>42.774000000000001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45952.625</v>
      </c>
      <c r="K22" s="3">
        <v>64.22</v>
      </c>
      <c r="L22" s="106">
        <v>45840.625</v>
      </c>
      <c r="M22" s="3">
        <v>42.677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45953.625</v>
      </c>
      <c r="K23" s="3">
        <v>64.265000000000001</v>
      </c>
      <c r="L23" s="106">
        <v>45841.625</v>
      </c>
      <c r="M23" s="3">
        <v>42.518999999999998</v>
      </c>
      <c r="N23" s="146">
        <f t="shared" si="0"/>
        <v>45953.625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45958.625</v>
      </c>
      <c r="K24" s="3">
        <v>62.088999999999999</v>
      </c>
      <c r="L24" s="106">
        <v>45842.625</v>
      </c>
      <c r="M24" s="3">
        <v>42.795999999999999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45959.625</v>
      </c>
      <c r="K25" s="3">
        <v>61.93</v>
      </c>
      <c r="L25" s="106">
        <v>45845.625</v>
      </c>
      <c r="M25" s="3">
        <v>42.764000000000003</v>
      </c>
      <c r="N25" s="146">
        <f t="shared" si="0"/>
        <v>45959.625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45960.625</v>
      </c>
      <c r="K26" s="3">
        <v>62.460999999999999</v>
      </c>
      <c r="L26" s="106">
        <v>45846.625</v>
      </c>
      <c r="M26" s="3">
        <v>42.19</v>
      </c>
      <c r="N26" s="146">
        <f t="shared" si="0"/>
        <v>45960.625</v>
      </c>
      <c r="O26" s="146" t="str">
        <f t="shared" si="1"/>
        <v/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45966.625</v>
      </c>
      <c r="K27" s="3">
        <v>63.792000000000002</v>
      </c>
      <c r="L27" s="106">
        <v>45847.625</v>
      </c>
      <c r="M27" s="3">
        <v>42.698</v>
      </c>
      <c r="N27" s="146">
        <f t="shared" si="0"/>
        <v>45966.625</v>
      </c>
      <c r="O27" s="146">
        <f t="shared" si="1"/>
        <v>45966.625</v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45967.625</v>
      </c>
      <c r="K28" s="3">
        <v>63.566000000000003</v>
      </c>
      <c r="L28" s="106">
        <v>45848.625</v>
      </c>
      <c r="M28" s="3">
        <v>41.890999999999998</v>
      </c>
      <c r="N28" s="146">
        <f t="shared" si="0"/>
        <v>45967.625</v>
      </c>
      <c r="O28" s="146">
        <f t="shared" si="1"/>
        <v>45967.625</v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45968.625</v>
      </c>
      <c r="K29" s="3">
        <v>64.328999999999994</v>
      </c>
      <c r="L29" s="106">
        <v>45849.625</v>
      </c>
      <c r="M29" s="3">
        <v>42.61</v>
      </c>
      <c r="N29" s="146">
        <f t="shared" si="0"/>
        <v>45968.625</v>
      </c>
      <c r="O29" s="146">
        <f t="shared" si="1"/>
        <v>45968.625</v>
      </c>
    </row>
    <row r="30" spans="1:16">
      <c r="A30" s="151">
        <f t="shared" ca="1" si="2"/>
        <v>46009.432619560183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25000</v>
      </c>
      <c r="E30" s="4">
        <f t="shared" ca="1" si="6"/>
        <v>36.476529999999997</v>
      </c>
      <c r="F30" s="30">
        <f t="shared" ca="1" si="7"/>
        <v>-7586.3575999999484</v>
      </c>
      <c r="G30" s="31">
        <f t="shared" ca="1" si="8"/>
        <v>40000</v>
      </c>
      <c r="H30" s="66">
        <f t="shared" ca="1" si="9"/>
        <v>8892.8203199999407</v>
      </c>
      <c r="I30" s="1"/>
      <c r="J30" s="106">
        <v>45973.625</v>
      </c>
      <c r="K30" s="3">
        <v>61.982999999999997</v>
      </c>
      <c r="L30" s="106">
        <v>45852.625</v>
      </c>
      <c r="M30" s="3">
        <v>42.395000000000003</v>
      </c>
      <c r="N30" s="146">
        <f t="shared" si="0"/>
        <v>45973.625</v>
      </c>
      <c r="O30" s="146">
        <f t="shared" si="1"/>
        <v>45973.625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45974.625</v>
      </c>
      <c r="K31" s="3">
        <v>62.555999999999997</v>
      </c>
      <c r="L31" s="106">
        <v>45853.625</v>
      </c>
      <c r="M31" s="3">
        <v>42.692999999999998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45975.625</v>
      </c>
      <c r="K32" s="3">
        <v>63.893000000000001</v>
      </c>
      <c r="L32" s="106">
        <v>45854.625</v>
      </c>
      <c r="M32" s="3">
        <v>43.615000000000002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45978.625</v>
      </c>
      <c r="K33" s="3">
        <v>63.03</v>
      </c>
      <c r="L33" s="106">
        <v>45855.625</v>
      </c>
      <c r="M33" s="3">
        <v>42.825000000000003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45981.625</v>
      </c>
      <c r="K34" s="3">
        <v>62.276000000000003</v>
      </c>
      <c r="L34" s="106">
        <v>45856.625</v>
      </c>
      <c r="M34" s="3">
        <v>42.143999999999998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45985.625</v>
      </c>
      <c r="K35" s="3">
        <v>63.798999999999999</v>
      </c>
      <c r="L35" s="106">
        <v>45859.625</v>
      </c>
      <c r="M35" s="3">
        <v>42.167999999999999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45986.625</v>
      </c>
      <c r="K36" s="3">
        <v>62.991</v>
      </c>
      <c r="L36" s="106">
        <v>45860.625</v>
      </c>
      <c r="M36" s="3">
        <v>42.476999999999997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45987.625</v>
      </c>
      <c r="K37" s="3">
        <v>62.055999999999997</v>
      </c>
      <c r="L37" s="106">
        <v>45861.625</v>
      </c>
      <c r="M37" s="3">
        <v>41.418999999999997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45992.625</v>
      </c>
      <c r="K38" s="3">
        <v>62.488</v>
      </c>
      <c r="L38" s="106">
        <v>45862.625</v>
      </c>
      <c r="M38" s="3">
        <v>41.58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46000.625</v>
      </c>
      <c r="K39" s="3">
        <v>59.927</v>
      </c>
      <c r="L39" s="106">
        <v>45863.625</v>
      </c>
      <c r="M39" s="3">
        <v>40.880000000000003</v>
      </c>
      <c r="N39" s="146">
        <f t="shared" si="0"/>
        <v>46000.625</v>
      </c>
      <c r="O39" s="146">
        <f t="shared" si="1"/>
        <v>46000.625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46001.625</v>
      </c>
      <c r="K40" s="3">
        <v>60.372</v>
      </c>
      <c r="L40" s="106">
        <v>45866.625</v>
      </c>
      <c r="M40" s="3">
        <v>41.023000000000003</v>
      </c>
      <c r="N40" s="146">
        <f t="shared" si="0"/>
        <v>46001.625</v>
      </c>
      <c r="O40" s="146">
        <f t="shared" si="1"/>
        <v>46001.625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46002.625</v>
      </c>
      <c r="K41" s="3">
        <v>59.878</v>
      </c>
      <c r="L41" s="106">
        <v>45867.625</v>
      </c>
      <c r="M41" s="3">
        <v>40.101999999999997</v>
      </c>
      <c r="N41" s="146">
        <f t="shared" si="0"/>
        <v>46002.625</v>
      </c>
      <c r="O41" s="146">
        <f t="shared" si="1"/>
        <v>46002.625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45868.625</v>
      </c>
      <c r="M42" s="3">
        <v>40.683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45869.625</v>
      </c>
      <c r="M43" s="3">
        <v>40.618000000000002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45870.625</v>
      </c>
      <c r="M44" s="3">
        <v>42.042000000000002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45873.625</v>
      </c>
      <c r="M45" s="3">
        <v>41.552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45874.625</v>
      </c>
      <c r="M46" s="3">
        <v>39.530999999999999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45875.625</v>
      </c>
      <c r="M47" s="3">
        <v>41.381999999999998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45876.625</v>
      </c>
      <c r="M48" s="3">
        <v>40.457999999999998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45877.625</v>
      </c>
      <c r="M49" s="3">
        <v>39.411000000000001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45880.625</v>
      </c>
      <c r="M50" s="3">
        <v>39.537999999999997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45881.625</v>
      </c>
      <c r="M51" s="3">
        <v>39.286000000000001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45882.625</v>
      </c>
      <c r="M52" s="3">
        <v>38.377000000000002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45883.625</v>
      </c>
      <c r="M53" s="3">
        <v>37.213000000000001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45884.625</v>
      </c>
      <c r="M54" s="3">
        <v>36.179000000000002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45887.625</v>
      </c>
      <c r="M55" s="3">
        <v>36.093000000000004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45888.625</v>
      </c>
      <c r="M56" s="3">
        <v>36.225999999999999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45889.625</v>
      </c>
      <c r="M57" s="3">
        <v>36.286000000000001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45890.625</v>
      </c>
      <c r="M58" s="3">
        <v>36.768999999999998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45891.625</v>
      </c>
      <c r="M59" s="3">
        <v>36.241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45894.625</v>
      </c>
      <c r="M60" s="3">
        <v>36.442999999999998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45895.625</v>
      </c>
      <c r="M61" s="3">
        <v>37.066000000000003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45896.625</v>
      </c>
      <c r="M62" s="3">
        <v>37.262999999999998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45897.625</v>
      </c>
      <c r="M63" s="3">
        <v>38.472000000000001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45898.625</v>
      </c>
      <c r="M64" s="3">
        <v>39.101999999999997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45901.625</v>
      </c>
      <c r="M65" s="3">
        <v>39.985999999999997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45902.625</v>
      </c>
      <c r="M66" s="3">
        <v>40.951000000000001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45903.625</v>
      </c>
      <c r="M67" s="3">
        <v>39.536000000000001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45904.625</v>
      </c>
      <c r="M68" s="3">
        <v>38.948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45905.625</v>
      </c>
      <c r="M69" s="3">
        <v>37.448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45908.625</v>
      </c>
      <c r="M70" s="3">
        <v>37.594999999999999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45909.625</v>
      </c>
      <c r="M71" s="3">
        <v>38.313000000000002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45910.625</v>
      </c>
      <c r="M72" s="3">
        <v>36.963999999999999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45911.625</v>
      </c>
      <c r="M73" s="3">
        <v>35.54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45912.625</v>
      </c>
      <c r="M74" s="3">
        <v>35.877000000000002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45915.625</v>
      </c>
      <c r="M75" s="3">
        <v>35.307000000000002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45916.625</v>
      </c>
      <c r="M76" s="3">
        <v>35.670999999999999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45917.625</v>
      </c>
      <c r="M77" s="3">
        <v>35.908000000000001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45918.625</v>
      </c>
      <c r="M78" s="3">
        <v>34.415999999999997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45919.625</v>
      </c>
      <c r="M79" s="3">
        <v>34.472999999999999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45922.625</v>
      </c>
      <c r="M80" s="3">
        <v>38.905999999999999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45923.625</v>
      </c>
      <c r="M81" s="3">
        <v>38.340000000000003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45924.625</v>
      </c>
      <c r="M82" s="3">
        <v>38.408999999999999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45925.625</v>
      </c>
      <c r="M83" s="3">
        <v>38.723999999999997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45926.625</v>
      </c>
      <c r="M84" s="3">
        <v>39.316000000000003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45929.625</v>
      </c>
      <c r="M85" s="3">
        <v>38.808999999999997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45930.625</v>
      </c>
      <c r="M86" s="3">
        <v>38.058999999999997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45931.625</v>
      </c>
      <c r="M87" s="3">
        <v>37.890999999999998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45932.625</v>
      </c>
      <c r="M88" s="3">
        <v>37.241999999999997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45933.625</v>
      </c>
      <c r="M89" s="3">
        <v>36.72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45936.625</v>
      </c>
      <c r="M90" s="3">
        <v>36.832999999999998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45937.625</v>
      </c>
      <c r="M91" s="3">
        <v>37.167000000000002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45938.625</v>
      </c>
      <c r="M92" s="3">
        <v>37.023000000000003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45939.625</v>
      </c>
      <c r="M93" s="3">
        <v>37.286999999999999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45940.625</v>
      </c>
      <c r="M94" s="3">
        <v>37.975999999999999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45943.625</v>
      </c>
      <c r="M95" s="3">
        <v>38.860999999999997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45944.625</v>
      </c>
      <c r="M96" s="3">
        <v>38.881999999999998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45945.625</v>
      </c>
      <c r="M97" s="3">
        <v>36.762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45946.625</v>
      </c>
      <c r="M98" s="3">
        <v>36.874000000000002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45947.625</v>
      </c>
      <c r="M99" s="3">
        <v>38.417000000000002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45950.625</v>
      </c>
      <c r="M100" s="3">
        <v>37.518000000000001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45951.625</v>
      </c>
      <c r="M101" s="3">
        <v>37.057000000000002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45952.625</v>
      </c>
      <c r="M102" s="3">
        <v>37.225999999999999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45953.625</v>
      </c>
      <c r="M103" s="3">
        <v>37.29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45954.625</v>
      </c>
      <c r="M104" s="3">
        <v>37.026000000000003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45957.625</v>
      </c>
      <c r="M105" s="3">
        <v>36.195999999999998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45958.625</v>
      </c>
      <c r="M106" s="3">
        <v>35.994999999999997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45959.625</v>
      </c>
      <c r="M107" s="3">
        <v>35.997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45960.625</v>
      </c>
      <c r="M108" s="3">
        <v>36.154000000000003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45961.625</v>
      </c>
      <c r="M109" s="3">
        <v>35.982999999999997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45964.625</v>
      </c>
      <c r="M110" s="3">
        <v>36.139000000000003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45965.625</v>
      </c>
      <c r="M111" s="3">
        <v>36.212000000000003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45966.625</v>
      </c>
      <c r="M112" s="3">
        <v>36.576999999999998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45967.625</v>
      </c>
      <c r="M113" s="3">
        <v>36.804000000000002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45968.625</v>
      </c>
      <c r="M114" s="3">
        <v>37.374000000000002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45971.625</v>
      </c>
      <c r="M115" s="3">
        <v>36.768000000000001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45972.625</v>
      </c>
      <c r="M116" s="3">
        <v>36.579000000000001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45973.625</v>
      </c>
      <c r="M117" s="3">
        <v>36.31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45974.625</v>
      </c>
      <c r="M118" s="3">
        <v>36.704999999999998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45975.625</v>
      </c>
      <c r="M119" s="3">
        <v>37.207000000000001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45978.625</v>
      </c>
      <c r="M120" s="3">
        <v>37.213000000000001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45979.625</v>
      </c>
      <c r="M121" s="3">
        <v>38.231000000000002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45980.625</v>
      </c>
      <c r="M122" s="3">
        <v>37.966999999999999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45981.625</v>
      </c>
      <c r="M123" s="3">
        <v>37.222999999999999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45982.625</v>
      </c>
      <c r="M124" s="3">
        <v>37.945999999999998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45985.625</v>
      </c>
      <c r="M125" s="3">
        <v>37.963000000000001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45986.625</v>
      </c>
      <c r="M126" s="3">
        <v>37.222000000000001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45987.625</v>
      </c>
      <c r="M127" s="3">
        <v>36.945999999999998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45988.625</v>
      </c>
      <c r="M128" s="3">
        <v>36.398000000000003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45989.625</v>
      </c>
      <c r="M129" s="3">
        <v>36.631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45992.625</v>
      </c>
      <c r="M130" s="3">
        <v>37.302999999999997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45993.625</v>
      </c>
      <c r="M131" s="3">
        <v>37.386000000000003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45994.625</v>
      </c>
      <c r="M132" s="3">
        <v>37.381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45995.625</v>
      </c>
      <c r="M133" s="3">
        <v>36.631999999999998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45996.625</v>
      </c>
      <c r="M134" s="3">
        <v>36.552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45999.625</v>
      </c>
      <c r="M135" s="3">
        <v>37.195999999999998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46000.625</v>
      </c>
      <c r="M136" s="3">
        <v>37.180999999999997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46001.625</v>
      </c>
      <c r="M137" s="3">
        <v>37.326000000000001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46002.625</v>
      </c>
      <c r="M138" s="3">
        <v>36.799999999999997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46003.625</v>
      </c>
      <c r="M139" s="3">
        <v>36.881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46006.625</v>
      </c>
      <c r="M140" s="3">
        <v>36.012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46007.625</v>
      </c>
      <c r="M141" s="3">
        <v>35.981999999999999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46008.625</v>
      </c>
      <c r="M142" s="3">
        <v>36.093000000000004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46009.625</v>
      </c>
      <c r="M143" s="3">
        <v>36.476999999999997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5546875" defaultRowHeight="15"/>
  <cols>
    <col min="1" max="1" width="16.5703125" style="146" bestFit="1" customWidth="1"/>
    <col min="2" max="3" width="18.28515625" style="3" bestFit="1" customWidth="1"/>
    <col min="4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.85546875" style="3" bestFit="1" customWidth="1"/>
    <col min="9" max="9" width="10.7109375" style="3" bestFit="1" customWidth="1"/>
    <col min="10" max="10" width="15.7109375" style="3" customWidth="1"/>
    <col min="11" max="11" width="6.5703125" style="47" bestFit="1" customWidth="1"/>
    <col min="12" max="12" width="15.7109375" style="3" bestFit="1" customWidth="1"/>
    <col min="13" max="13" width="6.5703125" style="47" bestFit="1" customWidth="1"/>
    <col min="14" max="16" width="15.7109375" style="146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0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cm="1">
        <f t="array" ref="L3:M136">_xll.BDH(C4, "LAST_PRICE", "01/01/2025 15:00:00", "01/01/2035 16:00:00", "BarSize=60", "BarType=T", "RecurDaily=True", "TZ=London")</f>
        <v>45813.625</v>
      </c>
      <c r="M3" s="39">
        <v>103.94499999999999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/>
      <c r="K4" s="39"/>
      <c r="L4" s="110">
        <v>45814.625</v>
      </c>
      <c r="M4" s="39">
        <v>104.229</v>
      </c>
      <c r="N4" s="146" t="str">
        <f t="shared" ref="N4:N67" si="0">IF(COUNTIF(L:L,J4),J4,"")</f>
        <v/>
      </c>
      <c r="O4" s="146" t="str">
        <f t="shared" ref="O4:O67" si="1">IF(N4&gt;$A$14,N4,"")</f>
        <v/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/>
      <c r="K5" s="39"/>
      <c r="L5" s="110">
        <v>45817.625</v>
      </c>
      <c r="M5" s="39">
        <v>104.57899999999999</v>
      </c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/>
      <c r="K6" s="39"/>
      <c r="L6" s="110">
        <v>45818.625</v>
      </c>
      <c r="M6" s="39">
        <v>104.577</v>
      </c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>
        <v>45819.625</v>
      </c>
      <c r="M7" s="39">
        <v>104.82599999999999</v>
      </c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>
        <v>45820.625</v>
      </c>
      <c r="M8" s="47">
        <v>104.813</v>
      </c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>
        <v>45821.625</v>
      </c>
      <c r="M9" s="47">
        <v>104.47199999999999</v>
      </c>
      <c r="N9" s="146" t="str">
        <f t="shared" si="0"/>
        <v/>
      </c>
      <c r="O9" s="146" t="str">
        <f t="shared" si="1"/>
        <v/>
      </c>
    </row>
    <row r="10" spans="1:16" ht="15.75" thickBot="1">
      <c r="A10" s="15" t="s">
        <v>28</v>
      </c>
      <c r="B10" s="11" cm="1">
        <f t="array" ref="B10">_xll.BDP(B4,"px_last")</f>
        <v>117.50700000000001</v>
      </c>
      <c r="C10" s="21" cm="1">
        <f t="array" ref="C10">_xll.BDP(C4,"px_last")</f>
        <v>109.23399999999999</v>
      </c>
      <c r="E10" s="1"/>
      <c r="F10" s="1"/>
      <c r="G10" s="1"/>
      <c r="H10" s="1"/>
      <c r="I10" s="1"/>
      <c r="J10" s="106"/>
      <c r="L10" s="106">
        <v>45824.625</v>
      </c>
      <c r="M10" s="47">
        <v>104.629</v>
      </c>
      <c r="N10" s="146" t="str">
        <f t="shared" si="0"/>
        <v/>
      </c>
      <c r="O10" s="146" t="str">
        <f t="shared" si="1"/>
        <v/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/>
      <c r="L11" s="106">
        <v>45825.625</v>
      </c>
      <c r="M11" s="47">
        <v>104.45399999999999</v>
      </c>
      <c r="N11" s="146" t="str">
        <f t="shared" si="0"/>
        <v/>
      </c>
      <c r="O11" s="146" t="str">
        <f t="shared" si="1"/>
        <v/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/>
      <c r="L12" s="106">
        <v>45826.625</v>
      </c>
      <c r="M12" s="47">
        <v>104.577</v>
      </c>
      <c r="N12" s="146" t="str">
        <f t="shared" si="0"/>
        <v/>
      </c>
      <c r="O12" s="146" t="str">
        <f t="shared" si="1"/>
        <v/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>
        <v>45828.625</v>
      </c>
      <c r="M13" s="47">
        <v>104.30800000000001</v>
      </c>
      <c r="N13" s="146" t="str">
        <f t="shared" si="0"/>
        <v/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/>
      <c r="L14" s="106">
        <v>45831.625</v>
      </c>
      <c r="M14" s="47">
        <v>104.133</v>
      </c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>
        <v>45832.625</v>
      </c>
      <c r="M15" s="47">
        <v>104.483</v>
      </c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>
        <v>45833.625</v>
      </c>
      <c r="M16" s="47">
        <v>104.355</v>
      </c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>
        <v>45834.625</v>
      </c>
      <c r="M17" s="47">
        <v>104.348</v>
      </c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>
        <v>45835.625</v>
      </c>
      <c r="M18" s="47">
        <v>104.60299999999999</v>
      </c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>
        <v>45838.625</v>
      </c>
      <c r="M19" s="47">
        <v>104.544</v>
      </c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>
        <v>45839.625</v>
      </c>
      <c r="M20" s="47">
        <v>105.163</v>
      </c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>
        <v>45840.625</v>
      </c>
      <c r="M21" s="47">
        <v>105.188</v>
      </c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>
        <v>45841.625</v>
      </c>
      <c r="M22" s="47">
        <v>105.215</v>
      </c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>
        <v>45845.625</v>
      </c>
      <c r="M23" s="47">
        <v>105.322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>
        <v>45846.625</v>
      </c>
      <c r="M24" s="47">
        <v>105.304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>
        <v>45847.625</v>
      </c>
      <c r="M25" s="47">
        <v>105.428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>
        <v>45848.625</v>
      </c>
      <c r="M26" s="47">
        <v>105.545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>
        <v>45849.625</v>
      </c>
      <c r="M27" s="47">
        <v>105.447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>
        <v>45852.625</v>
      </c>
      <c r="M28" s="47">
        <v>105.313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>
        <v>45853.625</v>
      </c>
      <c r="M29" s="47">
        <v>105.245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>
        <v>45854.625</v>
      </c>
      <c r="M30" s="47">
        <v>105.136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>
        <v>45855.625</v>
      </c>
      <c r="M31" s="47">
        <v>105.104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>
        <v>45856.625</v>
      </c>
      <c r="M32" s="47">
        <v>105.011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>
        <v>45859.625</v>
      </c>
      <c r="M33" s="47">
        <v>105.11499999999999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>
        <v>45860.625</v>
      </c>
      <c r="M34" s="47">
        <v>105.175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>
        <v>45861.625</v>
      </c>
      <c r="M35" s="47">
        <v>105.383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>
        <v>45862.625</v>
      </c>
      <c r="M36" s="47">
        <v>105.568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>
        <v>45863.625</v>
      </c>
      <c r="M37" s="47">
        <v>105.569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>
        <v>45866.625</v>
      </c>
      <c r="M38" s="47">
        <v>105.9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>
        <v>45867.625</v>
      </c>
      <c r="M39" s="47">
        <v>106.20099999999999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>
        <v>45868.625</v>
      </c>
      <c r="M40" s="47">
        <v>106.04300000000001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45869.625</v>
      </c>
      <c r="M41" s="47">
        <v>106.126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45870.625</v>
      </c>
      <c r="M42" s="47">
        <v>105.777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45873.625</v>
      </c>
      <c r="M43" s="47">
        <v>105.955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45874.625</v>
      </c>
      <c r="M44" s="47">
        <v>105.886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45875.625</v>
      </c>
      <c r="M45" s="47">
        <v>105.95399999999999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45876.625</v>
      </c>
      <c r="M46" s="47">
        <v>106.23699999999999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45877.625</v>
      </c>
      <c r="M47" s="47">
        <v>106.59699999999999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45880.625</v>
      </c>
      <c r="M48" s="47">
        <v>106.497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>
        <v>45881.625</v>
      </c>
      <c r="M49" s="47">
        <v>106.649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>
        <v>45882.625</v>
      </c>
      <c r="M50" s="47">
        <v>106.746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>
        <v>45883.625</v>
      </c>
      <c r="M51" s="47">
        <v>106.82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>
        <v>45884.625</v>
      </c>
      <c r="M52" s="47">
        <v>106.887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>
        <v>45887.625</v>
      </c>
      <c r="M53" s="47">
        <v>106.79600000000001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45888.625</v>
      </c>
      <c r="M54" s="47">
        <v>106.773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45889.625</v>
      </c>
      <c r="M55" s="47">
        <v>106.64700000000001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45890.625</v>
      </c>
      <c r="M56" s="47">
        <v>106.384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45891.625</v>
      </c>
      <c r="M57" s="47">
        <v>106.414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45894.625</v>
      </c>
      <c r="M58" s="47">
        <v>106.17100000000001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45895.625</v>
      </c>
      <c r="M59" s="47">
        <v>105.696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45896.625</v>
      </c>
      <c r="M60" s="47">
        <v>105.68600000000001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45897.625</v>
      </c>
      <c r="M61" s="47">
        <v>105.746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45898.625</v>
      </c>
      <c r="M62" s="47">
        <v>105.66200000000001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45902.625</v>
      </c>
      <c r="M63" s="47">
        <v>104.745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45903.625</v>
      </c>
      <c r="M64" s="47">
        <v>104.748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45904.625</v>
      </c>
      <c r="M65" s="47">
        <v>104.95099999999999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45905.625</v>
      </c>
      <c r="M66" s="47">
        <v>105.523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45908.625</v>
      </c>
      <c r="M67" s="47">
        <v>105.827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45909.625</v>
      </c>
      <c r="M68" s="47">
        <v>105.923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45910.625</v>
      </c>
      <c r="M69" s="47">
        <v>106.626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45911.625</v>
      </c>
      <c r="M70" s="47">
        <v>107.098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45912.625</v>
      </c>
      <c r="M71" s="47">
        <v>107.358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45915.625</v>
      </c>
      <c r="M72" s="47">
        <v>107.813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45916.625</v>
      </c>
      <c r="M73" s="47">
        <v>107.863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45917.625</v>
      </c>
      <c r="M74" s="47">
        <v>107.792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45918.625</v>
      </c>
      <c r="M75" s="47">
        <v>108.128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45919.625</v>
      </c>
      <c r="M76" s="47">
        <v>108.43899999999999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45922.625</v>
      </c>
      <c r="M77" s="47">
        <v>108.26600000000001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45923.625</v>
      </c>
      <c r="M78" s="47">
        <v>108.142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45924.625</v>
      </c>
      <c r="M79" s="47">
        <v>108.372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>
        <v>45925.625</v>
      </c>
      <c r="M80" s="47">
        <v>108.009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45926.625</v>
      </c>
      <c r="M81" s="47">
        <v>108.004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45929.625</v>
      </c>
      <c r="M82" s="47">
        <v>108.148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45930.625</v>
      </c>
      <c r="M83" s="47">
        <v>108.07299999999999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45931.625</v>
      </c>
      <c r="M84" s="47">
        <v>108.108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45932.625</v>
      </c>
      <c r="M85" s="47">
        <v>108.386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45933.625</v>
      </c>
      <c r="M86" s="47">
        <v>108.364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45936.625</v>
      </c>
      <c r="M87" s="47">
        <v>107.94199999999999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45937.625</v>
      </c>
      <c r="M88" s="47">
        <v>107.89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45938.625</v>
      </c>
      <c r="M89" s="47">
        <v>107.919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45939.625</v>
      </c>
      <c r="M90" s="47">
        <v>107.768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45944.625</v>
      </c>
      <c r="M91" s="47">
        <v>107.125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45945.625</v>
      </c>
      <c r="M92" s="47">
        <v>108.501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45946.625</v>
      </c>
      <c r="M93" s="47">
        <v>108.402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45947.625</v>
      </c>
      <c r="M94" s="47">
        <v>108.167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45950.625</v>
      </c>
      <c r="M95" s="47">
        <v>108.33199999999999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45951.625</v>
      </c>
      <c r="M96" s="47">
        <v>108.423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45952.625</v>
      </c>
      <c r="M97" s="47">
        <v>108.277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45953.625</v>
      </c>
      <c r="M98" s="47">
        <v>108.339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45954.625</v>
      </c>
      <c r="M99" s="47">
        <v>108.539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45957.625</v>
      </c>
      <c r="M100" s="47">
        <v>108.807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45958.625</v>
      </c>
      <c r="M101" s="47">
        <v>108.831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45959.625</v>
      </c>
      <c r="M102" s="47">
        <v>109.209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45960.625</v>
      </c>
      <c r="M103" s="47">
        <v>108.801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45961.625</v>
      </c>
      <c r="M104" s="47">
        <v>108.926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45964.625</v>
      </c>
      <c r="M105" s="47">
        <v>108.74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45965.625</v>
      </c>
      <c r="M106" s="47">
        <v>108.625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45966.625</v>
      </c>
      <c r="M107" s="47">
        <v>108.63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45967.625</v>
      </c>
      <c r="M108" s="47">
        <v>108.26900000000001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45968.625</v>
      </c>
      <c r="M109" s="47">
        <v>108.068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45971.625</v>
      </c>
      <c r="M110" s="47">
        <v>108.32899999999999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45973.625</v>
      </c>
      <c r="M111" s="47">
        <v>108.44499999999999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45974.625</v>
      </c>
      <c r="M112" s="47">
        <v>108.27200000000001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45975.625</v>
      </c>
      <c r="M113" s="47">
        <v>108.05500000000001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45978.625</v>
      </c>
      <c r="M114" s="47">
        <v>107.955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45979.625</v>
      </c>
      <c r="M115" s="47">
        <v>107.51900000000001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45980.625</v>
      </c>
      <c r="M116" s="47">
        <v>107.83199999999999</v>
      </c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>
        <v>45981.625</v>
      </c>
      <c r="M117" s="47">
        <v>107.999</v>
      </c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>
        <v>45982.625</v>
      </c>
      <c r="M118" s="47">
        <v>107.786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>
        <v>45985.625</v>
      </c>
      <c r="M119" s="47">
        <v>107.968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>
        <v>45986.625</v>
      </c>
      <c r="M120" s="47">
        <v>108.267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>
        <v>45987.625</v>
      </c>
      <c r="M121" s="47">
        <v>108.65900000000001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>
        <v>45989.625</v>
      </c>
      <c r="M122" s="47">
        <v>109.44199999999999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>
        <v>45992.625</v>
      </c>
      <c r="M123" s="47">
        <v>108.82599999999999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>
        <v>45993.625</v>
      </c>
      <c r="M124" s="47">
        <v>109.039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>
        <v>45994.625</v>
      </c>
      <c r="M125" s="47">
        <v>109.13500000000001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>
        <v>45995.625</v>
      </c>
      <c r="M126" s="47">
        <v>109.185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>
        <v>45996.625</v>
      </c>
      <c r="M127" s="47">
        <v>109.24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>
        <v>45999.625</v>
      </c>
      <c r="M128" s="47">
        <v>109.193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>
        <v>46000.625</v>
      </c>
      <c r="M129" s="47">
        <v>108.93600000000001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46001.625</v>
      </c>
      <c r="M130" s="47">
        <v>108.806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46002.625</v>
      </c>
      <c r="M131" s="47">
        <v>109.148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46003.625</v>
      </c>
      <c r="M132" s="47">
        <v>109.017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46006.625</v>
      </c>
      <c r="M133" s="47">
        <v>109.113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46007.625</v>
      </c>
      <c r="M134" s="47">
        <v>109.075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46008.625</v>
      </c>
      <c r="M135" s="47">
        <v>109.05200000000001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46009.625</v>
      </c>
      <c r="M136" s="47">
        <v>109.23399999999999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5546875" defaultRowHeight="15"/>
  <cols>
    <col min="1" max="1" width="16.5703125" style="146" bestFit="1" customWidth="1"/>
    <col min="2" max="3" width="18.28515625" style="3" bestFit="1" customWidth="1"/>
    <col min="4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.85546875" style="3" bestFit="1" customWidth="1"/>
    <col min="9" max="9" width="10.7109375" style="3" bestFit="1" customWidth="1"/>
    <col min="10" max="10" width="15.7109375" style="3" customWidth="1"/>
    <col min="11" max="11" width="6.5703125" style="47" bestFit="1" customWidth="1"/>
    <col min="12" max="12" width="15.7109375" style="3" bestFit="1" customWidth="1"/>
    <col min="13" max="13" width="6.5703125" style="47" bestFit="1" customWidth="1"/>
    <col min="14" max="16" width="15.7109375" style="146" bestFit="1" customWidth="1"/>
    <col min="17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.75" thickBot="1">
      <c r="A10" s="15" t="s">
        <v>28</v>
      </c>
      <c r="B10" s="11" cm="1">
        <f t="array" ref="B10">_xll.BDP(B4,"px_last")</f>
        <v>95.558000000000007</v>
      </c>
      <c r="C10" s="21" cm="1">
        <f t="array" ref="C10">_xll.BDP(C4,"px_last")</f>
        <v>95.242999999999995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.7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$P$1),NOW(),IF(ISBLANK(P4),IF(ISBLANK(C14),NOW(),""),P4))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$P$1),NOW(),IF(ISBLANK(P5),IF(ISBLANK(C15),NOW(),""),P5))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5546875" defaultRowHeight="15"/>
  <cols>
    <col min="1" max="1" width="16.5703125" style="3" bestFit="1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146" bestFit="1" customWidth="1"/>
    <col min="17" max="20" width="8.85546875" style="146"/>
    <col min="21" max="16384" width="8.85546875" style="3"/>
  </cols>
  <sheetData>
    <row r="1" spans="1:16" ht="15.7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.7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0">_xll.BDH(B4, "LAST_PRICE", "01/01/2025 15:00:00", "01/01/2035 16:00:00", "BarSize=60", "BarType=T", "RecurDaily=True", "TZ=London")</f>
        <v>45814.625</v>
      </c>
      <c r="K3" s="1">
        <v>111.099</v>
      </c>
      <c r="L3" s="106" cm="1">
        <f t="array" ref="L3:M143">_xll.BDH(C4, "LAST_PRICE", "01/01/2025 15:00:00", "01/01/2035 16:00:00", "BarSize=60", "BarType=T", "RecurDaily=True", "TZ=London")</f>
        <v>45813.625</v>
      </c>
      <c r="M3" s="39">
        <v>50.021999999999998</v>
      </c>
      <c r="N3" s="146">
        <f>IF(COUNTIF(L:L,J3),J3,"")</f>
        <v>45814.625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45827.625</v>
      </c>
      <c r="K4" s="1">
        <v>118.203</v>
      </c>
      <c r="L4" s="110">
        <v>45814.625</v>
      </c>
      <c r="M4" s="1">
        <v>49.51</v>
      </c>
      <c r="N4" s="146">
        <f t="shared" ref="N4:N67" si="0">IF(COUNTIF(L:L,J4),J4,"")</f>
        <v>45827.625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45838.625</v>
      </c>
      <c r="K5" s="1">
        <v>107.748</v>
      </c>
      <c r="L5" s="110">
        <v>45817.625</v>
      </c>
      <c r="M5" s="1">
        <v>48.46</v>
      </c>
      <c r="N5" s="146">
        <f t="shared" si="0"/>
        <v>45838.625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45839.625</v>
      </c>
      <c r="K6" s="1">
        <v>107.57</v>
      </c>
      <c r="L6" s="110">
        <v>45818.625</v>
      </c>
      <c r="M6" s="1">
        <v>48.17</v>
      </c>
      <c r="N6" s="146">
        <f t="shared" si="0"/>
        <v>45839.625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45896.625</v>
      </c>
      <c r="K7" s="1">
        <v>100.702</v>
      </c>
      <c r="L7" s="110">
        <v>45819.625</v>
      </c>
      <c r="M7" s="1">
        <v>48.09</v>
      </c>
      <c r="N7" s="146">
        <f t="shared" si="0"/>
        <v>45896.625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45897.625</v>
      </c>
      <c r="K8" s="3">
        <v>103.298</v>
      </c>
      <c r="L8" s="106">
        <v>45820.625</v>
      </c>
      <c r="M8" s="3">
        <v>48.145000000000003</v>
      </c>
      <c r="N8" s="146">
        <f t="shared" si="0"/>
        <v>45897.625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45908.625</v>
      </c>
      <c r="K9" s="3">
        <v>101.708</v>
      </c>
      <c r="L9" s="106">
        <v>45821.625</v>
      </c>
      <c r="M9" s="3">
        <v>49.271000000000001</v>
      </c>
      <c r="N9" s="146">
        <f t="shared" si="0"/>
        <v>45908.625</v>
      </c>
      <c r="O9" s="146" t="str">
        <f t="shared" si="1"/>
        <v/>
      </c>
      <c r="P9" s="146">
        <v>45981.625</v>
      </c>
    </row>
    <row r="10" spans="1:16" ht="15.7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38.30836</v>
      </c>
      <c r="E10" s="1"/>
      <c r="F10" s="1"/>
      <c r="G10" s="1"/>
      <c r="H10" s="1"/>
      <c r="I10" s="1"/>
      <c r="J10" s="106">
        <v>45910.625</v>
      </c>
      <c r="K10" s="3">
        <v>98.234999999999999</v>
      </c>
      <c r="L10" s="106">
        <v>45824.625</v>
      </c>
      <c r="M10" s="3">
        <v>48.713000000000001</v>
      </c>
      <c r="N10" s="146">
        <f t="shared" si="0"/>
        <v>45910.625</v>
      </c>
      <c r="O10" s="146" t="str">
        <f t="shared" si="1"/>
        <v/>
      </c>
      <c r="P10" s="146">
        <v>45985.625</v>
      </c>
    </row>
    <row r="11" spans="1:16" ht="15.75" thickBot="1">
      <c r="C11" s="1"/>
      <c r="D11" s="1"/>
      <c r="E11" s="1"/>
      <c r="F11" s="1"/>
      <c r="G11" s="1"/>
      <c r="H11" s="1"/>
      <c r="I11" s="1"/>
      <c r="J11" s="106">
        <v>45915.625</v>
      </c>
      <c r="K11" s="3">
        <v>93.445999999999998</v>
      </c>
      <c r="L11" s="106">
        <v>45825.625</v>
      </c>
      <c r="M11" s="3">
        <v>48.911000000000001</v>
      </c>
      <c r="N11" s="146">
        <f t="shared" si="0"/>
        <v>45915.625</v>
      </c>
      <c r="O11" s="146" t="str">
        <f t="shared" si="1"/>
        <v/>
      </c>
      <c r="P11" s="146">
        <v>45986.625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45916.625</v>
      </c>
      <c r="K12" s="3">
        <v>94.203999999999994</v>
      </c>
      <c r="L12" s="106">
        <v>45826.625</v>
      </c>
      <c r="M12" s="3">
        <v>49.15</v>
      </c>
      <c r="N12" s="146">
        <f t="shared" si="0"/>
        <v>45916.625</v>
      </c>
      <c r="O12" s="146" t="str">
        <f t="shared" si="1"/>
        <v/>
      </c>
      <c r="P12" s="146">
        <v>45987.625</v>
      </c>
    </row>
    <row r="13" spans="1:16" ht="15.7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45930.625</v>
      </c>
      <c r="K13" s="3">
        <v>105.98099999999999</v>
      </c>
      <c r="L13" s="106">
        <v>45827.625</v>
      </c>
      <c r="M13" s="3">
        <v>49.841000000000001</v>
      </c>
      <c r="N13" s="146">
        <f t="shared" si="0"/>
        <v>45930.625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45931.625</v>
      </c>
      <c r="K14" s="3">
        <v>105.614</v>
      </c>
      <c r="L14" s="106">
        <v>45828.625</v>
      </c>
      <c r="M14" s="3">
        <v>49.612000000000002</v>
      </c>
      <c r="N14" s="146">
        <f t="shared" si="0"/>
        <v>45931.625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45932.625</v>
      </c>
      <c r="K15" s="3">
        <v>103.718</v>
      </c>
      <c r="L15" s="106">
        <v>45831.625</v>
      </c>
      <c r="M15" s="3">
        <v>50.067999999999998</v>
      </c>
      <c r="N15" s="146">
        <f t="shared" si="0"/>
        <v>45932.625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45938.625</v>
      </c>
      <c r="K16" s="3">
        <v>104.872</v>
      </c>
      <c r="L16" s="106">
        <v>45832.625</v>
      </c>
      <c r="M16" s="3">
        <v>47.881999999999998</v>
      </c>
      <c r="N16" s="146">
        <f t="shared" si="0"/>
        <v>45938.625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45939.625</v>
      </c>
      <c r="K17" s="3">
        <v>105.119</v>
      </c>
      <c r="L17" s="106">
        <v>45833.625</v>
      </c>
      <c r="M17" s="3">
        <v>47.390999999999998</v>
      </c>
      <c r="N17" s="146">
        <f t="shared" si="0"/>
        <v>45939.625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45940.625</v>
      </c>
      <c r="K18" s="3">
        <v>105.869</v>
      </c>
      <c r="L18" s="106">
        <v>45834.625</v>
      </c>
      <c r="M18" s="3">
        <v>47.192</v>
      </c>
      <c r="N18" s="146">
        <f t="shared" si="0"/>
        <v>45940.625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45946.625</v>
      </c>
      <c r="K19" s="3">
        <v>103.898</v>
      </c>
      <c r="L19" s="106">
        <v>45835.625</v>
      </c>
      <c r="M19" s="3">
        <v>46.259</v>
      </c>
      <c r="N19" s="146">
        <f t="shared" si="0"/>
        <v>45946.625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45951.625</v>
      </c>
      <c r="K20" s="3">
        <v>104.86</v>
      </c>
      <c r="L20" s="106">
        <v>45838.625</v>
      </c>
      <c r="M20" s="3">
        <v>46.512999999999998</v>
      </c>
      <c r="N20" s="146">
        <f t="shared" si="0"/>
        <v>45951.625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45952.625</v>
      </c>
      <c r="K21" s="3">
        <v>104.961</v>
      </c>
      <c r="L21" s="106">
        <v>45839.625</v>
      </c>
      <c r="M21" s="3">
        <v>46.569000000000003</v>
      </c>
      <c r="N21" s="146">
        <f t="shared" si="0"/>
        <v>45952.625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45953.625</v>
      </c>
      <c r="K22" s="3">
        <v>105.11</v>
      </c>
      <c r="L22" s="106">
        <v>45840.625</v>
      </c>
      <c r="M22" s="3">
        <v>46.374000000000002</v>
      </c>
      <c r="N22" s="146">
        <f t="shared" si="0"/>
        <v>45953.625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45958.625</v>
      </c>
      <c r="K23" s="3">
        <v>101.056</v>
      </c>
      <c r="L23" s="106">
        <v>45841.625</v>
      </c>
      <c r="M23" s="3">
        <v>45.84</v>
      </c>
      <c r="N23" s="146">
        <f t="shared" si="0"/>
        <v>45958.625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45959.625</v>
      </c>
      <c r="K24" s="3">
        <v>100.426</v>
      </c>
      <c r="L24" s="106">
        <v>45842.625</v>
      </c>
      <c r="M24" s="3">
        <v>46.398000000000003</v>
      </c>
      <c r="N24" s="146">
        <f t="shared" si="0"/>
        <v>45959.625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45960.625</v>
      </c>
      <c r="K25" s="3">
        <v>100.43600000000001</v>
      </c>
      <c r="L25" s="106">
        <v>45845.625</v>
      </c>
      <c r="M25" s="3">
        <v>46.088999999999999</v>
      </c>
      <c r="N25" s="146">
        <f t="shared" si="0"/>
        <v>45960.625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45966.625</v>
      </c>
      <c r="K26" s="3">
        <v>103.943</v>
      </c>
      <c r="L26" s="106">
        <v>45846.625</v>
      </c>
      <c r="M26" s="3">
        <v>45.844999999999999</v>
      </c>
      <c r="N26" s="146">
        <f t="shared" si="0"/>
        <v>45966.625</v>
      </c>
      <c r="O26" s="146" t="str">
        <f t="shared" si="1"/>
        <v/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45967.625</v>
      </c>
      <c r="K27" s="3">
        <v>104.003</v>
      </c>
      <c r="L27" s="106">
        <v>45847.625</v>
      </c>
      <c r="M27" s="3">
        <v>45.969000000000001</v>
      </c>
      <c r="N27" s="146">
        <f t="shared" si="0"/>
        <v>45967.625</v>
      </c>
      <c r="O27" s="146" t="str">
        <f t="shared" si="1"/>
        <v/>
      </c>
    </row>
    <row r="28" spans="1:15">
      <c r="A28" s="151">
        <f t="shared" ca="1" si="3"/>
        <v>46009.432621990738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23333.333333333332</v>
      </c>
      <c r="E28" s="4">
        <f t="shared" ca="1" si="7"/>
        <v>38.30836</v>
      </c>
      <c r="F28" s="30">
        <f t="shared" ca="1" si="8"/>
        <v>36762.043823999993</v>
      </c>
      <c r="G28" s="31">
        <f t="shared" ca="1" si="2"/>
        <v>51333.333333333328</v>
      </c>
      <c r="H28" s="66">
        <f t="shared" ca="1" si="9"/>
        <v>-29894.301823999936</v>
      </c>
      <c r="I28" s="1"/>
      <c r="J28" s="106">
        <v>45968.625</v>
      </c>
      <c r="K28" s="3">
        <v>105.515</v>
      </c>
      <c r="L28" s="106">
        <v>45848.625</v>
      </c>
      <c r="M28" s="3">
        <v>45.561999999999998</v>
      </c>
      <c r="N28" s="146">
        <f t="shared" si="0"/>
        <v>45968.625</v>
      </c>
      <c r="O28" s="146">
        <f t="shared" si="1"/>
        <v>45968.625</v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45973.625</v>
      </c>
      <c r="K29" s="3">
        <v>101.768</v>
      </c>
      <c r="L29" s="106">
        <v>45849.625</v>
      </c>
      <c r="M29" s="3">
        <v>46.029000000000003</v>
      </c>
      <c r="N29" s="146">
        <f t="shared" si="0"/>
        <v>45973.625</v>
      </c>
      <c r="O29" s="146">
        <f t="shared" si="1"/>
        <v>45973.625</v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45974.625</v>
      </c>
      <c r="K30" s="3">
        <v>102.511</v>
      </c>
      <c r="L30" s="106">
        <v>45852.625</v>
      </c>
      <c r="M30" s="3">
        <v>46.009</v>
      </c>
      <c r="N30" s="146">
        <f t="shared" si="0"/>
        <v>45974.625</v>
      </c>
      <c r="O30" s="146">
        <f t="shared" si="1"/>
        <v>45974.625</v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45975.625</v>
      </c>
      <c r="K31" s="3">
        <v>104.45699999999999</v>
      </c>
      <c r="L31" s="106">
        <v>45853.625</v>
      </c>
      <c r="M31" s="3">
        <v>45.996000000000002</v>
      </c>
      <c r="N31" s="146">
        <f t="shared" si="0"/>
        <v>45975.625</v>
      </c>
      <c r="O31" s="146">
        <f t="shared" si="1"/>
        <v>45975.625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45978.625</v>
      </c>
      <c r="K32" s="3">
        <v>103.066</v>
      </c>
      <c r="L32" s="106">
        <v>45854.625</v>
      </c>
      <c r="M32" s="3">
        <v>46.720999999999997</v>
      </c>
      <c r="N32" s="146">
        <f t="shared" si="0"/>
        <v>45978.625</v>
      </c>
      <c r="O32" s="146">
        <f t="shared" si="1"/>
        <v>45978.625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45981.625</v>
      </c>
      <c r="K33" s="3">
        <v>103.432</v>
      </c>
      <c r="L33" s="106">
        <v>45855.625</v>
      </c>
      <c r="M33" s="3">
        <v>46.201999999999998</v>
      </c>
      <c r="N33" s="146">
        <f t="shared" si="0"/>
        <v>45981.625</v>
      </c>
      <c r="O33" s="146">
        <f t="shared" si="1"/>
        <v>45981.625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45985.625</v>
      </c>
      <c r="K34" s="3">
        <v>105.078</v>
      </c>
      <c r="L34" s="106">
        <v>45856.625</v>
      </c>
      <c r="M34" s="3">
        <v>45.622</v>
      </c>
      <c r="N34" s="146">
        <f t="shared" si="0"/>
        <v>45985.625</v>
      </c>
      <c r="O34" s="146">
        <f t="shared" si="1"/>
        <v>45985.625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45986.625</v>
      </c>
      <c r="K35" s="3">
        <v>102.371</v>
      </c>
      <c r="L35" s="106">
        <v>45859.625</v>
      </c>
      <c r="M35" s="3">
        <v>45.655000000000001</v>
      </c>
      <c r="N35" s="146">
        <f t="shared" si="0"/>
        <v>45986.625</v>
      </c>
      <c r="O35" s="146">
        <f t="shared" si="1"/>
        <v>45986.625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45987.625</v>
      </c>
      <c r="K36" s="3">
        <v>101.13200000000001</v>
      </c>
      <c r="L36" s="106">
        <v>45860.625</v>
      </c>
      <c r="M36" s="3">
        <v>46.02</v>
      </c>
      <c r="N36" s="146">
        <f t="shared" si="0"/>
        <v>45987.625</v>
      </c>
      <c r="O36" s="146">
        <f t="shared" si="1"/>
        <v>45987.625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45992.625</v>
      </c>
      <c r="K37" s="3">
        <v>101.11499999999999</v>
      </c>
      <c r="L37" s="106">
        <v>45861.625</v>
      </c>
      <c r="M37" s="3">
        <v>44.41</v>
      </c>
      <c r="N37" s="146">
        <f t="shared" si="0"/>
        <v>45992.625</v>
      </c>
      <c r="O37" s="146">
        <f t="shared" si="1"/>
        <v>45992.625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46000.625</v>
      </c>
      <c r="K38" s="3">
        <v>100.13800000000001</v>
      </c>
      <c r="L38" s="106">
        <v>45862.625</v>
      </c>
      <c r="M38" s="3">
        <v>44.935000000000002</v>
      </c>
      <c r="N38" s="146">
        <f t="shared" si="0"/>
        <v>46000.625</v>
      </c>
      <c r="O38" s="146">
        <f t="shared" si="1"/>
        <v>46000.625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46001.625</v>
      </c>
      <c r="K39" s="3">
        <v>99.668999999999997</v>
      </c>
      <c r="L39" s="106">
        <v>45863.625</v>
      </c>
      <c r="M39" s="3">
        <v>44.003999999999998</v>
      </c>
      <c r="N39" s="146">
        <f t="shared" si="0"/>
        <v>46001.625</v>
      </c>
      <c r="O39" s="146">
        <f t="shared" si="1"/>
        <v>46001.625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46002.625</v>
      </c>
      <c r="K40" s="3">
        <v>99.373000000000005</v>
      </c>
      <c r="L40" s="106">
        <v>45866.625</v>
      </c>
      <c r="M40" s="3">
        <v>44.481000000000002</v>
      </c>
      <c r="N40" s="146">
        <f t="shared" si="0"/>
        <v>46002.625</v>
      </c>
      <c r="O40" s="146">
        <f t="shared" si="1"/>
        <v>46002.625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/>
      <c r="L41" s="106">
        <v>45867.625</v>
      </c>
      <c r="M41" s="3">
        <v>44.067999999999998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/>
      <c r="L42" s="106">
        <v>45868.625</v>
      </c>
      <c r="M42" s="3">
        <v>44.091999999999999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45869.625</v>
      </c>
      <c r="M43" s="3">
        <v>43.84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45870.625</v>
      </c>
      <c r="M44" s="3">
        <v>45.561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45873.625</v>
      </c>
      <c r="M45" s="3">
        <v>45.259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45874.625</v>
      </c>
      <c r="M46" s="3">
        <v>43.271999999999998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45875.625</v>
      </c>
      <c r="M47" s="3">
        <v>44.655999999999999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45876.625</v>
      </c>
      <c r="M48" s="3">
        <v>44.003999999999998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45877.625</v>
      </c>
      <c r="M49" s="3">
        <v>43.125999999999998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45880.625</v>
      </c>
      <c r="M50" s="3">
        <v>42.325000000000003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45881.625</v>
      </c>
      <c r="M51" s="3">
        <v>42.44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45882.625</v>
      </c>
      <c r="M52" s="3">
        <v>41.847000000000001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45883.625</v>
      </c>
      <c r="M53" s="3">
        <v>40.713999999999999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45884.625</v>
      </c>
      <c r="M54" s="3">
        <v>40.488999999999997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45887.625</v>
      </c>
      <c r="M55" s="3">
        <v>39.999000000000002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45888.625</v>
      </c>
      <c r="M56" s="3">
        <v>40.692999999999998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45889.625</v>
      </c>
      <c r="M57" s="3">
        <v>40.584000000000003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45890.625</v>
      </c>
      <c r="M58" s="3">
        <v>41.186999999999998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45891.625</v>
      </c>
      <c r="M59" s="3">
        <v>40.197000000000003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45894.625</v>
      </c>
      <c r="M60" s="3">
        <v>39.768000000000001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45895.625</v>
      </c>
      <c r="M61" s="3">
        <v>41.311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45896.625</v>
      </c>
      <c r="M62" s="3">
        <v>41.927999999999997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45897.625</v>
      </c>
      <c r="M63" s="3">
        <v>43.296999999999997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45898.625</v>
      </c>
      <c r="M64" s="3">
        <v>43.542999999999999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45901.625</v>
      </c>
      <c r="M65" s="3">
        <v>43.545000000000002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45902.625</v>
      </c>
      <c r="M66" s="3">
        <v>44.607999999999997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45903.625</v>
      </c>
      <c r="M67" s="3">
        <v>43.585000000000001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45904.625</v>
      </c>
      <c r="M68" s="3">
        <v>42.317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45905.625</v>
      </c>
      <c r="M69" s="3">
        <v>41.122999999999998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45908.625</v>
      </c>
      <c r="M70" s="3">
        <v>40.829000000000001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45909.625</v>
      </c>
      <c r="M71" s="3">
        <v>41.584000000000003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45910.625</v>
      </c>
      <c r="M72" s="3">
        <v>40.796999999999997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45911.625</v>
      </c>
      <c r="M73" s="3">
        <v>39.363999999999997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45912.625</v>
      </c>
      <c r="M74" s="3">
        <v>39.293999999999997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45915.625</v>
      </c>
      <c r="M75" s="3">
        <v>38.784999999999997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45916.625</v>
      </c>
      <c r="M76" s="3">
        <v>39.020000000000003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45917.625</v>
      </c>
      <c r="M77" s="3">
        <v>39.088999999999999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45918.625</v>
      </c>
      <c r="M78" s="3">
        <v>38.064999999999998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45919.625</v>
      </c>
      <c r="M79" s="3">
        <v>37.86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45922.625</v>
      </c>
      <c r="M80" s="3">
        <v>42.676000000000002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45923.625</v>
      </c>
      <c r="M81" s="3">
        <v>42.468000000000004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45924.625</v>
      </c>
      <c r="M82" s="3">
        <v>42.393000000000001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45925.625</v>
      </c>
      <c r="M83" s="3">
        <v>41.981000000000002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45926.625</v>
      </c>
      <c r="M84" s="3">
        <v>43.244999999999997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45929.625</v>
      </c>
      <c r="M85" s="3">
        <v>42.831000000000003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45930.625</v>
      </c>
      <c r="M86" s="3">
        <v>41.5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45931.625</v>
      </c>
      <c r="M87" s="3">
        <v>41.204000000000001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45932.625</v>
      </c>
      <c r="M88" s="3">
        <v>40.747999999999998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45933.625</v>
      </c>
      <c r="M89" s="3">
        <v>40.587000000000003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45936.625</v>
      </c>
      <c r="M90" s="3">
        <v>41.210999999999999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45937.625</v>
      </c>
      <c r="M91" s="3">
        <v>41.295999999999999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45938.625</v>
      </c>
      <c r="M92" s="3">
        <v>41.326999999999998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45939.625</v>
      </c>
      <c r="M93" s="3">
        <v>41.177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45940.625</v>
      </c>
      <c r="M94" s="3">
        <v>41.351999999999997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45943.625</v>
      </c>
      <c r="M95" s="3">
        <v>42.957000000000001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45944.625</v>
      </c>
      <c r="M96" s="3">
        <v>43.06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45945.625</v>
      </c>
      <c r="M97" s="3">
        <v>40.494999999999997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45946.625</v>
      </c>
      <c r="M98" s="3">
        <v>40.034999999999997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45947.625</v>
      </c>
      <c r="M99" s="3">
        <v>41.86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45950.625</v>
      </c>
      <c r="M100" s="3">
        <v>41.363999999999997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45951.625</v>
      </c>
      <c r="M101" s="3">
        <v>40.582999999999998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45952.625</v>
      </c>
      <c r="M102" s="3">
        <v>40.646000000000001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45953.625</v>
      </c>
      <c r="M103" s="3">
        <v>40.710999999999999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45954.625</v>
      </c>
      <c r="M104" s="3">
        <v>40.072000000000003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45957.625</v>
      </c>
      <c r="M105" s="3">
        <v>39.845999999999997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45958.625</v>
      </c>
      <c r="M106" s="3">
        <v>39.148000000000003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45959.625</v>
      </c>
      <c r="M107" s="3">
        <v>39.009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45960.625</v>
      </c>
      <c r="M108" s="3">
        <v>39.01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45961.625</v>
      </c>
      <c r="M109" s="3">
        <v>39.255000000000003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45964.625</v>
      </c>
      <c r="M110" s="3">
        <v>39.524000000000001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45965.625</v>
      </c>
      <c r="M111" s="3">
        <v>39.697000000000003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45966.625</v>
      </c>
      <c r="M112" s="3">
        <v>40.048999999999999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45967.625</v>
      </c>
      <c r="M113" s="3">
        <v>40.124000000000002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45968.625</v>
      </c>
      <c r="M114" s="3">
        <v>40.561999999999998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45971.625</v>
      </c>
      <c r="M115" s="3">
        <v>39.814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45972.625</v>
      </c>
      <c r="M116" s="3">
        <v>39.878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45973.625</v>
      </c>
      <c r="M117" s="3">
        <v>39.378999999999998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45974.625</v>
      </c>
      <c r="M118" s="3">
        <v>39.512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45975.625</v>
      </c>
      <c r="M119" s="3">
        <v>40.412999999999997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45978.625</v>
      </c>
      <c r="M120" s="3">
        <v>40.158000000000001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45979.625</v>
      </c>
      <c r="M121" s="3">
        <v>41.664999999999999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45980.625</v>
      </c>
      <c r="M122" s="3">
        <v>41.097999999999999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45981.625</v>
      </c>
      <c r="M123" s="3">
        <v>40.378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45982.625</v>
      </c>
      <c r="M124" s="3">
        <v>41.436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45985.625</v>
      </c>
      <c r="M125" s="3">
        <v>41.22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45986.625</v>
      </c>
      <c r="M126" s="3">
        <v>40.107999999999997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45987.625</v>
      </c>
      <c r="M127" s="3">
        <v>39.744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45988.625</v>
      </c>
      <c r="M128" s="3">
        <v>39.082999999999998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45989.625</v>
      </c>
      <c r="M129" s="3">
        <v>38.94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45992.625</v>
      </c>
      <c r="M130" s="3">
        <v>39.551000000000002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45993.625</v>
      </c>
      <c r="M131" s="3">
        <v>39.393000000000001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45994.625</v>
      </c>
      <c r="M132" s="3">
        <v>38.796999999999997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45995.625</v>
      </c>
      <c r="M133" s="3">
        <v>38.533999999999999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45996.625</v>
      </c>
      <c r="M134" s="3">
        <v>38.832999999999998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45999.625</v>
      </c>
      <c r="M135" s="3">
        <v>38.817999999999998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46000.625</v>
      </c>
      <c r="M136" s="3">
        <v>38.655999999999999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46001.625</v>
      </c>
      <c r="M137" s="3">
        <v>38.743000000000002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46002.625</v>
      </c>
      <c r="M138" s="3">
        <v>38.36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46003.625</v>
      </c>
      <c r="M139" s="3">
        <v>37.933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46006.625</v>
      </c>
      <c r="M140" s="3">
        <v>38.046999999999997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46007.625</v>
      </c>
      <c r="M141" s="3">
        <v>38.069000000000003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46008.625</v>
      </c>
      <c r="M142" s="3">
        <v>38.075000000000003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46009.625</v>
      </c>
      <c r="M143" s="3">
        <v>38.308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45859</v>
      </c>
      <c r="P1" s="42" cm="1">
        <f t="array" aca="1" ref="P1" ca="1">LOOKUP(2,1/(P:P&lt;&gt;""),P:P)</f>
        <v>46008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1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5" ca="1">_xll.BDH($B$4, "PX_LAST, ", TODAY()-300, TODAY()-1)</f>
        <v>45922</v>
      </c>
      <c r="K3" s="47">
        <f ca="1"/>
        <v>59.945</v>
      </c>
      <c r="L3" s="42" cm="1">
        <f t="array" aca="1" ref="L3:M45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.75" thickBot="1">
      <c r="A10" s="15" t="s">
        <v>28</v>
      </c>
      <c r="B10" s="19" cm="1">
        <f t="array" ref="B10">_xll.BDP(B4,"PX_LAST")</f>
        <v>55.057270000000003</v>
      </c>
      <c r="C10" s="12" cm="1">
        <f t="array" ref="C10">_xll.BDP(C4,"OPT_PX")</f>
        <v>1.05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5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5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5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5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5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  <c r="P27" s="42">
        <f ca="1"/>
        <v>46002</v>
      </c>
    </row>
    <row r="28" spans="1:16" ht="14.45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  <c r="P28" s="42">
        <f ca="1"/>
        <v>46003</v>
      </c>
    </row>
    <row r="29" spans="1:16" ht="14.45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  <c r="P29" s="42">
        <f ca="1"/>
        <v>46006</v>
      </c>
    </row>
    <row r="30" spans="1:16" ht="14.45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  <c r="P30" s="42">
        <f ca="1"/>
        <v>46007</v>
      </c>
    </row>
    <row r="31" spans="1:16" ht="14.45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  <c r="P31" s="42">
        <f ca="1"/>
        <v>46008</v>
      </c>
    </row>
    <row r="32" spans="1:16" ht="14.45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5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46002</v>
      </c>
      <c r="B38" s="38">
        <f t="shared" ca="1" si="3"/>
        <v>54.935000000000002</v>
      </c>
      <c r="C38" s="30">
        <f t="shared" ca="1" si="8"/>
        <v>332681.87499999983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76824.930555555387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>
        <f t="shared" ca="1" si="2"/>
        <v>46003</v>
      </c>
      <c r="B39" s="38">
        <f t="shared" ca="1" si="3"/>
        <v>55.686</v>
      </c>
      <c r="C39" s="30">
        <f t="shared" ca="1" si="8"/>
        <v>286964.74999999994</v>
      </c>
      <c r="D39" s="31">
        <f t="shared" ca="1" si="4"/>
        <v>121527.77777777778</v>
      </c>
      <c r="E39" s="38">
        <f t="shared" ca="1" si="5"/>
        <v>1.8</v>
      </c>
      <c r="F39" s="30">
        <f t="shared" ca="1" si="6"/>
        <v>-354899.99999999994</v>
      </c>
      <c r="G39" s="66">
        <f t="shared" ca="1" si="7"/>
        <v>53592.52777777781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5">
      <c r="A40" s="166">
        <f t="shared" ca="1" si="2"/>
        <v>46006</v>
      </c>
      <c r="B40" s="38">
        <f t="shared" ca="1" si="3"/>
        <v>55.015000000000001</v>
      </c>
      <c r="C40" s="30">
        <f t="shared" ca="1" si="8"/>
        <v>327811.87499999994</v>
      </c>
      <c r="D40" s="31">
        <f t="shared" ca="1" si="4"/>
        <v>131944.44444444447</v>
      </c>
      <c r="E40" s="38">
        <f t="shared" ca="1" si="5"/>
        <v>1.1499999999999999</v>
      </c>
      <c r="F40" s="30">
        <f t="shared" ca="1" si="6"/>
        <v>-382362.49999999994</v>
      </c>
      <c r="G40" s="66">
        <f t="shared" ca="1" si="7"/>
        <v>77393.819444444438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5">
      <c r="A41" s="166">
        <f t="shared" ca="1" si="2"/>
        <v>46007</v>
      </c>
      <c r="B41" s="38">
        <f t="shared" ca="1" si="3"/>
        <v>55.377000000000002</v>
      </c>
      <c r="C41" s="30">
        <f t="shared" ca="1" si="8"/>
        <v>305775.12499999977</v>
      </c>
      <c r="D41" s="31">
        <f t="shared" ca="1" si="4"/>
        <v>135416.66666666669</v>
      </c>
      <c r="E41" s="38">
        <f t="shared" ca="1" si="5"/>
        <v>1.1499999999999999</v>
      </c>
      <c r="F41" s="30">
        <f t="shared" ca="1" si="6"/>
        <v>-382362.49999999994</v>
      </c>
      <c r="G41" s="66">
        <f t="shared" ca="1" si="7"/>
        <v>58829.291666666511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1.35</v>
      </c>
      <c r="N41" s="42">
        <f t="shared" ca="1" si="0"/>
        <v>45974</v>
      </c>
      <c r="O41" s="42">
        <f t="shared" ca="1" si="1"/>
        <v>45974</v>
      </c>
    </row>
    <row r="42" spans="1:15">
      <c r="A42" s="166">
        <f t="shared" ca="1" si="2"/>
        <v>46008</v>
      </c>
      <c r="B42" s="38">
        <f t="shared" ca="1" si="3"/>
        <v>55.945999999999998</v>
      </c>
      <c r="C42" s="30">
        <f t="shared" ca="1" si="8"/>
        <v>271137.25000000006</v>
      </c>
      <c r="D42" s="31">
        <f t="shared" ca="1" si="4"/>
        <v>138888.88888888888</v>
      </c>
      <c r="E42" s="38">
        <f t="shared" ca="1" si="5"/>
        <v>1.05</v>
      </c>
      <c r="F42" s="30">
        <f t="shared" ca="1" si="6"/>
        <v>-386587.49999999994</v>
      </c>
      <c r="G42" s="66">
        <f t="shared" ca="1" si="7"/>
        <v>23438.638888888992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1.8</v>
      </c>
      <c r="N42" s="42">
        <f t="shared" ca="1" si="0"/>
        <v>45975</v>
      </c>
      <c r="O42" s="42">
        <f t="shared" ca="1" si="1"/>
        <v>45975</v>
      </c>
    </row>
    <row r="43" spans="1:15">
      <c r="A43" s="166">
        <f t="shared" ca="1" si="2"/>
        <v>46009.432620486114</v>
      </c>
      <c r="B43" s="38">
        <f t="shared" ca="1" si="3"/>
        <v>55.057270000000003</v>
      </c>
      <c r="C43" s="30">
        <f t="shared" ca="1" si="8"/>
        <v>325238.6887499998</v>
      </c>
      <c r="D43" s="31">
        <f t="shared" ca="1" si="4"/>
        <v>142361.11111111112</v>
      </c>
      <c r="E43" s="38">
        <f t="shared" ca="1" si="5"/>
        <v>1.05</v>
      </c>
      <c r="F43" s="30">
        <f t="shared" ca="1" si="6"/>
        <v>-386587.49999999994</v>
      </c>
      <c r="G43" s="66">
        <f t="shared" ca="1" si="7"/>
        <v>81012.29986111098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1.1499999999999999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8"/>
        <v/>
      </c>
      <c r="D44" s="31" t="str">
        <f t="shared" ca="1" si="4"/>
        <v/>
      </c>
      <c r="E44" s="38" t="str">
        <f t="shared" ca="1" si="5"/>
        <v/>
      </c>
      <c r="F44" s="30" t="str">
        <f t="shared" ca="1" si="6"/>
        <v/>
      </c>
      <c r="G44" s="66" t="str">
        <f t="shared" ca="1" si="7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1.1499999999999999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8"/>
        <v/>
      </c>
      <c r="D45" s="31" t="str">
        <f t="shared" ca="1" si="4"/>
        <v/>
      </c>
      <c r="E45" s="38" t="str">
        <f t="shared" ca="1" si="5"/>
        <v/>
      </c>
      <c r="F45" s="30" t="str">
        <f t="shared" ca="1" si="6"/>
        <v/>
      </c>
      <c r="G45" s="66" t="str">
        <f t="shared" ca="1" si="7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1.05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8"/>
        <v/>
      </c>
      <c r="D46" s="31" t="str">
        <f t="shared" ca="1" si="4"/>
        <v/>
      </c>
      <c r="E46" s="38" t="str">
        <f t="shared" ca="1" si="5"/>
        <v/>
      </c>
      <c r="F46" s="30" t="str">
        <f t="shared" ca="1" si="6"/>
        <v/>
      </c>
      <c r="G46" s="66" t="str">
        <f t="shared" ca="1" si="7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8"/>
        <v/>
      </c>
      <c r="D47" s="31" t="str">
        <f t="shared" ca="1" si="4"/>
        <v/>
      </c>
      <c r="E47" s="38" t="str">
        <f t="shared" ca="1" si="5"/>
        <v/>
      </c>
      <c r="F47" s="30" t="str">
        <f t="shared" ca="1" si="6"/>
        <v/>
      </c>
      <c r="G47" s="66" t="str">
        <f t="shared" ca="1" si="7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8"/>
        <v/>
      </c>
      <c r="D48" s="31" t="str">
        <f t="shared" ca="1" si="4"/>
        <v/>
      </c>
      <c r="E48" s="38" t="str">
        <f t="shared" ca="1" si="5"/>
        <v/>
      </c>
      <c r="F48" s="30" t="str">
        <f t="shared" ca="1" si="6"/>
        <v/>
      </c>
      <c r="G48" s="66" t="str">
        <f t="shared" ca="1" si="7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45859</v>
      </c>
      <c r="P1" s="42" cm="1">
        <f t="array" aca="1" ref="P1" ca="1">LOOKUP(2,1/(P:P&lt;&gt;""),P:P)</f>
        <v>46008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7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5" ca="1">_xll.BDH($B$4, "PX_LAST, ", TODAY()-300, TODAY()-1)</f>
        <v>45922</v>
      </c>
      <c r="K3" s="47">
        <f ca="1"/>
        <v>59.945</v>
      </c>
      <c r="L3" s="42" cm="1">
        <f t="array" aca="1" ref="L3:M45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.75" thickBot="1">
      <c r="A10" s="15" t="s">
        <v>28</v>
      </c>
      <c r="B10" s="19" cm="1">
        <f t="array" ref="B10">_xll.BDP(B4,"PX_LAST")</f>
        <v>55.057270000000003</v>
      </c>
      <c r="C10" s="12" cm="1">
        <f t="array" ref="C10">_xll.BDP(C4,"OPT_PX")</f>
        <v>3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5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  <c r="P23" s="42">
        <f ca="1"/>
        <v>46002</v>
      </c>
    </row>
    <row r="24" spans="1:16" ht="14.45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  <c r="P24" s="42">
        <f ca="1"/>
        <v>46003</v>
      </c>
    </row>
    <row r="25" spans="1:16" ht="14.45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  <c r="P25" s="42">
        <f ca="1"/>
        <v>46006</v>
      </c>
    </row>
    <row r="26" spans="1:16" ht="14.45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  <c r="P26" s="42">
        <f ca="1"/>
        <v>46007</v>
      </c>
    </row>
    <row r="27" spans="1:16" ht="14.45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  <c r="P27" s="42">
        <f ca="1"/>
        <v>46008</v>
      </c>
    </row>
    <row r="28" spans="1:16" ht="14.45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5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5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5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5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5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6">
        <f t="shared" ca="1" si="2"/>
        <v>46002</v>
      </c>
      <c r="B34" s="38">
        <f t="shared" ca="1" si="3"/>
        <v>54.935000000000002</v>
      </c>
      <c r="C34" s="30">
        <f t="shared" ca="1" si="4"/>
        <v>191255.31249999977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73002.534722222015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6">
        <f t="shared" ca="1" si="2"/>
        <v>46003</v>
      </c>
      <c r="B35" s="38">
        <f t="shared" ca="1" si="3"/>
        <v>55.686</v>
      </c>
      <c r="C35" s="30">
        <f t="shared" ca="1" si="4"/>
        <v>145585.12499999991</v>
      </c>
      <c r="D35" s="31">
        <f t="shared" ca="1" si="5"/>
        <v>100694.44444444445</v>
      </c>
      <c r="E35" s="38">
        <f t="shared" ca="1" si="6"/>
        <v>5.45</v>
      </c>
      <c r="F35" s="30">
        <f t="shared" ca="1" si="7"/>
        <v>-160550</v>
      </c>
      <c r="G35" s="66">
        <f t="shared" ca="1" si="8"/>
        <v>85729.56944444438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6">
        <f t="shared" ca="1" si="2"/>
        <v>46006</v>
      </c>
      <c r="B36" s="38">
        <f t="shared" ca="1" si="3"/>
        <v>55.015000000000001</v>
      </c>
      <c r="C36" s="30">
        <f t="shared" ca="1" si="4"/>
        <v>186390.31249999985</v>
      </c>
      <c r="D36" s="31">
        <f t="shared" ca="1" si="5"/>
        <v>111111.11111111111</v>
      </c>
      <c r="E36" s="38">
        <f t="shared" ca="1" si="6"/>
        <v>3.65</v>
      </c>
      <c r="F36" s="30">
        <f t="shared" ca="1" si="7"/>
        <v>-236600</v>
      </c>
      <c r="G36" s="66">
        <f t="shared" ca="1" si="8"/>
        <v>60901.423611110949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46007</v>
      </c>
      <c r="B37" s="38">
        <f t="shared" ca="1" si="3"/>
        <v>55.377000000000002</v>
      </c>
      <c r="C37" s="30">
        <f t="shared" ca="1" si="4"/>
        <v>164376.18749999977</v>
      </c>
      <c r="D37" s="31">
        <f t="shared" ca="1" si="5"/>
        <v>114583.33333333333</v>
      </c>
      <c r="E37" s="38">
        <f t="shared" ca="1" si="6"/>
        <v>3.65</v>
      </c>
      <c r="F37" s="30">
        <f t="shared" ca="1" si="7"/>
        <v>-236600</v>
      </c>
      <c r="G37" s="66">
        <f t="shared" ca="1" si="8"/>
        <v>42359.520833333081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46008</v>
      </c>
      <c r="B38" s="38">
        <f t="shared" ca="1" si="3"/>
        <v>55.945999999999998</v>
      </c>
      <c r="C38" s="30">
        <f t="shared" ca="1" si="4"/>
        <v>129773.87500000003</v>
      </c>
      <c r="D38" s="31">
        <f t="shared" ca="1" si="5"/>
        <v>118055.55555555556</v>
      </c>
      <c r="E38" s="38">
        <f t="shared" ca="1" si="6"/>
        <v>3.25</v>
      </c>
      <c r="F38" s="30">
        <f t="shared" ca="1" si="7"/>
        <v>-253500</v>
      </c>
      <c r="G38" s="66">
        <f t="shared" ca="1" si="8"/>
        <v>-5670.5694444444089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>
        <f t="shared" ca="1" si="2"/>
        <v>46009.432618865743</v>
      </c>
      <c r="B39" s="38">
        <f t="shared" ca="1" si="3"/>
        <v>55.057270000000003</v>
      </c>
      <c r="C39" s="30">
        <f t="shared" ca="1" si="4"/>
        <v>183819.76812499974</v>
      </c>
      <c r="D39" s="31">
        <f t="shared" ca="1" si="5"/>
        <v>121527.77777777778</v>
      </c>
      <c r="E39" s="38">
        <f t="shared" ca="1" si="6"/>
        <v>3</v>
      </c>
      <c r="F39" s="30">
        <f t="shared" ca="1" si="7"/>
        <v>-264062.5</v>
      </c>
      <c r="G39" s="66">
        <f t="shared" ca="1" si="8"/>
        <v>41285.045902777521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4.1500000000000004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5.45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3.65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3.65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3.25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5D8-ECBD-4AA2-915A-365109750502}">
  <dimension ref="A1:R945"/>
  <sheetViews>
    <sheetView tabSelected="1" zoomScale="80" zoomScaleNormal="80" workbookViewId="0">
      <selection activeCell="C21" sqref="C21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46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ht="15.75" thickBot="1">
      <c r="A1" s="1"/>
      <c r="B1" s="1"/>
      <c r="C1" s="1"/>
      <c r="D1" s="30"/>
      <c r="J1" s="42">
        <f ca="1">TODAY()-150</f>
        <v>45859</v>
      </c>
      <c r="P1" s="42" cm="1">
        <f t="array" aca="1" ref="P1" ca="1">LOOKUP(2,1/(P:P&lt;&gt;""),P:P)</f>
        <v>46008</v>
      </c>
    </row>
    <row r="2" spans="1:16" ht="15.7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5" ca="1">_xll.BDH($B$4, "PX_LAST, ", TODAY()-300, TODAY()-1)</f>
        <v>45922</v>
      </c>
      <c r="K3" s="47">
        <f ca="1"/>
        <v>59.945</v>
      </c>
      <c r="L3" s="42" cm="1">
        <f t="array" aca="1" ref="L3:M117" ca="1">_xll.BDH($C$4, "PX_LAST, ", TODAY()-300, TODAY()-1)</f>
        <v>45848</v>
      </c>
      <c r="M3" s="47">
        <f ca="1"/>
        <v>50.85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246</v>
      </c>
      <c r="D4" s="30"/>
      <c r="J4" s="42">
        <f ca="1"/>
        <v>45923</v>
      </c>
      <c r="K4" s="47">
        <f ca="1"/>
        <v>59.384</v>
      </c>
      <c r="L4" s="42">
        <f ca="1"/>
        <v>45849</v>
      </c>
      <c r="M4" s="47">
        <f ca="1"/>
        <v>54.7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46008</v>
      </c>
    </row>
    <row r="5" spans="1:16">
      <c r="A5" s="14" t="s">
        <v>8</v>
      </c>
      <c r="B5" s="17">
        <v>125000000</v>
      </c>
      <c r="C5" s="31">
        <v>600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45852</v>
      </c>
      <c r="M5" s="47">
        <f ca="1"/>
        <v>53.7</v>
      </c>
      <c r="N5" s="42">
        <f t="shared" ca="1" si="0"/>
        <v>45924</v>
      </c>
      <c r="O5" s="42" t="str">
        <f t="shared" ca="1" si="1"/>
        <v/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45853</v>
      </c>
      <c r="M6" s="47">
        <f ca="1"/>
        <v>56.1</v>
      </c>
      <c r="N6" s="42">
        <f t="shared" ca="1" si="0"/>
        <v>45925</v>
      </c>
      <c r="O6" s="42" t="str">
        <f t="shared" ca="1" si="1"/>
        <v/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45854</v>
      </c>
      <c r="M7" s="47">
        <f ca="1"/>
        <v>56.3</v>
      </c>
      <c r="N7" s="42">
        <f t="shared" ca="1" si="0"/>
        <v>45926</v>
      </c>
      <c r="O7" s="42" t="str">
        <f t="shared" ca="1" si="1"/>
        <v/>
      </c>
    </row>
    <row r="8" spans="1:16">
      <c r="A8" s="14" t="s">
        <v>14</v>
      </c>
      <c r="B8" s="14">
        <v>4.7699999999999996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45855</v>
      </c>
      <c r="M8" s="47">
        <f ca="1"/>
        <v>54.9</v>
      </c>
      <c r="N8" s="42">
        <f t="shared" ca="1" si="0"/>
        <v>45929</v>
      </c>
      <c r="O8" s="42" t="str">
        <f t="shared" ca="1" si="1"/>
        <v/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45856</v>
      </c>
      <c r="M9" s="47">
        <f ca="1"/>
        <v>54.75</v>
      </c>
      <c r="N9" s="42">
        <f t="shared" ca="1" si="0"/>
        <v>45930</v>
      </c>
      <c r="O9" s="42" t="str">
        <f t="shared" ca="1" si="1"/>
        <v/>
      </c>
    </row>
    <row r="10" spans="1:16" ht="15.75" thickBot="1">
      <c r="A10" s="15" t="s">
        <v>28</v>
      </c>
      <c r="B10" s="19" cm="1">
        <f t="array" ref="B10">_xll.BDP(B4,"PX_LAST")</f>
        <v>55.082120000000003</v>
      </c>
      <c r="C10" s="12" cm="1">
        <f t="array" ref="C10">_xll.BDP(C4,"OPT_PX")</f>
        <v>10.95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45859</v>
      </c>
      <c r="M10" s="47">
        <f ca="1"/>
        <v>54.4</v>
      </c>
      <c r="N10" s="42">
        <f t="shared" ca="1" si="0"/>
        <v>45931</v>
      </c>
      <c r="O10" s="42" t="str">
        <f t="shared" ca="1" si="1"/>
        <v/>
      </c>
    </row>
    <row r="11" spans="1:16" ht="15.7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45860</v>
      </c>
      <c r="M11" s="47">
        <f ca="1"/>
        <v>55.05</v>
      </c>
      <c r="N11" s="42">
        <f t="shared" ca="1" si="0"/>
        <v>45932</v>
      </c>
      <c r="O11" s="42" t="str">
        <f t="shared" ca="1" si="1"/>
        <v/>
      </c>
    </row>
    <row r="12" spans="1:16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45861</v>
      </c>
      <c r="M12" s="47">
        <f ca="1"/>
        <v>51.65</v>
      </c>
      <c r="N12" s="42">
        <f t="shared" ca="1" si="0"/>
        <v>45933</v>
      </c>
      <c r="O12" s="42" t="str">
        <f t="shared" ca="1" si="1"/>
        <v/>
      </c>
    </row>
    <row r="13" spans="1:16" ht="15.7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45862</v>
      </c>
      <c r="M13" s="47">
        <f ca="1"/>
        <v>47.65</v>
      </c>
      <c r="N13" s="42">
        <f t="shared" ca="1" si="0"/>
        <v>45936</v>
      </c>
      <c r="O13" s="42" t="str">
        <f t="shared" ca="1" si="1"/>
        <v/>
      </c>
    </row>
    <row r="14" spans="1:16">
      <c r="A14" s="166">
        <v>46007</v>
      </c>
      <c r="B14" s="38">
        <v>55.35</v>
      </c>
      <c r="C14" s="30"/>
      <c r="D14" s="5"/>
      <c r="E14" s="38">
        <v>11.35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45863</v>
      </c>
      <c r="M14" s="47">
        <f ca="1"/>
        <v>47.75</v>
      </c>
      <c r="N14" s="42">
        <f t="shared" ca="1" si="0"/>
        <v>45937</v>
      </c>
      <c r="O14" s="42" t="str">
        <f t="shared" ca="1" si="1"/>
        <v/>
      </c>
    </row>
    <row r="15" spans="1:16">
      <c r="A15" s="166">
        <f ca="1">IF(AND(ISBLANK(P4), A14 = $P$1),NOW(),IF(ISBLANK(P4),IF(ISBLANK(C14),NOW(),""),P4))</f>
        <v>46008</v>
      </c>
      <c r="B15" s="38">
        <f ca="1">IF(COUNTIF(J:J,A15)=1,VLOOKUP(A15,J:K,2), IF(COUNTIF(J:J,A15)=0,$B$10,""))</f>
        <v>55.945999999999998</v>
      </c>
      <c r="C15" s="30">
        <f ca="1">IF(ISERROR(B15-2),"",-1*(B15-$B$14)*$B$8*$B$5*10^(-4))</f>
        <v>-35536.499999999789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11.1</v>
      </c>
      <c r="F15" s="30">
        <f ca="1">IF(ISERROR(B15-2),"",(E15-$E$14)*$C$5*$F$5)</f>
        <v>-7500</v>
      </c>
      <c r="G15" s="66">
        <f ca="1">IF(ISERROR(B15-2),"",C15+D15+F15)</f>
        <v>-39564.277777777563</v>
      </c>
      <c r="H15" s="125"/>
      <c r="J15" s="113">
        <f ca="1"/>
        <v>45938</v>
      </c>
      <c r="K15" s="39">
        <f ca="1"/>
        <v>60.331000000000003</v>
      </c>
      <c r="L15" s="42">
        <f ca="1"/>
        <v>45866</v>
      </c>
      <c r="M15" s="47">
        <f ca="1"/>
        <v>48.05</v>
      </c>
      <c r="N15" s="42">
        <f t="shared" ca="1" si="0"/>
        <v>45938</v>
      </c>
      <c r="O15" s="42" t="str">
        <f t="shared" ca="1" si="1"/>
        <v/>
      </c>
    </row>
    <row r="16" spans="1:16">
      <c r="A16" s="166">
        <f t="shared" ref="A16:A79" ca="1" si="2">IF(AND(ISBLANK(P5), A15 = $P$1),NOW(),IF(ISBLANK(P5),IF(ISBLANK(C15),NOW(),""),P5))</f>
        <v>46009.432613078701</v>
      </c>
      <c r="B16" s="38">
        <f t="shared" ref="B16:B79" ca="1" si="3">IF(COUNTIF(J:J,A16)=1,VLOOKUP(A16,J:K,2), IF(COUNTIF(J:J,A16)=0,$B$10,""))</f>
        <v>55.082120000000003</v>
      </c>
      <c r="C16" s="30">
        <f t="shared" ref="C16:C79" ca="1" si="4">IF(ISERROR(B16-2),"",-1*(B16-$B$14)*$B$8*$B$5*10^(-4))</f>
        <v>15972.344999999885</v>
      </c>
      <c r="D16" s="31">
        <f t="shared" ref="D16:D79" ca="1" si="5">IF(ISERROR(B16-2),"",(INT(A16)-INT($A$14))/360*$B$6*$B$5)</f>
        <v>6944.4444444444443</v>
      </c>
      <c r="E16" s="38">
        <f t="shared" ref="E16:E79" ca="1" si="6">IF(COUNTIF(J:J,A16)=1,VLOOKUP(A16,L:M,2), IF(COUNTIF(J:J,A16)=0,$C$10,""))</f>
        <v>10.95</v>
      </c>
      <c r="F16" s="30">
        <f t="shared" ref="F16:F79" ca="1" si="7">IF(ISERROR(B16-2),"",(E16-$E$14)*$C$5*$F$5)</f>
        <v>-12000.000000000011</v>
      </c>
      <c r="G16" s="66">
        <f t="shared" ref="G16:G79" ca="1" si="8">IF(ISERROR(B16-2),"",C16+D16+F16)</f>
        <v>10916.789444444319</v>
      </c>
      <c r="H16" s="125"/>
      <c r="J16" s="113">
        <f ca="1"/>
        <v>45939</v>
      </c>
      <c r="K16" s="39">
        <f ca="1"/>
        <v>60.914000000000001</v>
      </c>
      <c r="L16" s="42">
        <f ca="1"/>
        <v>45867</v>
      </c>
      <c r="M16" s="47">
        <f ca="1"/>
        <v>44.9</v>
      </c>
      <c r="N16" s="42">
        <f t="shared" ca="1" si="0"/>
        <v>45939</v>
      </c>
      <c r="O16" s="42" t="str">
        <f t="shared" ca="1" si="1"/>
        <v/>
      </c>
    </row>
    <row r="17" spans="1:15">
      <c r="A17" s="166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38" t="str">
        <f t="shared" ca="1" si="6"/>
        <v/>
      </c>
      <c r="F17" s="30" t="str">
        <f t="shared" ca="1" si="7"/>
        <v/>
      </c>
      <c r="G17" s="66" t="str">
        <f t="shared" ca="1" si="8"/>
        <v/>
      </c>
      <c r="H17" s="125"/>
      <c r="J17" s="113">
        <f ca="1"/>
        <v>45940</v>
      </c>
      <c r="K17" s="39">
        <f ca="1"/>
        <v>63.279000000000003</v>
      </c>
      <c r="L17" s="42">
        <f ca="1"/>
        <v>45868</v>
      </c>
      <c r="M17" s="47">
        <f ca="1"/>
        <v>42.65</v>
      </c>
      <c r="N17" s="42">
        <f t="shared" ca="1" si="0"/>
        <v>45940</v>
      </c>
      <c r="O17" s="42" t="str">
        <f t="shared" ca="1" si="1"/>
        <v/>
      </c>
    </row>
    <row r="18" spans="1:15">
      <c r="A18" s="166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38" t="str">
        <f t="shared" ca="1" si="6"/>
        <v/>
      </c>
      <c r="F18" s="30" t="str">
        <f t="shared" ca="1" si="7"/>
        <v/>
      </c>
      <c r="G18" s="66" t="str">
        <f t="shared" ca="1" si="8"/>
        <v/>
      </c>
      <c r="H18" s="125"/>
      <c r="J18" s="113">
        <f ca="1"/>
        <v>45943</v>
      </c>
      <c r="K18" s="39">
        <f ca="1"/>
        <v>62.716000000000001</v>
      </c>
      <c r="L18" s="42">
        <f ca="1"/>
        <v>45869</v>
      </c>
      <c r="M18" s="47">
        <f ca="1"/>
        <v>41.15</v>
      </c>
      <c r="N18" s="42">
        <f t="shared" ca="1" si="0"/>
        <v>45943</v>
      </c>
      <c r="O18" s="42" t="str">
        <f t="shared" ca="1" si="1"/>
        <v/>
      </c>
    </row>
    <row r="19" spans="1:15">
      <c r="A19" s="166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38" t="str">
        <f t="shared" ca="1" si="6"/>
        <v/>
      </c>
      <c r="F19" s="30" t="str">
        <f t="shared" ca="1" si="7"/>
        <v/>
      </c>
      <c r="G19" s="66" t="str">
        <f t="shared" ca="1" si="8"/>
        <v/>
      </c>
      <c r="H19" s="125"/>
      <c r="J19" s="113">
        <f ca="1"/>
        <v>45944</v>
      </c>
      <c r="K19" s="39">
        <f ca="1"/>
        <v>61.036000000000001</v>
      </c>
      <c r="L19" s="42">
        <f ca="1"/>
        <v>45870</v>
      </c>
      <c r="M19" s="47">
        <f ca="1"/>
        <v>47.4</v>
      </c>
      <c r="N19" s="42">
        <f t="shared" ca="1" si="0"/>
        <v>45944</v>
      </c>
      <c r="O19" s="42" t="str">
        <f t="shared" ca="1" si="1"/>
        <v/>
      </c>
    </row>
    <row r="20" spans="1:15">
      <c r="A20" s="166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38" t="str">
        <f t="shared" ca="1" si="6"/>
        <v/>
      </c>
      <c r="F20" s="30" t="str">
        <f t="shared" ca="1" si="7"/>
        <v/>
      </c>
      <c r="G20" s="66" t="str">
        <f t="shared" ca="1" si="8"/>
        <v/>
      </c>
      <c r="H20" s="125"/>
      <c r="J20" s="113">
        <f ca="1"/>
        <v>45945</v>
      </c>
      <c r="K20" s="39">
        <f ca="1"/>
        <v>59.906999999999996</v>
      </c>
      <c r="L20" s="42">
        <f ca="1"/>
        <v>45873</v>
      </c>
      <c r="M20" s="47">
        <f ca="1"/>
        <v>42.7</v>
      </c>
      <c r="N20" s="42">
        <f t="shared" ca="1" si="0"/>
        <v>45945</v>
      </c>
      <c r="O20" s="42" t="str">
        <f t="shared" ca="1" si="1"/>
        <v/>
      </c>
    </row>
    <row r="21" spans="1:15">
      <c r="A21" s="166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38" t="str">
        <f t="shared" ca="1" si="6"/>
        <v/>
      </c>
      <c r="F21" s="30" t="str">
        <f t="shared" ca="1" si="7"/>
        <v/>
      </c>
      <c r="G21" s="66" t="str">
        <f t="shared" ca="1" si="8"/>
        <v/>
      </c>
      <c r="H21" s="125"/>
      <c r="J21" s="113">
        <f ca="1"/>
        <v>45946</v>
      </c>
      <c r="K21" s="39">
        <f ca="1"/>
        <v>61.011000000000003</v>
      </c>
      <c r="L21" s="42">
        <f ca="1"/>
        <v>45874</v>
      </c>
      <c r="M21" s="47">
        <f ca="1"/>
        <v>42.7</v>
      </c>
      <c r="N21" s="42">
        <f t="shared" ca="1" si="0"/>
        <v>45946</v>
      </c>
      <c r="O21" s="42" t="str">
        <f t="shared" ca="1" si="1"/>
        <v/>
      </c>
    </row>
    <row r="22" spans="1:15">
      <c r="A22" s="166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38" t="str">
        <f t="shared" ca="1" si="6"/>
        <v/>
      </c>
      <c r="F22" s="30" t="str">
        <f t="shared" ca="1" si="7"/>
        <v/>
      </c>
      <c r="G22" s="66" t="str">
        <f t="shared" ca="1" si="8"/>
        <v/>
      </c>
      <c r="H22" s="125"/>
      <c r="J22" s="113">
        <f ca="1"/>
        <v>45947</v>
      </c>
      <c r="K22" s="39">
        <f ca="1"/>
        <v>62.363999999999997</v>
      </c>
      <c r="L22" s="42">
        <f ca="1"/>
        <v>45875</v>
      </c>
      <c r="M22" s="47">
        <f ca="1"/>
        <v>40.5</v>
      </c>
      <c r="N22" s="42">
        <f t="shared" ca="1" si="0"/>
        <v>45947</v>
      </c>
      <c r="O22" s="42" t="str">
        <f t="shared" ca="1" si="1"/>
        <v/>
      </c>
    </row>
    <row r="23" spans="1:15" ht="14.45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45950</v>
      </c>
      <c r="K23" s="39">
        <f ca="1"/>
        <v>60.289000000000001</v>
      </c>
      <c r="L23" s="42">
        <f ca="1"/>
        <v>45876</v>
      </c>
      <c r="M23" s="47">
        <f ca="1"/>
        <v>36.950000000000003</v>
      </c>
      <c r="N23" s="42">
        <f t="shared" ca="1" si="0"/>
        <v>45950</v>
      </c>
      <c r="O23" s="42" t="str">
        <f t="shared" ca="1" si="1"/>
        <v/>
      </c>
    </row>
    <row r="24" spans="1:15" ht="14.45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59.908000000000001</v>
      </c>
      <c r="L24" s="42">
        <f ca="1"/>
        <v>45877</v>
      </c>
      <c r="M24" s="47">
        <f ca="1"/>
        <v>33.75</v>
      </c>
      <c r="N24" s="42">
        <f t="shared" ca="1" si="0"/>
        <v>45951</v>
      </c>
      <c r="O24" s="42" t="str">
        <f t="shared" ca="1" si="1"/>
        <v/>
      </c>
    </row>
    <row r="25" spans="1:15" ht="14.45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60.210999999999999</v>
      </c>
      <c r="L25" s="42">
        <f ca="1"/>
        <v>45880</v>
      </c>
      <c r="M25" s="47">
        <f ca="1"/>
        <v>33.1</v>
      </c>
      <c r="N25" s="42">
        <f t="shared" ca="1" si="0"/>
        <v>45952</v>
      </c>
      <c r="O25" s="42" t="str">
        <f t="shared" ca="1" si="1"/>
        <v/>
      </c>
    </row>
    <row r="26" spans="1:15" ht="14.45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59.768000000000001</v>
      </c>
      <c r="L26" s="42">
        <f ca="1"/>
        <v>45881</v>
      </c>
      <c r="M26" s="47">
        <f ca="1"/>
        <v>32.200000000000003</v>
      </c>
      <c r="N26" s="42">
        <f t="shared" ca="1" si="0"/>
        <v>45953</v>
      </c>
      <c r="O26" s="42" t="str">
        <f t="shared" ca="1" si="1"/>
        <v/>
      </c>
    </row>
    <row r="27" spans="1:15" ht="14.45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59.366</v>
      </c>
      <c r="L27" s="42">
        <f ca="1"/>
        <v>45882</v>
      </c>
      <c r="M27" s="47">
        <f ca="1"/>
        <v>30.85</v>
      </c>
      <c r="N27" s="42">
        <f t="shared" ca="1" si="0"/>
        <v>45954</v>
      </c>
      <c r="O27" s="42" t="str">
        <f t="shared" ca="1" si="1"/>
        <v/>
      </c>
    </row>
    <row r="28" spans="1:15" ht="14.45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57.482999999999997</v>
      </c>
      <c r="L28" s="42">
        <f ca="1"/>
        <v>45883</v>
      </c>
      <c r="M28" s="47">
        <f ca="1"/>
        <v>29.2</v>
      </c>
      <c r="N28" s="42">
        <f t="shared" ca="1" si="0"/>
        <v>45957</v>
      </c>
      <c r="O28" s="42" t="str">
        <f t="shared" ca="1" si="1"/>
        <v/>
      </c>
    </row>
    <row r="29" spans="1:15" ht="14.45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57.584000000000003</v>
      </c>
      <c r="L29" s="42">
        <f ca="1"/>
        <v>45884</v>
      </c>
      <c r="M29" s="47">
        <f ca="1"/>
        <v>28.3</v>
      </c>
      <c r="N29" s="42">
        <f t="shared" ca="1" si="0"/>
        <v>45958</v>
      </c>
      <c r="O29" s="42" t="str">
        <f t="shared" ca="1" si="1"/>
        <v/>
      </c>
    </row>
    <row r="30" spans="1:15" ht="14.45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57.017000000000003</v>
      </c>
      <c r="L30" s="42">
        <f ca="1"/>
        <v>45887</v>
      </c>
      <c r="M30" s="47">
        <f ca="1"/>
        <v>30.6</v>
      </c>
      <c r="N30" s="42">
        <f t="shared" ca="1" si="0"/>
        <v>45959</v>
      </c>
      <c r="O30" s="42" t="str">
        <f t="shared" ca="1" si="1"/>
        <v/>
      </c>
    </row>
    <row r="31" spans="1:15" ht="14.45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57.942999999999998</v>
      </c>
      <c r="L31" s="42">
        <f ca="1"/>
        <v>45888</v>
      </c>
      <c r="M31" s="47">
        <f ca="1"/>
        <v>28.8</v>
      </c>
      <c r="N31" s="42">
        <f t="shared" ca="1" si="0"/>
        <v>45960</v>
      </c>
      <c r="O31" s="42" t="str">
        <f t="shared" ca="1" si="1"/>
        <v/>
      </c>
    </row>
    <row r="32" spans="1:15" ht="14.45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58.847999999999999</v>
      </c>
      <c r="L32" s="42">
        <f ca="1"/>
        <v>45889</v>
      </c>
      <c r="M32" s="47">
        <f ca="1"/>
        <v>29.9</v>
      </c>
      <c r="N32" s="42">
        <f t="shared" ca="1" si="0"/>
        <v>45961</v>
      </c>
      <c r="O32" s="42" t="str">
        <f t="shared" ca="1" si="1"/>
        <v/>
      </c>
    </row>
    <row r="33" spans="1:15" ht="14.45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45890</v>
      </c>
      <c r="M33" s="47">
        <f ca="1"/>
        <v>28.95</v>
      </c>
      <c r="N33" s="42">
        <f t="shared" ca="1" si="0"/>
        <v>45964</v>
      </c>
      <c r="O33" s="42" t="str">
        <f t="shared" ca="1" si="1"/>
        <v/>
      </c>
    </row>
    <row r="34" spans="1:15" ht="14.45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45891</v>
      </c>
      <c r="M34" s="47">
        <f ca="1"/>
        <v>28.5</v>
      </c>
      <c r="N34" s="42">
        <f t="shared" ca="1" si="0"/>
        <v>45965</v>
      </c>
      <c r="O34" s="42" t="str">
        <f t="shared" ca="1" si="1"/>
        <v/>
      </c>
    </row>
    <row r="35" spans="1:15" ht="14.45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45894</v>
      </c>
      <c r="M35" s="47">
        <f ca="1"/>
        <v>30.3</v>
      </c>
      <c r="N35" s="42">
        <f t="shared" ca="1" si="0"/>
        <v>45966</v>
      </c>
      <c r="O35" s="42" t="str">
        <f t="shared" ca="1" si="1"/>
        <v/>
      </c>
    </row>
    <row r="36" spans="1:15" ht="14.45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45895</v>
      </c>
      <c r="M36" s="47">
        <f ca="1"/>
        <v>34.6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45896</v>
      </c>
      <c r="M37" s="47">
        <f ca="1"/>
        <v>37.049999999999997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45897</v>
      </c>
      <c r="M38" s="47">
        <f ca="1"/>
        <v>36.65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45898</v>
      </c>
      <c r="M39" s="47">
        <f ca="1"/>
        <v>37.25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45901</v>
      </c>
      <c r="M40" s="47">
        <f ca="1"/>
        <v>35.9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45902</v>
      </c>
      <c r="M41" s="47">
        <f ca="1"/>
        <v>38.549999999999997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45903</v>
      </c>
      <c r="M42" s="47">
        <f ca="1"/>
        <v>37.65</v>
      </c>
      <c r="N42" s="42">
        <f t="shared" ca="1" si="0"/>
        <v>45975</v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45904</v>
      </c>
      <c r="M43" s="47">
        <f ca="1"/>
        <v>35.15</v>
      </c>
      <c r="N43" s="42">
        <f t="shared" ca="1" si="0"/>
        <v>45978</v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45905</v>
      </c>
      <c r="M44" s="47">
        <f ca="1"/>
        <v>37.4</v>
      </c>
      <c r="N44" s="42">
        <f t="shared" ca="1" si="0"/>
        <v>45979</v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45908</v>
      </c>
      <c r="M45" s="47">
        <f ca="1"/>
        <v>34.85</v>
      </c>
      <c r="N45" s="42">
        <f t="shared" ca="1" si="0"/>
        <v>45980</v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45909</v>
      </c>
      <c r="M46" s="47">
        <f ca="1"/>
        <v>33.4</v>
      </c>
      <c r="N46" s="42">
        <f t="shared" ca="1" si="0"/>
        <v>45981</v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45910</v>
      </c>
      <c r="M47" s="47">
        <f ca="1"/>
        <v>31.95</v>
      </c>
      <c r="N47" s="42">
        <f t="shared" ca="1" si="0"/>
        <v>45982</v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45911</v>
      </c>
      <c r="M48" s="47">
        <f ca="1"/>
        <v>30.4</v>
      </c>
      <c r="N48" s="42">
        <f t="shared" ca="1" si="0"/>
        <v>45985</v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45912</v>
      </c>
      <c r="M49" s="47">
        <f ca="1"/>
        <v>30.2</v>
      </c>
      <c r="N49" s="42">
        <f t="shared" ca="1" si="0"/>
        <v>45986</v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45915</v>
      </c>
      <c r="M50" s="47">
        <f ca="1"/>
        <v>27.85</v>
      </c>
      <c r="N50" s="42">
        <f t="shared" ca="1" si="0"/>
        <v>45987</v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45916</v>
      </c>
      <c r="M51" s="47">
        <f ca="1"/>
        <v>31.55</v>
      </c>
      <c r="N51" s="42">
        <f t="shared" ca="1" si="0"/>
        <v>45988</v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45917</v>
      </c>
      <c r="M52" s="47">
        <f ca="1"/>
        <v>33.25</v>
      </c>
      <c r="N52" s="42">
        <f t="shared" ca="1" si="0"/>
        <v>45989</v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45918</v>
      </c>
      <c r="M53" s="47">
        <f ca="1"/>
        <v>31.7</v>
      </c>
      <c r="N53" s="42">
        <f t="shared" ca="1" si="0"/>
        <v>45992</v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45919</v>
      </c>
      <c r="M54" s="47">
        <f ca="1"/>
        <v>29.6</v>
      </c>
      <c r="N54" s="42">
        <f t="shared" ca="1" si="0"/>
        <v>45993</v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45922</v>
      </c>
      <c r="M55" s="47">
        <f ca="1"/>
        <v>31.45</v>
      </c>
      <c r="N55" s="42">
        <f t="shared" ca="1" si="0"/>
        <v>45994</v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45923</v>
      </c>
      <c r="M56" s="47">
        <f ca="1"/>
        <v>30.75</v>
      </c>
      <c r="N56" s="42">
        <f t="shared" ca="1" si="0"/>
        <v>45995</v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45924</v>
      </c>
      <c r="M57" s="47">
        <f ca="1"/>
        <v>30.25</v>
      </c>
      <c r="N57" s="42">
        <f t="shared" ca="1" si="0"/>
        <v>45996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45925</v>
      </c>
      <c r="M58" s="47">
        <f ca="1"/>
        <v>31.5</v>
      </c>
      <c r="N58" s="42">
        <f t="shared" ca="1" si="0"/>
        <v>45999</v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45926</v>
      </c>
      <c r="M59" s="47">
        <f ca="1"/>
        <v>28.25</v>
      </c>
      <c r="N59" s="42">
        <f t="shared" ca="1" si="0"/>
        <v>46000</v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45929</v>
      </c>
      <c r="M60" s="47">
        <f ca="1"/>
        <v>29.5</v>
      </c>
      <c r="N60" s="42">
        <f t="shared" ca="1" si="0"/>
        <v>46001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45930</v>
      </c>
      <c r="M61" s="47">
        <f ca="1"/>
        <v>29.1</v>
      </c>
      <c r="N61" s="42">
        <f t="shared" ca="1" si="0"/>
        <v>46002</v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45931</v>
      </c>
      <c r="M62" s="47">
        <f ca="1"/>
        <v>27.65</v>
      </c>
      <c r="N62" s="42">
        <f t="shared" ca="1" si="0"/>
        <v>46003</v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45932</v>
      </c>
      <c r="M63" s="47">
        <f ca="1"/>
        <v>28.95</v>
      </c>
      <c r="N63" s="42">
        <f t="shared" ca="1" si="0"/>
        <v>46006</v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45933</v>
      </c>
      <c r="M64" s="47">
        <f ca="1"/>
        <v>28.3</v>
      </c>
      <c r="N64" s="42">
        <f t="shared" ca="1" si="0"/>
        <v>46007</v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45936</v>
      </c>
      <c r="M65" s="47">
        <f ca="1"/>
        <v>30.5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L66" s="42">
        <f ca="1"/>
        <v>45937</v>
      </c>
      <c r="M66" s="47">
        <f ca="1"/>
        <v>32.35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L67" s="42">
        <f ca="1"/>
        <v>45938</v>
      </c>
      <c r="M67" s="47">
        <f ca="1"/>
        <v>30.2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L68" s="42">
        <f ca="1"/>
        <v>45939</v>
      </c>
      <c r="M68" s="47">
        <f ca="1"/>
        <v>31.35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L69" s="42">
        <f ca="1"/>
        <v>45940</v>
      </c>
      <c r="M69" s="47">
        <f ca="1"/>
        <v>33.549999999999997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L70" s="42">
        <f ca="1"/>
        <v>45943</v>
      </c>
      <c r="M70" s="47">
        <f ca="1"/>
        <v>32.75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L71" s="42">
        <f ca="1"/>
        <v>45944</v>
      </c>
      <c r="M71" s="47">
        <f ca="1"/>
        <v>32.35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L72" s="42">
        <f ca="1"/>
        <v>45945</v>
      </c>
      <c r="M72" s="47">
        <f ca="1"/>
        <v>32.450000000000003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L73" s="42">
        <f ca="1"/>
        <v>45946</v>
      </c>
      <c r="M73" s="47">
        <f ca="1"/>
        <v>31.45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L74" s="42">
        <f ca="1"/>
        <v>45947</v>
      </c>
      <c r="M74" s="47">
        <f ca="1"/>
        <v>35.9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L75" s="42">
        <f ca="1"/>
        <v>45950</v>
      </c>
      <c r="M75" s="47">
        <f ca="1"/>
        <v>33.299999999999997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L76" s="42">
        <f ca="1"/>
        <v>45951</v>
      </c>
      <c r="M76" s="47">
        <f ca="1"/>
        <v>33.950000000000003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L77" s="42">
        <f ca="1"/>
        <v>45952</v>
      </c>
      <c r="M77" s="47">
        <f ca="1"/>
        <v>34.75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L78" s="42">
        <f ca="1"/>
        <v>45953</v>
      </c>
      <c r="M78" s="47">
        <f ca="1"/>
        <v>34.35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L79" s="42">
        <f ca="1"/>
        <v>45954</v>
      </c>
      <c r="M79" s="47">
        <f ca="1"/>
        <v>34.549999999999997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L80" s="42">
        <f ca="1"/>
        <v>45957</v>
      </c>
      <c r="M80" s="47">
        <f ca="1"/>
        <v>32.049999999999997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L81" s="42">
        <f ca="1"/>
        <v>45958</v>
      </c>
      <c r="M81" s="47">
        <f ca="1"/>
        <v>31.7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L82" s="42">
        <f ca="1"/>
        <v>45959</v>
      </c>
      <c r="M82" s="47">
        <f ca="1"/>
        <v>28.15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L83" s="42">
        <f ca="1"/>
        <v>45960</v>
      </c>
      <c r="M83" s="47">
        <f ca="1"/>
        <v>28.75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L84" s="42">
        <f ca="1"/>
        <v>45961</v>
      </c>
      <c r="M84" s="47">
        <f ca="1"/>
        <v>28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L85" s="42">
        <f ca="1"/>
        <v>45964</v>
      </c>
      <c r="M85" s="47">
        <f ca="1"/>
        <v>27.45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L86" s="42">
        <f ca="1"/>
        <v>45965</v>
      </c>
      <c r="M86" s="47">
        <f ca="1"/>
        <v>27.15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L87" s="42">
        <f ca="1"/>
        <v>45966</v>
      </c>
      <c r="M87" s="47">
        <f ca="1"/>
        <v>26.25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L88" s="42">
        <f ca="1"/>
        <v>45967</v>
      </c>
      <c r="M88" s="47">
        <f ca="1"/>
        <v>26.1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L89" s="42">
        <f ca="1"/>
        <v>45968</v>
      </c>
      <c r="M89" s="47">
        <f ca="1"/>
        <v>27.7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L90" s="42">
        <f ca="1"/>
        <v>45971</v>
      </c>
      <c r="M90" s="47">
        <f ca="1"/>
        <v>21.9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L91" s="42">
        <f ca="1"/>
        <v>45972</v>
      </c>
      <c r="M91" s="47">
        <f ca="1"/>
        <v>20.100000000000001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L92" s="42">
        <f ca="1"/>
        <v>45973</v>
      </c>
      <c r="M92" s="47">
        <f ca="1"/>
        <v>17.600000000000001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L93" s="42">
        <f ca="1"/>
        <v>45974</v>
      </c>
      <c r="M93" s="47">
        <f ca="1"/>
        <v>17.649999999999999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L94" s="42">
        <f ca="1"/>
        <v>45975</v>
      </c>
      <c r="M94" s="47">
        <f ca="1"/>
        <v>21.35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L95" s="42">
        <f ca="1"/>
        <v>45978</v>
      </c>
      <c r="M95" s="47">
        <f ca="1"/>
        <v>23.4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L96" s="42">
        <f ca="1"/>
        <v>45979</v>
      </c>
      <c r="M96" s="47">
        <f ca="1"/>
        <v>28.55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L97" s="42">
        <f ca="1"/>
        <v>45980</v>
      </c>
      <c r="M97" s="47">
        <f ca="1"/>
        <v>27.25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L98" s="42">
        <f ca="1"/>
        <v>45981</v>
      </c>
      <c r="M98" s="47">
        <f ca="1"/>
        <v>25.3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L99" s="42">
        <f ca="1"/>
        <v>45982</v>
      </c>
      <c r="M99" s="47">
        <f ca="1"/>
        <v>26.7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L100" s="42">
        <f ca="1"/>
        <v>45985</v>
      </c>
      <c r="M100" s="47">
        <f ca="1"/>
        <v>24.55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L101" s="42">
        <f ca="1"/>
        <v>45986</v>
      </c>
      <c r="M101" s="47">
        <f ca="1"/>
        <v>22.05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L102" s="42">
        <f ca="1"/>
        <v>45987</v>
      </c>
      <c r="M102" s="47">
        <f ca="1"/>
        <v>19.399999999999999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L103" s="42">
        <f ca="1"/>
        <v>45988</v>
      </c>
      <c r="M103" s="47">
        <f ca="1"/>
        <v>19.149999999999999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L104" s="42">
        <f ca="1"/>
        <v>45989</v>
      </c>
      <c r="M104" s="47">
        <f ca="1"/>
        <v>18.95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L105" s="42">
        <f ca="1"/>
        <v>45992</v>
      </c>
      <c r="M105" s="47">
        <f ca="1"/>
        <v>18.55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45993</v>
      </c>
      <c r="M106" s="47">
        <f ca="1"/>
        <v>16.7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45994</v>
      </c>
      <c r="M107" s="47">
        <f ca="1"/>
        <v>17.95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45995</v>
      </c>
      <c r="M108" s="47">
        <f ca="1"/>
        <v>16.05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45996</v>
      </c>
      <c r="M109" s="47">
        <f ca="1"/>
        <v>16.649999999999999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45999</v>
      </c>
      <c r="M110" s="47">
        <f ca="1"/>
        <v>15.8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46000</v>
      </c>
      <c r="M111" s="47">
        <f ca="1"/>
        <v>14.4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46001</v>
      </c>
      <c r="M112" s="47">
        <f ca="1"/>
        <v>14.3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46002</v>
      </c>
      <c r="M113" s="47">
        <f ca="1"/>
        <v>12.1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46003</v>
      </c>
      <c r="M114" s="47">
        <f ca="1"/>
        <v>13.85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46006</v>
      </c>
      <c r="M115" s="47">
        <f ca="1"/>
        <v>11.55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46007</v>
      </c>
      <c r="M116" s="47">
        <f ca="1"/>
        <v>11.65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46008</v>
      </c>
      <c r="M117" s="47">
        <f ca="1"/>
        <v>11.1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40625" defaultRowHeight="15"/>
  <cols>
    <col min="1" max="1" width="15.42578125" style="42" bestFit="1" customWidth="1"/>
    <col min="2" max="2" width="21.28515625" style="3" bestFit="1" customWidth="1"/>
    <col min="3" max="3" width="19.140625" style="3" bestFit="1" customWidth="1"/>
    <col min="4" max="4" width="11.28515625" style="3" bestFit="1" customWidth="1"/>
    <col min="5" max="5" width="17.8554687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113" customWidth="1"/>
    <col min="11" max="11" width="10.7109375" style="47" customWidth="1"/>
    <col min="12" max="12" width="10.5703125" style="42" customWidth="1"/>
    <col min="13" max="13" width="10.5703125" style="47" customWidth="1"/>
    <col min="14" max="16" width="10.5703125" style="42" bestFit="1" customWidth="1"/>
    <col min="17" max="18" width="9.140625" style="42"/>
    <col min="19" max="16384" width="9.140625" style="3"/>
  </cols>
  <sheetData>
    <row r="1" spans="1:16" s="42" customFormat="1" ht="15.7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45859</v>
      </c>
      <c r="K1" s="47"/>
      <c r="M1" s="47"/>
      <c r="P1" s="42" cm="1">
        <f t="array" aca="1" ref="P1" ca="1">LOOKUP(2,1/(P:P&lt;&gt;""),P:P)</f>
        <v>46008</v>
      </c>
    </row>
    <row r="2" spans="1:16" s="42" customFormat="1" ht="15.7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23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50" ca="1">_xll.BDH($B$4, "PX_LAST, ", TODAY()-300, TODAY()-1)</f>
        <v>45709</v>
      </c>
      <c r="K3" s="47">
        <f ca="1"/>
        <v>55.2</v>
      </c>
      <c r="L3" s="42" cm="1">
        <f t="array" aca="1" ref="L3:M31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45712</v>
      </c>
      <c r="K4" s="47">
        <f ca="1"/>
        <v>50.61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45713</v>
      </c>
      <c r="K5" s="47">
        <f ca="1"/>
        <v>42.53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45714</v>
      </c>
      <c r="K6" s="47">
        <f ca="1"/>
        <v>37.06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45715</v>
      </c>
      <c r="K7" s="47">
        <f ca="1"/>
        <v>30.53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45716</v>
      </c>
      <c r="K8" s="47">
        <f ca="1"/>
        <v>32.6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45719</v>
      </c>
      <c r="K9" s="47">
        <f ca="1"/>
        <v>28.02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.75" thickBot="1">
      <c r="A10" s="15" t="s">
        <v>28</v>
      </c>
      <c r="B10" s="19" cm="1">
        <f t="array" ref="B10">_xll.BDP(B4,"OPT_PX")</f>
        <v>39</v>
      </c>
      <c r="C10" s="19" cm="1">
        <f t="array" ref="C10">_xll.BDP(C4,"OPT_PX")</f>
        <v>0.28000000000000003</v>
      </c>
      <c r="D10" s="30"/>
      <c r="E10" s="1"/>
      <c r="F10" s="3"/>
      <c r="I10" s="3"/>
      <c r="J10" s="42">
        <f ca="1"/>
        <v>45721</v>
      </c>
      <c r="K10" s="47">
        <f ca="1"/>
        <v>24.46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.7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45722</v>
      </c>
      <c r="K11" s="47">
        <f ca="1"/>
        <v>23.37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.75" thickBot="1">
      <c r="A12" s="32" t="s">
        <v>22</v>
      </c>
      <c r="B12" s="181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45726</v>
      </c>
      <c r="K12" s="39">
        <f ca="1"/>
        <v>14.61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.7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45727</v>
      </c>
      <c r="K13" s="39">
        <f ca="1"/>
        <v>14.49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45733</v>
      </c>
      <c r="K14" s="39">
        <f ca="1"/>
        <v>14.89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45734</v>
      </c>
      <c r="K15" s="39">
        <f ca="1"/>
        <v>11.91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45735</v>
      </c>
      <c r="K16" s="39">
        <f ca="1"/>
        <v>12.8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45740</v>
      </c>
      <c r="K17" s="39">
        <f ca="1"/>
        <v>14.32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45747</v>
      </c>
      <c r="K18" s="39">
        <f ca="1"/>
        <v>7.44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45749</v>
      </c>
      <c r="K19" s="39">
        <f ca="1"/>
        <v>10.98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  <c r="P19" s="42">
        <f ca="1"/>
        <v>46002</v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45751</v>
      </c>
      <c r="K20" s="39">
        <f ca="1"/>
        <v>5.5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  <c r="P20" s="42">
        <f ca="1"/>
        <v>46003</v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45754</v>
      </c>
      <c r="K21" s="39">
        <f ca="1"/>
        <v>5.3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  <c r="P21" s="42">
        <f ca="1"/>
        <v>46006</v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45755</v>
      </c>
      <c r="K22" s="39">
        <f ca="1"/>
        <v>5.38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  <c r="P22" s="42">
        <f ca="1"/>
        <v>46007</v>
      </c>
    </row>
    <row r="23" spans="1:16" ht="14.45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45756</v>
      </c>
      <c r="K23" s="39">
        <f ca="1"/>
        <v>6.7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  <c r="P23" s="42">
        <f ca="1"/>
        <v>46008</v>
      </c>
    </row>
    <row r="24" spans="1:16" ht="14.45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45764</v>
      </c>
      <c r="K24" s="39">
        <f ca="1"/>
        <v>7.09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6" ht="14.45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45769</v>
      </c>
      <c r="K25" s="39">
        <f ca="1"/>
        <v>7.24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</row>
    <row r="26" spans="1:16" ht="14.45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45771</v>
      </c>
      <c r="K26" s="39">
        <f ca="1"/>
        <v>8.6999999999999993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</row>
    <row r="27" spans="1:16" ht="14.45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45779</v>
      </c>
      <c r="K27" s="39">
        <f ca="1"/>
        <v>15.12</v>
      </c>
      <c r="L27" s="42">
        <f ca="1"/>
        <v>46002</v>
      </c>
      <c r="M27" s="47">
        <f ca="1"/>
        <v>0.3</v>
      </c>
      <c r="N27" s="42" t="str">
        <f t="shared" ca="1" si="0"/>
        <v/>
      </c>
      <c r="O27" s="42" t="str">
        <f t="shared" ca="1" si="1"/>
        <v/>
      </c>
    </row>
    <row r="28" spans="1:16" ht="14.45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45782</v>
      </c>
      <c r="K28" s="39">
        <f ca="1"/>
        <v>14.53</v>
      </c>
      <c r="L28" s="42">
        <f ca="1"/>
        <v>46003</v>
      </c>
      <c r="M28" s="47">
        <f ca="1"/>
        <v>0.25</v>
      </c>
      <c r="N28" s="42" t="str">
        <f t="shared" ca="1" si="0"/>
        <v/>
      </c>
      <c r="O28" s="42" t="str">
        <f t="shared" ca="1" si="1"/>
        <v/>
      </c>
    </row>
    <row r="29" spans="1:16" ht="14.45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45786</v>
      </c>
      <c r="K29" s="39">
        <f ca="1"/>
        <v>13.2</v>
      </c>
      <c r="L29" s="42">
        <f ca="1"/>
        <v>46006</v>
      </c>
      <c r="M29" s="47">
        <f ca="1"/>
        <v>0.27</v>
      </c>
      <c r="N29" s="42" t="str">
        <f t="shared" ca="1" si="0"/>
        <v/>
      </c>
      <c r="O29" s="42" t="str">
        <f t="shared" ca="1" si="1"/>
        <v/>
      </c>
    </row>
    <row r="30" spans="1:16" ht="14.45" customHeight="1">
      <c r="A30" s="166">
        <f t="shared" ca="1" si="3"/>
        <v>46002</v>
      </c>
      <c r="B30" s="38">
        <f t="shared" ca="1" si="4"/>
        <v>87.45</v>
      </c>
      <c r="C30" s="30">
        <f t="shared" ca="1" si="5"/>
        <v>-61130.475906885513</v>
      </c>
      <c r="D30" s="38">
        <f t="shared" ca="1" si="2"/>
        <v>0.3</v>
      </c>
      <c r="E30" s="30">
        <f t="shared" ca="1" si="6"/>
        <v>-67055.75561902397</v>
      </c>
      <c r="F30" s="66">
        <f t="shared" ca="1" si="7"/>
        <v>5925.2797121384574</v>
      </c>
      <c r="H30" s="125"/>
      <c r="J30" s="113">
        <f ca="1"/>
        <v>45789</v>
      </c>
      <c r="K30" s="39">
        <f ca="1"/>
        <v>17.57</v>
      </c>
      <c r="L30" s="42">
        <f ca="1"/>
        <v>46007</v>
      </c>
      <c r="M30" s="47">
        <f ca="1"/>
        <v>0.24</v>
      </c>
      <c r="N30" s="42" t="str">
        <f t="shared" ca="1" si="0"/>
        <v/>
      </c>
      <c r="O30" s="42" t="str">
        <f t="shared" ca="1" si="1"/>
        <v/>
      </c>
    </row>
    <row r="31" spans="1:16" ht="14.45" customHeight="1">
      <c r="A31" s="166">
        <f t="shared" ca="1" si="3"/>
        <v>46003</v>
      </c>
      <c r="B31" s="38">
        <f t="shared" ca="1" si="4"/>
        <v>57.2</v>
      </c>
      <c r="C31" s="30">
        <f t="shared" ca="1" si="5"/>
        <v>-105285.12958843485</v>
      </c>
      <c r="D31" s="38">
        <f t="shared" ca="1" si="2"/>
        <v>0.25</v>
      </c>
      <c r="E31" s="30">
        <f t="shared" ca="1" si="6"/>
        <v>-85682.354402086174</v>
      </c>
      <c r="F31" s="66">
        <f t="shared" ca="1" si="7"/>
        <v>-19602.775186348677</v>
      </c>
      <c r="H31" s="125"/>
      <c r="J31" s="113">
        <f ca="1"/>
        <v>45790</v>
      </c>
      <c r="K31" s="39">
        <f ca="1"/>
        <v>19.84</v>
      </c>
      <c r="L31" s="42">
        <f ca="1"/>
        <v>46008</v>
      </c>
      <c r="M31" s="47">
        <f ca="1"/>
        <v>0.23</v>
      </c>
      <c r="N31" s="42" t="str">
        <f t="shared" ca="1" si="0"/>
        <v/>
      </c>
      <c r="O31" s="42" t="str">
        <f t="shared" ca="1" si="1"/>
        <v/>
      </c>
    </row>
    <row r="32" spans="1:16" ht="14.45" customHeight="1">
      <c r="A32" s="166">
        <f t="shared" ca="1" si="3"/>
        <v>46006</v>
      </c>
      <c r="B32" s="38">
        <f t="shared" ca="1" si="4"/>
        <v>52.9</v>
      </c>
      <c r="C32" s="30">
        <f t="shared" ca="1" si="5"/>
        <v>-111561.65887209309</v>
      </c>
      <c r="D32" s="38">
        <f t="shared" ca="1" si="2"/>
        <v>0.27</v>
      </c>
      <c r="E32" s="30">
        <f t="shared" ca="1" si="6"/>
        <v>-78231.714888861286</v>
      </c>
      <c r="F32" s="66">
        <f t="shared" ca="1" si="7"/>
        <v>-33329.943983231802</v>
      </c>
      <c r="H32" s="125"/>
      <c r="J32" s="113">
        <f ca="1"/>
        <v>45792</v>
      </c>
      <c r="K32" s="39">
        <f ca="1"/>
        <v>20.399999999999999</v>
      </c>
      <c r="N32" s="42" t="str">
        <f t="shared" ca="1" si="0"/>
        <v/>
      </c>
      <c r="O32" s="42" t="str">
        <f t="shared" ca="1" si="1"/>
        <v/>
      </c>
    </row>
    <row r="33" spans="1:15" ht="14.45" customHeight="1">
      <c r="A33" s="166">
        <f t="shared" ca="1" si="3"/>
        <v>46007</v>
      </c>
      <c r="B33" s="38">
        <f t="shared" ca="1" si="4"/>
        <v>44.1</v>
      </c>
      <c r="C33" s="30">
        <f t="shared" ca="1" si="5"/>
        <v>-124406.64903399839</v>
      </c>
      <c r="D33" s="38">
        <f t="shared" ca="1" si="2"/>
        <v>0.24</v>
      </c>
      <c r="E33" s="30">
        <f t="shared" ca="1" si="6"/>
        <v>-89407.674158698632</v>
      </c>
      <c r="F33" s="66">
        <f t="shared" ca="1" si="7"/>
        <v>-34998.974875299755</v>
      </c>
      <c r="H33" s="125"/>
      <c r="J33" s="113">
        <f ca="1"/>
        <v>45798</v>
      </c>
      <c r="K33" s="39">
        <f ca="1"/>
        <v>16.64</v>
      </c>
      <c r="N33" s="42" t="str">
        <f t="shared" ca="1" si="0"/>
        <v/>
      </c>
      <c r="O33" s="42" t="str">
        <f t="shared" ca="1" si="1"/>
        <v/>
      </c>
    </row>
    <row r="34" spans="1:15" ht="14.45" customHeight="1">
      <c r="A34" s="166">
        <f t="shared" ca="1" si="3"/>
        <v>46008</v>
      </c>
      <c r="B34" s="38">
        <f t="shared" ca="1" si="4"/>
        <v>31.69</v>
      </c>
      <c r="C34" s="30">
        <f t="shared" ca="1" si="5"/>
        <v>-142521.00447823066</v>
      </c>
      <c r="D34" s="38">
        <f t="shared" ca="1" si="2"/>
        <v>0.23</v>
      </c>
      <c r="E34" s="30">
        <f t="shared" ca="1" si="6"/>
        <v>-93132.993915311061</v>
      </c>
      <c r="F34" s="66">
        <f t="shared" ca="1" si="7"/>
        <v>-49388.010562919604</v>
      </c>
      <c r="H34" s="125"/>
      <c r="J34" s="113">
        <f ca="1"/>
        <v>45799</v>
      </c>
      <c r="K34" s="39">
        <f ca="1"/>
        <v>17.850000000000001</v>
      </c>
      <c r="N34" s="42" t="str">
        <f t="shared" ca="1" si="0"/>
        <v/>
      </c>
      <c r="O34" s="42" t="str">
        <f t="shared" ca="1" si="1"/>
        <v/>
      </c>
    </row>
    <row r="35" spans="1:15" ht="14.45" customHeight="1">
      <c r="A35" s="166">
        <f t="shared" ca="1" si="3"/>
        <v>46009.432618865743</v>
      </c>
      <c r="B35" s="38">
        <f t="shared" ca="1" si="4"/>
        <v>39</v>
      </c>
      <c r="C35" s="30">
        <f t="shared" ca="1" si="5"/>
        <v>-131850.90469601162</v>
      </c>
      <c r="D35" s="38">
        <f t="shared" ca="1" si="2"/>
        <v>0.28000000000000003</v>
      </c>
      <c r="E35" s="30">
        <f t="shared" ca="1" si="6"/>
        <v>-74506.395132248843</v>
      </c>
      <c r="F35" s="66">
        <f t="shared" ca="1" si="7"/>
        <v>-57344.509563762782</v>
      </c>
      <c r="H35" s="125"/>
      <c r="J35" s="113">
        <f ca="1"/>
        <v>45805</v>
      </c>
      <c r="K35" s="39">
        <f ca="1"/>
        <v>19.38</v>
      </c>
      <c r="N35" s="42" t="str">
        <f t="shared" ca="1" si="0"/>
        <v/>
      </c>
      <c r="O35" s="42" t="str">
        <f t="shared" ca="1" si="1"/>
        <v/>
      </c>
    </row>
    <row r="36" spans="1:15" ht="14.45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45810</v>
      </c>
      <c r="K36" s="39">
        <f ca="1"/>
        <v>16.25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45811</v>
      </c>
      <c r="K37" s="39">
        <f ca="1"/>
        <v>19.690000000000001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45813</v>
      </c>
      <c r="K38" s="39">
        <f ca="1"/>
        <v>21.52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45814</v>
      </c>
      <c r="K39" s="39">
        <f ca="1"/>
        <v>22.13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45817</v>
      </c>
      <c r="K40" s="39">
        <f ca="1"/>
        <v>22.65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45818</v>
      </c>
      <c r="K41" s="39">
        <f ca="1"/>
        <v>24.7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45821</v>
      </c>
      <c r="K42" s="39">
        <f ca="1"/>
        <v>22.25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45825</v>
      </c>
      <c r="K43" s="39">
        <f ca="1"/>
        <v>19.8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45826</v>
      </c>
      <c r="K44" s="39">
        <f ca="1"/>
        <v>19.7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45828</v>
      </c>
      <c r="K45" s="39">
        <f ca="1"/>
        <v>16.45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45831</v>
      </c>
      <c r="K46" s="39">
        <f ca="1"/>
        <v>18.25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45834</v>
      </c>
      <c r="K47" s="39">
        <f ca="1"/>
        <v>26.65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45835</v>
      </c>
      <c r="K48" s="39">
        <f ca="1"/>
        <v>35.6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45838</v>
      </c>
      <c r="K49" s="39">
        <f ca="1"/>
        <v>36.700000000000003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45840</v>
      </c>
      <c r="K50" s="39">
        <f ca="1"/>
        <v>40.21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45841</v>
      </c>
      <c r="K51" s="39">
        <f ca="1"/>
        <v>47.8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45845</v>
      </c>
      <c r="K52" s="39">
        <f ca="1"/>
        <v>42.08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45846</v>
      </c>
      <c r="K53" s="39">
        <f ca="1"/>
        <v>40.5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45848</v>
      </c>
      <c r="K54" s="39">
        <f ca="1"/>
        <v>47.38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45849</v>
      </c>
      <c r="K55" s="39">
        <f ca="1"/>
        <v>43.5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45852</v>
      </c>
      <c r="K56" s="47">
        <f ca="1"/>
        <v>43.53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45853</v>
      </c>
      <c r="K57" s="47">
        <f ca="1"/>
        <v>40.6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45859</v>
      </c>
      <c r="K58" s="47">
        <f ca="1"/>
        <v>48.8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45862</v>
      </c>
      <c r="K59" s="47">
        <f ca="1"/>
        <v>55.3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45866</v>
      </c>
      <c r="K60" s="47">
        <f ca="1"/>
        <v>51.2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45867</v>
      </c>
      <c r="K61" s="47">
        <f ca="1"/>
        <v>50.1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45869</v>
      </c>
      <c r="K62" s="47">
        <f ca="1"/>
        <v>42.4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45870</v>
      </c>
      <c r="K63" s="47">
        <f ca="1"/>
        <v>30.97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45873</v>
      </c>
      <c r="K64" s="47">
        <f ca="1"/>
        <v>37.42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45874</v>
      </c>
      <c r="K65" s="47">
        <f ca="1"/>
        <v>35.799999999999997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45876</v>
      </c>
      <c r="K66" s="47">
        <f ca="1"/>
        <v>38.5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45877</v>
      </c>
      <c r="K67" s="47">
        <f ca="1"/>
        <v>44.81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45882</v>
      </c>
      <c r="K68" s="47">
        <f ca="1"/>
        <v>58.86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45883</v>
      </c>
      <c r="K69" s="47">
        <f ca="1"/>
        <v>56.98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45884</v>
      </c>
      <c r="K70" s="47">
        <f ca="1"/>
        <v>55.87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45887</v>
      </c>
      <c r="K71" s="47">
        <f ca="1"/>
        <v>50.36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45888</v>
      </c>
      <c r="K72" s="47">
        <f ca="1"/>
        <v>49.61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45889</v>
      </c>
      <c r="K73" s="47">
        <f ca="1"/>
        <v>35.58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45890</v>
      </c>
      <c r="K74" s="47">
        <f ca="1"/>
        <v>37.799999999999997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45891</v>
      </c>
      <c r="K75" s="47">
        <f ca="1"/>
        <v>49.75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45894</v>
      </c>
      <c r="K76" s="47">
        <f ca="1"/>
        <v>46.5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45895</v>
      </c>
      <c r="K77" s="47">
        <f ca="1"/>
        <v>47.09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45896</v>
      </c>
      <c r="K78" s="47">
        <f ca="1"/>
        <v>50.8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45898</v>
      </c>
      <c r="K79" s="47">
        <f ca="1"/>
        <v>47.9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45902</v>
      </c>
      <c r="K80" s="47">
        <f ca="1"/>
        <v>36.200000000000003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45903</v>
      </c>
      <c r="K81" s="47">
        <f ca="1"/>
        <v>41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45904</v>
      </c>
      <c r="K82" s="47">
        <f ca="1"/>
        <v>42.63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45905</v>
      </c>
      <c r="K83" s="47">
        <f ca="1"/>
        <v>43.8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45909</v>
      </c>
      <c r="K84" s="47">
        <f ca="1"/>
        <v>49.8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45910</v>
      </c>
      <c r="K85" s="47">
        <f ca="1"/>
        <v>55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45911</v>
      </c>
      <c r="K86" s="47">
        <f ca="1"/>
        <v>65.849999999999994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45915</v>
      </c>
      <c r="K87" s="47">
        <f ca="1"/>
        <v>75.53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45916</v>
      </c>
      <c r="K88" s="47">
        <f ca="1"/>
        <v>78.400000000000006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45917</v>
      </c>
      <c r="K89" s="47">
        <f ca="1"/>
        <v>71.84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45918</v>
      </c>
      <c r="K90" s="47">
        <f ca="1"/>
        <v>83.1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45919</v>
      </c>
      <c r="K91" s="47">
        <f ca="1"/>
        <v>91.4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45922</v>
      </c>
      <c r="K92" s="47">
        <f ca="1"/>
        <v>106.02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45923</v>
      </c>
      <c r="K93" s="47">
        <f ca="1"/>
        <v>100.58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45924</v>
      </c>
      <c r="K94" s="47">
        <f ca="1"/>
        <v>86.06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45925</v>
      </c>
      <c r="K95" s="47">
        <f ca="1"/>
        <v>75.27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45929</v>
      </c>
      <c r="K96" s="47">
        <f ca="1"/>
        <v>84.79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45930</v>
      </c>
      <c r="K97" s="47">
        <f ca="1"/>
        <v>79.569999999999993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45931</v>
      </c>
      <c r="K98" s="47">
        <f ca="1"/>
        <v>101.4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45932</v>
      </c>
      <c r="K99" s="47">
        <f ca="1"/>
        <v>101.09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45933</v>
      </c>
      <c r="K100" s="47">
        <f ca="1"/>
        <v>104.6</v>
      </c>
      <c r="N100" s="42">
        <f t="shared" ca="1" si="9"/>
        <v>45933</v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45936</v>
      </c>
      <c r="K101" s="47">
        <f ca="1"/>
        <v>113.2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45937</v>
      </c>
      <c r="K102" s="47">
        <f ca="1"/>
        <v>107.8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45938</v>
      </c>
      <c r="K103" s="47">
        <f ca="1"/>
        <v>115.93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45939</v>
      </c>
      <c r="K104" s="47">
        <f ca="1"/>
        <v>105.7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45940</v>
      </c>
      <c r="K105" s="47">
        <f ca="1"/>
        <v>76.760000000000005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45943</v>
      </c>
      <c r="K106" s="47">
        <f ca="1"/>
        <v>87.3</v>
      </c>
      <c r="N106" s="42">
        <f t="shared" ca="1" si="9"/>
        <v>45943</v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45944</v>
      </c>
      <c r="K107" s="47">
        <f ca="1"/>
        <v>74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45945</v>
      </c>
      <c r="K108" s="47">
        <f ca="1"/>
        <v>83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45946</v>
      </c>
      <c r="K109" s="47">
        <f ca="1"/>
        <v>88.83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45947</v>
      </c>
      <c r="K110" s="47">
        <f ca="1"/>
        <v>85.7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45950</v>
      </c>
      <c r="K111" s="47">
        <f ca="1"/>
        <v>100.32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45951</v>
      </c>
      <c r="K112" s="47">
        <f ca="1"/>
        <v>97.7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45952</v>
      </c>
      <c r="K113" s="47">
        <f ca="1"/>
        <v>87.4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45953</v>
      </c>
      <c r="K114" s="47">
        <f ca="1"/>
        <v>89.7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45954</v>
      </c>
      <c r="K115" s="47">
        <f ca="1"/>
        <v>112.19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45957</v>
      </c>
      <c r="K116" s="47">
        <f ca="1"/>
        <v>142.58000000000001</v>
      </c>
      <c r="N116" s="42">
        <f t="shared" ca="1" si="9"/>
        <v>45957</v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45958</v>
      </c>
      <c r="K117" s="47">
        <f ca="1"/>
        <v>164.7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45959</v>
      </c>
      <c r="K118" s="47">
        <f ca="1"/>
        <v>177.01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45960</v>
      </c>
      <c r="K119" s="47">
        <f ca="1"/>
        <v>147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45961</v>
      </c>
      <c r="K120" s="47">
        <f ca="1"/>
        <v>153.56</v>
      </c>
      <c r="N120" s="42">
        <f t="shared" ca="1" si="9"/>
        <v>45961</v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45964</v>
      </c>
      <c r="K121" s="47">
        <f ca="1"/>
        <v>144.63</v>
      </c>
      <c r="N121" s="42">
        <f t="shared" ca="1" si="9"/>
        <v>45964</v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45966</v>
      </c>
      <c r="K122" s="47">
        <f ca="1"/>
        <v>112.62</v>
      </c>
      <c r="N122" s="42">
        <f t="shared" ca="1" si="9"/>
        <v>45966</v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45968</v>
      </c>
      <c r="K123" s="47">
        <f ca="1"/>
        <v>85.2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45971</v>
      </c>
      <c r="K124" s="47">
        <f ca="1"/>
        <v>103.51</v>
      </c>
      <c r="N124" s="42">
        <f t="shared" ca="1" si="9"/>
        <v>45971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45972</v>
      </c>
      <c r="K125" s="47">
        <f ca="1"/>
        <v>127.61</v>
      </c>
      <c r="N125" s="42">
        <f t="shared" ca="1" si="9"/>
        <v>45972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45973</v>
      </c>
      <c r="K126" s="47">
        <f ca="1"/>
        <v>129.33000000000001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45974</v>
      </c>
      <c r="K127" s="47">
        <f ca="1"/>
        <v>91.55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45975</v>
      </c>
      <c r="K128" s="47">
        <f ca="1"/>
        <v>91.2</v>
      </c>
      <c r="N128" s="42">
        <f t="shared" ca="1" si="9"/>
        <v>45975</v>
      </c>
      <c r="O128" s="42">
        <f t="shared" ca="1" si="10"/>
        <v>45975</v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45978</v>
      </c>
      <c r="K129" s="47">
        <f ca="1"/>
        <v>68.3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45979</v>
      </c>
      <c r="K130" s="47">
        <f ca="1"/>
        <v>60.72</v>
      </c>
      <c r="N130" s="42">
        <f t="shared" ca="1" si="9"/>
        <v>45979</v>
      </c>
      <c r="O130" s="42">
        <f t="shared" ca="1" si="10"/>
        <v>45979</v>
      </c>
    </row>
    <row r="131" spans="1:15">
      <c r="A131" s="166"/>
      <c r="B131" s="38"/>
      <c r="C131" s="30"/>
      <c r="D131" s="38"/>
      <c r="E131" s="30"/>
      <c r="F131" s="66"/>
      <c r="J131" s="113">
        <f ca="1"/>
        <v>45980</v>
      </c>
      <c r="K131" s="47">
        <f ca="1"/>
        <v>58.08</v>
      </c>
      <c r="N131" s="42">
        <f t="shared" ca="1" si="9"/>
        <v>45980</v>
      </c>
      <c r="O131" s="42">
        <f t="shared" ca="1" si="10"/>
        <v>45980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45981</v>
      </c>
      <c r="K132" s="47">
        <f ca="1"/>
        <v>50.79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8"/>
      <c r="E133" s="30"/>
      <c r="F133" s="66"/>
      <c r="J133" s="113">
        <f ca="1"/>
        <v>45982</v>
      </c>
      <c r="K133" s="47">
        <f ca="1"/>
        <v>62.47</v>
      </c>
      <c r="N133" s="42">
        <f t="shared" ca="1" si="18"/>
        <v>45982</v>
      </c>
      <c r="O133" s="42">
        <f t="shared" ca="1" si="19"/>
        <v>45982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45985</v>
      </c>
      <c r="K134" s="47">
        <f ca="1"/>
        <v>64.900000000000006</v>
      </c>
      <c r="N134" s="42">
        <f t="shared" ca="1" si="18"/>
        <v>45985</v>
      </c>
      <c r="O134" s="42">
        <f t="shared" ca="1" si="19"/>
        <v>45985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45986</v>
      </c>
      <c r="K135" s="47">
        <f ca="1"/>
        <v>70.97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45987</v>
      </c>
      <c r="K136" s="47">
        <f ca="1"/>
        <v>90.4</v>
      </c>
      <c r="N136" s="42">
        <f t="shared" ca="1" si="18"/>
        <v>45987</v>
      </c>
      <c r="O136" s="42">
        <f t="shared" ca="1" si="19"/>
        <v>45987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45989</v>
      </c>
      <c r="K137" s="47">
        <f ca="1"/>
        <v>92.6</v>
      </c>
      <c r="N137" s="42">
        <f t="shared" ca="1" si="18"/>
        <v>45989</v>
      </c>
      <c r="O137" s="42">
        <f t="shared" ca="1" si="19"/>
        <v>45989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45992</v>
      </c>
      <c r="K138" s="47">
        <f ca="1"/>
        <v>81</v>
      </c>
      <c r="N138" s="42">
        <f t="shared" ca="1" si="18"/>
        <v>45992</v>
      </c>
      <c r="O138" s="42">
        <f t="shared" ca="1" si="19"/>
        <v>45992</v>
      </c>
    </row>
    <row r="139" spans="1:15">
      <c r="A139" s="166"/>
      <c r="B139" s="38"/>
      <c r="C139" s="30"/>
      <c r="D139" s="38"/>
      <c r="E139" s="30"/>
      <c r="F139" s="66"/>
      <c r="J139" s="113">
        <f ca="1"/>
        <v>45993</v>
      </c>
      <c r="K139" s="47">
        <f ca="1"/>
        <v>78.84</v>
      </c>
      <c r="N139" s="42">
        <f t="shared" ca="1" si="18"/>
        <v>45993</v>
      </c>
      <c r="O139" s="42">
        <f t="shared" ca="1" si="19"/>
        <v>45993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45994</v>
      </c>
      <c r="K140" s="47">
        <f ca="1"/>
        <v>89.66</v>
      </c>
      <c r="N140" s="42">
        <f t="shared" ca="1" si="18"/>
        <v>45994</v>
      </c>
      <c r="O140" s="42">
        <f t="shared" ca="1" si="19"/>
        <v>45994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45995</v>
      </c>
      <c r="K141" s="47">
        <f ca="1"/>
        <v>81.599999999999994</v>
      </c>
      <c r="N141" s="42">
        <f t="shared" ca="1" si="18"/>
        <v>45995</v>
      </c>
      <c r="O141" s="42">
        <f t="shared" ca="1" si="19"/>
        <v>45995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45996</v>
      </c>
      <c r="K142" s="47">
        <f ca="1"/>
        <v>85.3</v>
      </c>
      <c r="N142" s="42">
        <f t="shared" ca="1" si="18"/>
        <v>45996</v>
      </c>
      <c r="O142" s="42">
        <f t="shared" ca="1" si="19"/>
        <v>45996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45999</v>
      </c>
      <c r="K143" s="47">
        <f ca="1"/>
        <v>75</v>
      </c>
      <c r="N143" s="42">
        <f t="shared" ca="1" si="18"/>
        <v>45999</v>
      </c>
      <c r="O143" s="42">
        <f t="shared" ca="1" si="19"/>
        <v>45999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46000</v>
      </c>
      <c r="K144" s="47">
        <f ca="1"/>
        <v>76.3</v>
      </c>
      <c r="N144" s="42">
        <f t="shared" ca="1" si="18"/>
        <v>46000</v>
      </c>
      <c r="O144" s="42">
        <f t="shared" ca="1" si="19"/>
        <v>46000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46001</v>
      </c>
      <c r="K145" s="47">
        <f ca="1"/>
        <v>84.8</v>
      </c>
      <c r="N145" s="42">
        <f t="shared" ca="1" si="18"/>
        <v>46001</v>
      </c>
      <c r="O145" s="42">
        <f t="shared" ca="1" si="19"/>
        <v>46001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46002</v>
      </c>
      <c r="K146" s="47">
        <f ca="1"/>
        <v>87.45</v>
      </c>
      <c r="N146" s="42">
        <f t="shared" ca="1" si="18"/>
        <v>46002</v>
      </c>
      <c r="O146" s="42">
        <f t="shared" ca="1" si="19"/>
        <v>46002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46003</v>
      </c>
      <c r="K147" s="47">
        <f ca="1"/>
        <v>57.2</v>
      </c>
      <c r="N147" s="42">
        <f t="shared" ca="1" si="18"/>
        <v>46003</v>
      </c>
      <c r="O147" s="42">
        <f t="shared" ca="1" si="19"/>
        <v>46003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46006</v>
      </c>
      <c r="K148" s="47">
        <f ca="1"/>
        <v>52.9</v>
      </c>
      <c r="N148" s="42">
        <f t="shared" ca="1" si="18"/>
        <v>46006</v>
      </c>
      <c r="O148" s="42">
        <f t="shared" ca="1" si="19"/>
        <v>46006</v>
      </c>
    </row>
    <row r="149" spans="1:15">
      <c r="A149" s="166"/>
      <c r="B149" s="38"/>
      <c r="C149" s="30"/>
      <c r="D149" s="38"/>
      <c r="E149" s="30"/>
      <c r="F149" s="66"/>
      <c r="J149" s="113">
        <f ca="1"/>
        <v>46007</v>
      </c>
      <c r="K149" s="47">
        <f ca="1"/>
        <v>44.1</v>
      </c>
      <c r="N149" s="42">
        <f t="shared" ca="1" si="18"/>
        <v>46007</v>
      </c>
      <c r="O149" s="42">
        <f t="shared" ca="1" si="19"/>
        <v>46007</v>
      </c>
    </row>
    <row r="150" spans="1:15">
      <c r="A150" s="166"/>
      <c r="B150" s="38"/>
      <c r="C150" s="30"/>
      <c r="D150" s="38"/>
      <c r="E150" s="30"/>
      <c r="F150" s="66"/>
      <c r="J150" s="113">
        <f ca="1"/>
        <v>46008</v>
      </c>
      <c r="K150" s="47">
        <f ca="1"/>
        <v>31.69</v>
      </c>
      <c r="N150" s="42">
        <f t="shared" ca="1" si="18"/>
        <v>46008</v>
      </c>
      <c r="O150" s="42">
        <f t="shared" ca="1" si="19"/>
        <v>46008</v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40625" defaultRowHeight="15"/>
  <cols>
    <col min="1" max="1" width="16.5703125" style="146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6" width="10.7109375" style="3" customWidth="1"/>
    <col min="7" max="7" width="11.28515625" style="3" bestFit="1" customWidth="1"/>
    <col min="8" max="8" width="24.28515625" style="3" bestFit="1" customWidth="1"/>
    <col min="9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6" customWidth="1"/>
    <col min="14" max="14" width="9.140625" style="3" customWidth="1"/>
    <col min="15" max="15" width="15.7109375" style="146" customWidth="1"/>
    <col min="16" max="16" width="9.140625" style="3" customWidth="1"/>
    <col min="17" max="17" width="15.7109375" style="146" customWidth="1"/>
    <col min="18" max="18" width="9.140625" style="3" customWidth="1"/>
    <col min="19" max="21" width="15.7109375" style="146" bestFit="1" customWidth="1"/>
    <col min="22" max="23" width="9.140625" style="146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46009.625</v>
      </c>
    </row>
    <row r="2" spans="1:21" ht="15.7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1">_xlfn.UNIQUE(T:T)</f>
        <v>0</v>
      </c>
    </row>
    <row r="3" spans="1:21" ht="15.7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45813.625</v>
      </c>
      <c r="N3" s="3">
        <v>138.72499999999999</v>
      </c>
      <c r="O3" s="146" cm="1">
        <f t="array" ref="O3:P137">_xll.BDH(C4, "LAST_PRICE", "01/01/2025 15:00:00", "01/01/2035 16:00:00", "BarSize=60", "BarType=T", "RecurDaily=True", "TZ=London")</f>
        <v>45813.625</v>
      </c>
      <c r="P3" s="3">
        <v>100.31699999999999</v>
      </c>
      <c r="Q3" s="146" cm="1">
        <f t="array" ref="Q3:R28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45814.625</v>
      </c>
      <c r="N4" s="3">
        <v>136.97399999999999</v>
      </c>
      <c r="O4" s="146">
        <v>45814.625</v>
      </c>
      <c r="P4" s="3">
        <v>100.188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45817.625</v>
      </c>
      <c r="N5" s="3">
        <v>135.006</v>
      </c>
      <c r="O5" s="146">
        <v>45817.625</v>
      </c>
      <c r="P5" s="3">
        <v>99.942999999999998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.7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45818.625</v>
      </c>
      <c r="N6" s="3">
        <v>135.029</v>
      </c>
      <c r="O6" s="146">
        <v>45818.625</v>
      </c>
      <c r="P6" s="3">
        <v>100.369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45819.625</v>
      </c>
      <c r="N7" s="3">
        <v>130.54400000000001</v>
      </c>
      <c r="O7" s="146">
        <v>45819.625</v>
      </c>
      <c r="P7" s="3">
        <v>100.633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  <c r="U7" s="146">
        <v>46003.625</v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45820.625</v>
      </c>
      <c r="N8" s="3">
        <v>131.494</v>
      </c>
      <c r="O8" s="146">
        <v>45820.625</v>
      </c>
      <c r="P8" s="3">
        <v>101.126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  <c r="U8" s="146">
        <v>46006.625</v>
      </c>
    </row>
    <row r="9" spans="1:21">
      <c r="A9" s="14" t="s">
        <v>135</v>
      </c>
      <c r="B9" s="130" cm="1">
        <f t="array" ref="B9">_xll.BDP(B4,"PX_LAST")</f>
        <v>99.291219999999996</v>
      </c>
      <c r="C9" s="130" cm="1">
        <f t="array" ref="C9">_xll.BDP(C4,"PX_LAST")</f>
        <v>105.752</v>
      </c>
      <c r="D9" s="130" cm="1">
        <f t="array" ref="D9">_xll.BDP(D4,"PX_LAST")</f>
        <v>99.09375</v>
      </c>
      <c r="E9" s="1"/>
      <c r="F9" s="1"/>
      <c r="G9" s="1"/>
      <c r="H9" s="1"/>
      <c r="I9" s="1"/>
      <c r="J9" s="1"/>
      <c r="K9" s="1"/>
      <c r="L9" s="1"/>
      <c r="M9" s="146">
        <v>45821.625</v>
      </c>
      <c r="N9" s="3">
        <v>133.667</v>
      </c>
      <c r="O9" s="146">
        <v>45821.625</v>
      </c>
      <c r="P9" s="3">
        <v>100.82299999999999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  <c r="U9" s="146">
        <v>46007.625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45824.625</v>
      </c>
      <c r="N10" s="3">
        <v>132.73500000000001</v>
      </c>
      <c r="O10" s="146">
        <v>45824.625</v>
      </c>
      <c r="P10" s="3">
        <v>100.96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  <c r="U10" s="146">
        <v>46008.625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45825.625</v>
      </c>
      <c r="N11" s="3">
        <v>132.16900000000001</v>
      </c>
      <c r="O11" s="146">
        <v>45825.625</v>
      </c>
      <c r="P11" s="3">
        <v>100.911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  <c r="U11" s="146">
        <v>46009.625</v>
      </c>
    </row>
    <row r="12" spans="1:21" ht="15.7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146">
        <v>45826.625</v>
      </c>
      <c r="N12" s="3">
        <v>135.71</v>
      </c>
      <c r="O12" s="146">
        <v>45826.625</v>
      </c>
      <c r="P12" s="3">
        <v>101.343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</row>
    <row r="13" spans="1:21" ht="15.7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45827.625</v>
      </c>
      <c r="N13" s="3">
        <v>135.5</v>
      </c>
      <c r="O13" s="146">
        <v>45828.625</v>
      </c>
      <c r="P13" s="3">
        <v>100.955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45828.625</v>
      </c>
      <c r="N14" s="3">
        <v>133.41399999999999</v>
      </c>
      <c r="O14" s="146">
        <v>45831.625</v>
      </c>
      <c r="P14" s="3">
        <v>101.562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105.212</v>
      </c>
      <c r="F15" s="30">
        <f ca="1">IF(ISERROR(B15-2),"",(E15-$E$14)/100*$C$5)</f>
        <v>-13374.999999999916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16152.123874978211</v>
      </c>
      <c r="M15" s="146">
        <v>45831.625</v>
      </c>
      <c r="N15" s="3">
        <v>133.37200000000001</v>
      </c>
      <c r="O15" s="146">
        <v>45832.625</v>
      </c>
      <c r="P15" s="3">
        <v>101.762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105.327</v>
      </c>
      <c r="F16" s="30">
        <f t="shared" ref="F16:F79" ca="1" si="5">IF(ISERROR(B16-2),"",(E16-$E$14)/100*$C$5)</f>
        <v>999.99999999944578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18259.799299957162</v>
      </c>
      <c r="M16" s="146">
        <v>45832.625</v>
      </c>
      <c r="N16" s="3">
        <v>130.27600000000001</v>
      </c>
      <c r="O16" s="146">
        <v>45833.625</v>
      </c>
      <c r="P16" s="3">
        <v>101.602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105.752</v>
      </c>
      <c r="F17" s="30">
        <f t="shared" ca="1" si="5"/>
        <v>54124.999999999098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20013.8628874358</v>
      </c>
      <c r="M17" s="146">
        <v>45833.625</v>
      </c>
      <c r="N17" s="3">
        <v>128.28100000000001</v>
      </c>
      <c r="O17" s="146">
        <v>45834.625</v>
      </c>
      <c r="P17" s="3">
        <v>101.556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46003.625</v>
      </c>
      <c r="B18" s="38">
        <f ca="1">IF(COUNTIF($U$2:U1003,A18)=1,VLOOKUP(A18,M:N,2), IF(COUNTIF($U$2:U1003,A18)=0,$B$9,""))</f>
        <v>98.947999999999993</v>
      </c>
      <c r="C18" s="30">
        <f t="shared" ca="1" si="3"/>
        <v>18749.932600000036</v>
      </c>
      <c r="D18" s="31">
        <f t="shared" ca="1" si="4"/>
        <v>8055.5555555555566</v>
      </c>
      <c r="E18" s="38">
        <f ca="1">IF(COUNTIF($U$2:U1003,A18)=1,VLOOKUP(A18,O:P,2), IF(COUNTIF($U$2:U1003,A18)=0,$C$9,""))</f>
        <v>105.04900000000001</v>
      </c>
      <c r="F18" s="30">
        <f ca="1">IF(ISERROR(B18-2),"",(E18-$E$14)/100*$C$5)</f>
        <v>-33749.999999999505</v>
      </c>
      <c r="G18" s="31">
        <f ca="1">IF(ISERROR(B18-2),"",(INT(A18)-INT($A$14))/360*$C$6*$C$5-(INT(A18)-INT($A$14))/360*$C$7*$C$5*$E$14/100)</f>
        <v>2734.494027777776</v>
      </c>
      <c r="H18" s="38">
        <f ca="1">IF(COUNTIF($U$2:U1003,A18)=1,VLOOKUP(A18,Q:R,2), IF(COUNTIF($U$2:U1003,A18)=0,$D$9,""))</f>
        <v>98.53125</v>
      </c>
      <c r="I18" s="30">
        <f t="shared" ca="1" si="7"/>
        <v>0</v>
      </c>
      <c r="J18" s="31">
        <f t="shared" ca="1" si="8"/>
        <v>105.78727213541606</v>
      </c>
      <c r="K18" s="66">
        <f t="shared" ca="1" si="9"/>
        <v>57926.781399912732</v>
      </c>
      <c r="M18" s="146">
        <v>45834.625</v>
      </c>
      <c r="N18" s="3">
        <v>129.589</v>
      </c>
      <c r="O18" s="146">
        <v>45835.625</v>
      </c>
      <c r="P18" s="3">
        <v>101.733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46006.625</v>
      </c>
      <c r="B19" s="38">
        <f ca="1">IF(COUNTIF($U$2:U1004,A19)=1,VLOOKUP(A19,M:N,2), IF(COUNTIF($U$2:U1004,A19)=0,$B$9,""))</f>
        <v>99.742999999999995</v>
      </c>
      <c r="C19" s="30">
        <f t="shared" ca="1" si="3"/>
        <v>12768.312850000022</v>
      </c>
      <c r="D19" s="31">
        <f t="shared" ca="1" si="4"/>
        <v>14097.222222222223</v>
      </c>
      <c r="E19" s="38">
        <f ca="1">IF(COUNTIF($U$2:U1004,A19)=1,VLOOKUP(A19,O:P,2), IF(COUNTIF($U$2:U1004,A19)=0,$C$9,""))</f>
        <v>105.227</v>
      </c>
      <c r="F19" s="30">
        <f t="shared" ca="1" si="5"/>
        <v>-11499.999999999844</v>
      </c>
      <c r="G19" s="31">
        <f t="shared" ca="1" si="6"/>
        <v>4785.3645486111091</v>
      </c>
      <c r="H19" s="38">
        <f ca="1">IF(COUNTIF($U$2:U1004,A19)=1,VLOOKUP(A19,Q:R,2), IF(COUNTIF($U$2:U1004,A19)=0,$D$9,""))</f>
        <v>98.703125</v>
      </c>
      <c r="I19" s="30">
        <f t="shared" ca="1" si="7"/>
        <v>18530.2734375</v>
      </c>
      <c r="J19" s="31">
        <f t="shared" ca="1" si="8"/>
        <v>185.1277262369822</v>
      </c>
      <c r="K19" s="66">
        <f t="shared" ca="1" si="9"/>
        <v>52295.571687347969</v>
      </c>
      <c r="M19" s="146">
        <v>45835.625</v>
      </c>
      <c r="N19" s="3">
        <v>123.877</v>
      </c>
      <c r="O19" s="146">
        <v>45838.625</v>
      </c>
      <c r="P19" s="3">
        <v>101.93600000000001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46007.625</v>
      </c>
      <c r="B20" s="38">
        <f ca="1">IF(COUNTIF($U$2:U1005,A20)=1,VLOOKUP(A20,M:N,2), IF(COUNTIF($U$2:U1005,A20)=0,$B$9,""))</f>
        <v>98.956999999999994</v>
      </c>
      <c r="C20" s="30">
        <f t="shared" ca="1" si="3"/>
        <v>18682.216150000029</v>
      </c>
      <c r="D20" s="31">
        <f t="shared" ca="1" si="4"/>
        <v>16111.111111111113</v>
      </c>
      <c r="E20" s="38">
        <f ca="1">IF(COUNTIF($U$2:U1005,A20)=1,VLOOKUP(A20,O:P,2), IF(COUNTIF($U$2:U1005,A20)=0,$C$9,""))</f>
        <v>105.151</v>
      </c>
      <c r="F20" s="30">
        <f t="shared" ca="1" si="5"/>
        <v>-21000.000000000797</v>
      </c>
      <c r="G20" s="31">
        <f t="shared" ca="1" si="6"/>
        <v>5468.9880555555519</v>
      </c>
      <c r="H20" s="38">
        <f ca="1">IF(COUNTIF($U$2:U1005,A20)=1,VLOOKUP(A20,Q:R,2), IF(COUNTIF($U$2:U1005,A20)=0,$D$9,""))</f>
        <v>98.625</v>
      </c>
      <c r="I20" s="30">
        <f t="shared" ca="1" si="7"/>
        <v>10107.421875</v>
      </c>
      <c r="J20" s="31">
        <f t="shared" ca="1" si="8"/>
        <v>211.57454427083212</v>
      </c>
      <c r="K20" s="66">
        <f t="shared" ca="1" si="9"/>
        <v>60643.335624827232</v>
      </c>
      <c r="M20" s="146">
        <v>45838.625</v>
      </c>
      <c r="N20" s="3">
        <v>120.44799999999999</v>
      </c>
      <c r="O20" s="146">
        <v>45839.625</v>
      </c>
      <c r="P20" s="3">
        <v>102.193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0">
      <c r="A21" s="151">
        <f t="shared" ca="1" si="2"/>
        <v>46008.625</v>
      </c>
      <c r="B21" s="38">
        <f ca="1">IF(COUNTIF($U$2:U1006,A21)=1,VLOOKUP(A21,M:N,2), IF(COUNTIF($U$2:U1006,A21)=0,$B$9,""))</f>
        <v>98.878</v>
      </c>
      <c r="C21" s="30">
        <f t="shared" ca="1" si="3"/>
        <v>19276.616099999985</v>
      </c>
      <c r="D21" s="31">
        <f t="shared" ca="1" si="4"/>
        <v>18125</v>
      </c>
      <c r="E21" s="38">
        <f ca="1">IF(COUNTIF($U$2:U1006,A21)=1,VLOOKUP(A21,O:P,2), IF(COUNTIF($U$2:U1006,A21)=0,$C$9,""))</f>
        <v>105.417</v>
      </c>
      <c r="F21" s="30">
        <f t="shared" ca="1" si="5"/>
        <v>12249.999999999873</v>
      </c>
      <c r="G21" s="31">
        <f t="shared" ca="1" si="6"/>
        <v>6152.6115624999984</v>
      </c>
      <c r="H21" s="38">
        <f ca="1">IF(COUNTIF($U$2:U1006,A21)=1,VLOOKUP(A21,Q:R,2), IF(COUNTIF($U$2:U1006,A21)=0,$D$9,""))</f>
        <v>98.828125</v>
      </c>
      <c r="I21" s="30">
        <f t="shared" ca="1" si="7"/>
        <v>32006.8359375</v>
      </c>
      <c r="J21" s="31">
        <f t="shared" ca="1" si="8"/>
        <v>238.02136230468568</v>
      </c>
      <c r="K21" s="66">
        <f t="shared" ca="1" si="9"/>
        <v>51243.861837304801</v>
      </c>
      <c r="M21" s="146">
        <v>45839.625</v>
      </c>
      <c r="N21" s="3">
        <v>116.349</v>
      </c>
      <c r="O21" s="146">
        <v>45840.625</v>
      </c>
      <c r="P21" s="3">
        <v>102.29600000000001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0">
      <c r="A22" s="151">
        <f t="shared" ca="1" si="2"/>
        <v>46009.625</v>
      </c>
      <c r="B22" s="38">
        <f ca="1">IF(COUNTIF($U$2:U1007,A22)=1,VLOOKUP(A22,M:N,2), IF(COUNTIF($U$2:U1007,A22)=0,$B$9,""))</f>
        <v>99.290999999999997</v>
      </c>
      <c r="C22" s="30">
        <f t="shared" ca="1" si="3"/>
        <v>16169.183450000008</v>
      </c>
      <c r="D22" s="31">
        <f t="shared" ca="1" si="4"/>
        <v>20138.888888888891</v>
      </c>
      <c r="E22" s="38">
        <f ca="1">IF(COUNTIF($U$2:U1007,A22)=1,VLOOKUP(A22,O:P,2), IF(COUNTIF($U$2:U1007,A22)=0,$C$9,""))</f>
        <v>105.752</v>
      </c>
      <c r="F22" s="30">
        <f t="shared" ca="1" si="5"/>
        <v>54124.999999999098</v>
      </c>
      <c r="G22" s="31">
        <f t="shared" ca="1" si="6"/>
        <v>6836.2350694444449</v>
      </c>
      <c r="H22" s="38">
        <f ca="1">IF(COUNTIF($U$2:U1007,A22)=1,VLOOKUP(A22,Q:R,2), IF(COUNTIF($U$2:U1007,A22)=0,$D$9,""))</f>
        <v>99.09375</v>
      </c>
      <c r="I22" s="30">
        <f t="shared" ca="1" si="7"/>
        <v>60644.53125</v>
      </c>
      <c r="J22" s="31">
        <f t="shared" ca="1" si="8"/>
        <v>264.46818033854288</v>
      </c>
      <c r="K22" s="66">
        <f t="shared" ca="1" si="9"/>
        <v>36255.836699783904</v>
      </c>
      <c r="M22" s="146">
        <v>45840.625</v>
      </c>
      <c r="N22" s="3">
        <v>112.18899999999999</v>
      </c>
      <c r="O22" s="146">
        <v>45841.625</v>
      </c>
      <c r="P22" s="3">
        <v>102.515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0" ht="14.45" customHeight="1">
      <c r="A23" s="151">
        <f t="shared" ca="1" si="2"/>
        <v>46009.432615162033</v>
      </c>
      <c r="B23" s="38">
        <f ca="1">IF(COUNTIF($U$2:U1008,A23)=1,VLOOKUP(A23,M:N,2), IF(COUNTIF($U$2:U1008,A23)=0,$B$9,""))</f>
        <v>99.291219999999996</v>
      </c>
      <c r="C23" s="30">
        <f t="shared" ca="1" si="3"/>
        <v>16167.528159000016</v>
      </c>
      <c r="D23" s="31">
        <f t="shared" ca="1" si="4"/>
        <v>20138.888888888891</v>
      </c>
      <c r="E23" s="38">
        <f ca="1">IF(COUNTIF($U$2:U1008,A23)=1,VLOOKUP(A23,O:P,2), IF(COUNTIF($U$2:U1008,A23)=0,$C$9,""))</f>
        <v>105.752</v>
      </c>
      <c r="F23" s="30">
        <f t="shared" ca="1" si="5"/>
        <v>54124.999999999098</v>
      </c>
      <c r="G23" s="31">
        <f t="shared" ca="1" si="6"/>
        <v>6836.2350694444449</v>
      </c>
      <c r="H23" s="38">
        <f ca="1">IF(COUNTIF($U$2:U1008,A23)=1,VLOOKUP(A23,Q:R,2), IF(COUNTIF($U$2:U1008,A23)=0,$D$9,""))</f>
        <v>99.09375</v>
      </c>
      <c r="I23" s="30">
        <f t="shared" ca="1" si="7"/>
        <v>60644.53125</v>
      </c>
      <c r="J23" s="31">
        <f t="shared" ca="1" si="8"/>
        <v>264.46818033854288</v>
      </c>
      <c r="K23" s="66">
        <f t="shared" ca="1" si="9"/>
        <v>36254.181408783901</v>
      </c>
      <c r="M23" s="146">
        <v>45841.625</v>
      </c>
      <c r="N23" s="3">
        <v>110.80800000000001</v>
      </c>
      <c r="O23" s="146">
        <v>45845.625</v>
      </c>
      <c r="P23" s="3">
        <v>102.205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0" ht="14.45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45842.625</v>
      </c>
      <c r="N24" s="3">
        <v>106.238</v>
      </c>
      <c r="O24" s="146">
        <v>45846.625</v>
      </c>
      <c r="P24" s="3">
        <v>101.67</v>
      </c>
      <c r="Q24" s="146">
        <v>46003.625</v>
      </c>
      <c r="R24" s="3">
        <v>98.53125</v>
      </c>
      <c r="S24" s="146" t="str">
        <f t="shared" si="1"/>
        <v/>
      </c>
      <c r="T24" s="146" t="str">
        <f t="shared" si="0"/>
        <v/>
      </c>
    </row>
    <row r="25" spans="1:20" ht="14.45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45845.625</v>
      </c>
      <c r="N25" s="3">
        <v>106.42100000000001</v>
      </c>
      <c r="O25" s="146">
        <v>45847.625</v>
      </c>
      <c r="P25" s="3">
        <v>101.91</v>
      </c>
      <c r="Q25" s="146">
        <v>46006.625</v>
      </c>
      <c r="R25" s="3">
        <v>98.703125</v>
      </c>
      <c r="S25" s="146" t="str">
        <f t="shared" si="1"/>
        <v/>
      </c>
      <c r="T25" s="146" t="str">
        <f t="shared" si="0"/>
        <v/>
      </c>
    </row>
    <row r="26" spans="1:20" ht="14.45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45846.625</v>
      </c>
      <c r="N26" s="3">
        <v>109.651</v>
      </c>
      <c r="O26" s="146">
        <v>45848.625</v>
      </c>
      <c r="P26" s="3">
        <v>102.001</v>
      </c>
      <c r="Q26" s="146">
        <v>46007.625</v>
      </c>
      <c r="R26" s="3">
        <v>98.625</v>
      </c>
      <c r="S26" s="146" t="str">
        <f t="shared" si="1"/>
        <v/>
      </c>
      <c r="T26" s="146" t="str">
        <f t="shared" si="0"/>
        <v/>
      </c>
    </row>
    <row r="27" spans="1:20" ht="14.45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45847.625</v>
      </c>
      <c r="N27" s="3">
        <v>111.21899999999999</v>
      </c>
      <c r="O27" s="146">
        <v>45849.625</v>
      </c>
      <c r="P27" s="3">
        <v>101.616</v>
      </c>
      <c r="Q27" s="146">
        <v>46008.625</v>
      </c>
      <c r="R27" s="3">
        <v>98.828125</v>
      </c>
      <c r="S27" s="146" t="str">
        <f t="shared" si="1"/>
        <v/>
      </c>
      <c r="T27" s="146" t="str">
        <f t="shared" si="0"/>
        <v/>
      </c>
    </row>
    <row r="28" spans="1:20" ht="14.45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45848.625</v>
      </c>
      <c r="N28" s="3">
        <v>109.422</v>
      </c>
      <c r="O28" s="146">
        <v>45852.625</v>
      </c>
      <c r="P28" s="3">
        <v>101.319</v>
      </c>
      <c r="Q28" s="146">
        <v>46009.625</v>
      </c>
      <c r="R28" s="3">
        <v>99.09375</v>
      </c>
      <c r="S28" s="146" t="str">
        <f t="shared" si="1"/>
        <v/>
      </c>
      <c r="T28" s="146" t="str">
        <f t="shared" si="0"/>
        <v/>
      </c>
    </row>
    <row r="29" spans="1:20" ht="14.45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45849.625</v>
      </c>
      <c r="N29" s="3">
        <v>110.14100000000001</v>
      </c>
      <c r="O29" s="146">
        <v>45853.625</v>
      </c>
      <c r="P29" s="3">
        <v>101.175</v>
      </c>
      <c r="S29" s="146" t="str">
        <f t="shared" si="1"/>
        <v/>
      </c>
      <c r="T29" s="146" t="str">
        <f t="shared" si="0"/>
        <v/>
      </c>
    </row>
    <row r="30" spans="1:20" ht="14.45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45852.625</v>
      </c>
      <c r="N30" s="3">
        <v>114.181</v>
      </c>
      <c r="O30" s="146">
        <v>45854.625</v>
      </c>
      <c r="P30" s="3">
        <v>101.286</v>
      </c>
      <c r="S30" s="146" t="str">
        <f t="shared" si="1"/>
        <v/>
      </c>
      <c r="T30" s="146" t="str">
        <f t="shared" si="0"/>
        <v/>
      </c>
    </row>
    <row r="31" spans="1:20" ht="14.45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45853.625</v>
      </c>
      <c r="N31" s="3">
        <v>113.768</v>
      </c>
      <c r="O31" s="146">
        <v>45855.625</v>
      </c>
      <c r="P31" s="3">
        <v>101.39700000000001</v>
      </c>
      <c r="S31" s="146" t="str">
        <f t="shared" si="1"/>
        <v/>
      </c>
      <c r="T31" s="146" t="str">
        <f t="shared" si="0"/>
        <v/>
      </c>
    </row>
    <row r="32" spans="1:20" ht="14.45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45854.625</v>
      </c>
      <c r="N32" s="3">
        <v>118.96299999999999</v>
      </c>
      <c r="O32" s="146">
        <v>45856.625</v>
      </c>
      <c r="P32" s="3">
        <v>101.39400000000001</v>
      </c>
      <c r="S32" s="146" t="str">
        <f t="shared" si="1"/>
        <v/>
      </c>
      <c r="T32" s="146" t="str">
        <f t="shared" si="0"/>
        <v/>
      </c>
    </row>
    <row r="33" spans="1:20" ht="14.45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45855.625</v>
      </c>
      <c r="N33" s="3">
        <v>120.21899999999999</v>
      </c>
      <c r="O33" s="146">
        <v>45859.625</v>
      </c>
      <c r="P33" s="3">
        <v>101.843</v>
      </c>
      <c r="S33" s="146" t="str">
        <f t="shared" si="1"/>
        <v/>
      </c>
      <c r="T33" s="146" t="str">
        <f t="shared" si="0"/>
        <v/>
      </c>
    </row>
    <row r="34" spans="1:20" ht="14.45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45856.625</v>
      </c>
      <c r="N34" s="3">
        <v>118.97</v>
      </c>
      <c r="O34" s="146">
        <v>45860.625</v>
      </c>
      <c r="P34" s="3">
        <v>101.788</v>
      </c>
      <c r="S34" s="146" t="str">
        <f t="shared" si="1"/>
        <v/>
      </c>
      <c r="T34" s="146" t="str">
        <f t="shared" si="0"/>
        <v/>
      </c>
    </row>
    <row r="35" spans="1:20" ht="14.45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45859.625</v>
      </c>
      <c r="N35" s="3">
        <v>119.342</v>
      </c>
      <c r="O35" s="146">
        <v>45861.625</v>
      </c>
      <c r="P35" s="3">
        <v>101.69</v>
      </c>
      <c r="S35" s="146" t="str">
        <f t="shared" si="1"/>
        <v/>
      </c>
      <c r="T35" s="146" t="str">
        <f t="shared" si="0"/>
        <v/>
      </c>
    </row>
    <row r="36" spans="1:20" ht="14.45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45860.625</v>
      </c>
      <c r="N36" s="3">
        <v>121.316</v>
      </c>
      <c r="O36" s="146">
        <v>45862.625</v>
      </c>
      <c r="P36" s="3">
        <v>101.58199999999999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45861.625</v>
      </c>
      <c r="N37" s="3">
        <v>122.021</v>
      </c>
      <c r="O37" s="146">
        <v>45863.625</v>
      </c>
      <c r="P37" s="3">
        <v>101.774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45862.625</v>
      </c>
      <c r="N38" s="3">
        <v>119.96</v>
      </c>
      <c r="O38" s="146">
        <v>45866.625</v>
      </c>
      <c r="P38" s="3">
        <v>102.03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45863.625</v>
      </c>
      <c r="N39" s="3">
        <v>119.34</v>
      </c>
      <c r="O39" s="146">
        <v>45867.625</v>
      </c>
      <c r="P39" s="3">
        <v>102.46899999999999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45866.625</v>
      </c>
      <c r="N40" s="3">
        <v>116.447</v>
      </c>
      <c r="O40" s="146">
        <v>45868.625</v>
      </c>
      <c r="P40" s="3">
        <v>102.30200000000001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45867.625</v>
      </c>
      <c r="N41" s="3">
        <v>116.294</v>
      </c>
      <c r="O41" s="146">
        <v>45869.625</v>
      </c>
      <c r="P41" s="3">
        <v>102.75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45868.625</v>
      </c>
      <c r="N42" s="3">
        <v>117.255</v>
      </c>
      <c r="O42" s="146">
        <v>45870.625</v>
      </c>
      <c r="P42" s="3">
        <v>103.214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45869.625</v>
      </c>
      <c r="N43" s="3">
        <v>116.77500000000001</v>
      </c>
      <c r="O43" s="146">
        <v>45873.625</v>
      </c>
      <c r="P43" s="3">
        <v>103.261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45870.625</v>
      </c>
      <c r="N44" s="3">
        <v>118.08799999999999</v>
      </c>
      <c r="O44" s="146">
        <v>45874.625</v>
      </c>
      <c r="P44" s="3">
        <v>103.295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45873.625</v>
      </c>
      <c r="N45" s="3">
        <v>118.4</v>
      </c>
      <c r="O45" s="146">
        <v>45875.625</v>
      </c>
      <c r="P45" s="3">
        <v>103.196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45874.625</v>
      </c>
      <c r="N46" s="3">
        <v>115.938</v>
      </c>
      <c r="O46" s="146">
        <v>45876.625</v>
      </c>
      <c r="P46" s="3">
        <v>103.386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45875.625</v>
      </c>
      <c r="N47" s="3">
        <v>116.601</v>
      </c>
      <c r="O47" s="146">
        <v>45877.625</v>
      </c>
      <c r="P47" s="3">
        <v>102.833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45876.625</v>
      </c>
      <c r="N48" s="3">
        <v>114.544</v>
      </c>
      <c r="O48" s="146">
        <v>45880.625</v>
      </c>
      <c r="P48" s="3">
        <v>102.78400000000001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45877.625</v>
      </c>
      <c r="N49" s="3">
        <v>113.126</v>
      </c>
      <c r="O49" s="146">
        <v>45881.625</v>
      </c>
      <c r="P49" s="3">
        <v>102.7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45880.625</v>
      </c>
      <c r="N50" s="3">
        <v>112.64700000000001</v>
      </c>
      <c r="O50" s="146">
        <v>45882.625</v>
      </c>
      <c r="P50" s="3">
        <v>103.313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45881.625</v>
      </c>
      <c r="N51" s="3">
        <v>111.89100000000001</v>
      </c>
      <c r="O51" s="146">
        <v>45883.625</v>
      </c>
      <c r="P51" s="3">
        <v>103.22799999999999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45882.625</v>
      </c>
      <c r="N52" s="3">
        <v>108.785</v>
      </c>
      <c r="O52" s="146">
        <v>45884.625</v>
      </c>
      <c r="P52" s="3">
        <v>103.194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45883.625</v>
      </c>
      <c r="N53" s="3">
        <v>108.68</v>
      </c>
      <c r="O53" s="146">
        <v>45887.625</v>
      </c>
      <c r="P53" s="3">
        <v>102.97799999999999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45884.625</v>
      </c>
      <c r="N54" s="3">
        <v>109.643</v>
      </c>
      <c r="O54" s="146">
        <v>45888.625</v>
      </c>
      <c r="P54" s="3">
        <v>103.056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45887.625</v>
      </c>
      <c r="N55" s="3">
        <v>109.77</v>
      </c>
      <c r="O55" s="146">
        <v>45889.625</v>
      </c>
      <c r="P55" s="3">
        <v>102.87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45888.625</v>
      </c>
      <c r="N56" s="3">
        <v>108.321</v>
      </c>
      <c r="O56" s="146">
        <v>45890.625</v>
      </c>
      <c r="P56" s="3">
        <v>102.53700000000001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45889.625</v>
      </c>
      <c r="N57" s="3">
        <v>108.354</v>
      </c>
      <c r="O57" s="146">
        <v>45891.625</v>
      </c>
      <c r="P57" s="3">
        <v>103.23699999999999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45890.625</v>
      </c>
      <c r="N58" s="3">
        <v>108.502</v>
      </c>
      <c r="O58" s="146">
        <v>45894.625</v>
      </c>
      <c r="P58" s="3">
        <v>102.85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45891.625</v>
      </c>
      <c r="N59" s="3">
        <v>108.506</v>
      </c>
      <c r="O59" s="146">
        <v>45895.625</v>
      </c>
      <c r="P59" s="3">
        <v>102.72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45894.625</v>
      </c>
      <c r="N60" s="3">
        <v>105.636</v>
      </c>
      <c r="O60" s="146">
        <v>45896.625</v>
      </c>
      <c r="P60" s="3">
        <v>102.699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45895.625</v>
      </c>
      <c r="N61" s="3">
        <v>105.876</v>
      </c>
      <c r="O61" s="146">
        <v>45897.625</v>
      </c>
      <c r="P61" s="3">
        <v>103.08799999999999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45896.625</v>
      </c>
      <c r="N62" s="3">
        <v>105.39700000000001</v>
      </c>
      <c r="O62" s="146">
        <v>45898.625</v>
      </c>
      <c r="P62" s="3">
        <v>102.72499999999999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45897.625</v>
      </c>
      <c r="N63" s="3">
        <v>106.182</v>
      </c>
      <c r="O63" s="146">
        <v>45902.625</v>
      </c>
      <c r="P63" s="3">
        <v>102.363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45898.625</v>
      </c>
      <c r="N64" s="3">
        <v>107.505</v>
      </c>
      <c r="O64" s="146">
        <v>45903.625</v>
      </c>
      <c r="P64" s="3">
        <v>102.883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45901.625</v>
      </c>
      <c r="N65" s="3">
        <v>108.52500000000001</v>
      </c>
      <c r="O65" s="146">
        <v>45904.625</v>
      </c>
      <c r="P65" s="3">
        <v>103.322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45902.625</v>
      </c>
      <c r="N66" s="3">
        <v>111.252</v>
      </c>
      <c r="O66" s="146">
        <v>45905.625</v>
      </c>
      <c r="P66" s="3">
        <v>104.527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45903.625</v>
      </c>
      <c r="N67" s="3">
        <v>110.655</v>
      </c>
      <c r="O67" s="146">
        <v>45908.625</v>
      </c>
      <c r="P67" s="3">
        <v>104.661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45904.625</v>
      </c>
      <c r="N68" s="3">
        <v>110.01300000000001</v>
      </c>
      <c r="O68" s="146">
        <v>45909.625</v>
      </c>
      <c r="P68" s="3">
        <v>104.45399999999999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45905.625</v>
      </c>
      <c r="N69" s="3">
        <v>107.64</v>
      </c>
      <c r="O69" s="146">
        <v>45910.625</v>
      </c>
      <c r="P69" s="3">
        <v>104.97799999999999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45908.625</v>
      </c>
      <c r="N70" s="3">
        <v>109.354</v>
      </c>
      <c r="O70" s="146">
        <v>45911.625</v>
      </c>
      <c r="P70" s="3">
        <v>105.39400000000001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45909.625</v>
      </c>
      <c r="N71" s="3">
        <v>110.035</v>
      </c>
      <c r="O71" s="146">
        <v>45912.625</v>
      </c>
      <c r="P71" s="3">
        <v>105.223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45910.625</v>
      </c>
      <c r="N72" s="3">
        <v>107.642</v>
      </c>
      <c r="O72" s="146">
        <v>45915.625</v>
      </c>
      <c r="P72" s="3">
        <v>105.614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45911.625</v>
      </c>
      <c r="N73" s="3">
        <v>108.286</v>
      </c>
      <c r="O73" s="146">
        <v>45916.625</v>
      </c>
      <c r="P73" s="3">
        <v>105.785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45912.625</v>
      </c>
      <c r="N74" s="3">
        <v>104.917</v>
      </c>
      <c r="O74" s="146">
        <v>45917.625</v>
      </c>
      <c r="P74" s="3">
        <v>105.765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45915.625</v>
      </c>
      <c r="N75" s="3">
        <v>103.69799999999999</v>
      </c>
      <c r="O75" s="146">
        <v>45918.625</v>
      </c>
      <c r="P75" s="3">
        <v>105.172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45916.625</v>
      </c>
      <c r="N76" s="3">
        <v>103.32899999999999</v>
      </c>
      <c r="O76" s="146">
        <v>45919.625</v>
      </c>
      <c r="P76" s="3">
        <v>105.265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45917.625</v>
      </c>
      <c r="N77" s="3">
        <v>102.054</v>
      </c>
      <c r="O77" s="146">
        <v>45922.625</v>
      </c>
      <c r="P77" s="3">
        <v>105.19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45918.625</v>
      </c>
      <c r="N78" s="3">
        <v>100.35</v>
      </c>
      <c r="O78" s="146">
        <v>45923.625</v>
      </c>
      <c r="P78" s="3">
        <v>104.997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45919.625</v>
      </c>
      <c r="N79" s="3">
        <v>99.525000000000006</v>
      </c>
      <c r="O79" s="146">
        <v>45924.625</v>
      </c>
      <c r="P79" s="3">
        <v>104.89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45922.625</v>
      </c>
      <c r="N80" s="3">
        <v>110.375</v>
      </c>
      <c r="O80" s="146">
        <v>45925.625</v>
      </c>
      <c r="P80" s="3">
        <v>104.10599999999999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45923.625</v>
      </c>
      <c r="N81" s="3">
        <v>108.512</v>
      </c>
      <c r="O81" s="146">
        <v>45926.625</v>
      </c>
      <c r="P81" s="3">
        <v>104.521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45924.625</v>
      </c>
      <c r="N82" s="3">
        <v>109.804</v>
      </c>
      <c r="O82" s="146">
        <v>45929.625</v>
      </c>
      <c r="P82" s="3">
        <v>104.94499999999999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45925.625</v>
      </c>
      <c r="N83" s="3">
        <v>112.657</v>
      </c>
      <c r="O83" s="146">
        <v>45930.625</v>
      </c>
      <c r="P83" s="3">
        <v>105.069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45926.625</v>
      </c>
      <c r="N84" s="3">
        <v>112.223</v>
      </c>
      <c r="O84" s="146">
        <v>45931.625</v>
      </c>
      <c r="P84" s="3">
        <v>104.94799999999999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45929.625</v>
      </c>
      <c r="N85" s="3">
        <v>109.899</v>
      </c>
      <c r="O85" s="146">
        <v>45932.625</v>
      </c>
      <c r="P85" s="3">
        <v>105.318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45930.625</v>
      </c>
      <c r="N86" s="3">
        <v>109.273</v>
      </c>
      <c r="O86" s="146">
        <v>45933.625</v>
      </c>
      <c r="P86" s="3">
        <v>105.298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45931.625</v>
      </c>
      <c r="N87" s="3">
        <v>109.129</v>
      </c>
      <c r="O87" s="146">
        <v>45936.625</v>
      </c>
      <c r="P87" s="3">
        <v>105.295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45932.625</v>
      </c>
      <c r="N88" s="3">
        <v>106.125</v>
      </c>
      <c r="O88" s="146">
        <v>45937.625</v>
      </c>
      <c r="P88" s="3">
        <v>105.313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45933.625</v>
      </c>
      <c r="N89" s="3">
        <v>106.58199999999999</v>
      </c>
      <c r="O89" s="146">
        <v>45938.625</v>
      </c>
      <c r="P89" s="3">
        <v>105.441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45936.625</v>
      </c>
      <c r="N90" s="3">
        <v>102.55200000000001</v>
      </c>
      <c r="O90" s="146">
        <v>45939.625</v>
      </c>
      <c r="P90" s="3">
        <v>104.913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45937.625</v>
      </c>
      <c r="N91" s="3">
        <v>104.852</v>
      </c>
      <c r="O91" s="146">
        <v>45940.625</v>
      </c>
      <c r="P91" s="3">
        <v>104.777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45938.625</v>
      </c>
      <c r="N92" s="3">
        <v>109.47</v>
      </c>
      <c r="O92" s="146">
        <v>45944.625</v>
      </c>
      <c r="P92" s="3">
        <v>104.402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45939.625</v>
      </c>
      <c r="N93" s="3">
        <v>112.578</v>
      </c>
      <c r="O93" s="146">
        <v>45945.625</v>
      </c>
      <c r="P93" s="3">
        <v>105.685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45940.625</v>
      </c>
      <c r="N94" s="3">
        <v>116.197</v>
      </c>
      <c r="O94" s="146">
        <v>45946.625</v>
      </c>
      <c r="P94" s="3">
        <v>105.399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45943.625</v>
      </c>
      <c r="N95" s="3">
        <v>119.51900000000001</v>
      </c>
      <c r="O95" s="146">
        <v>45947.625</v>
      </c>
      <c r="P95" s="3">
        <v>105.455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45944.625</v>
      </c>
      <c r="N96" s="3">
        <v>122.562</v>
      </c>
      <c r="O96" s="146">
        <v>45950.625</v>
      </c>
      <c r="P96" s="3">
        <v>105.84699999999999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45945.625</v>
      </c>
      <c r="N97" s="3">
        <v>111.53</v>
      </c>
      <c r="O97" s="146">
        <v>45951.625</v>
      </c>
      <c r="P97" s="3">
        <v>106.753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45946.625</v>
      </c>
      <c r="N98" s="3">
        <v>111.7</v>
      </c>
      <c r="O98" s="146">
        <v>45952.625</v>
      </c>
      <c r="P98" s="3">
        <v>106.49299999999999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45947.625</v>
      </c>
      <c r="N99" s="3">
        <v>112.66800000000001</v>
      </c>
      <c r="O99" s="146">
        <v>45953.625</v>
      </c>
      <c r="P99" s="3">
        <v>106.60899999999999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45950.625</v>
      </c>
      <c r="N100" s="3">
        <v>113.64400000000001</v>
      </c>
      <c r="O100" s="146">
        <v>45954.625</v>
      </c>
      <c r="P100" s="3">
        <v>106.889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45951.625</v>
      </c>
      <c r="N101" s="3">
        <v>104.252</v>
      </c>
      <c r="O101" s="146">
        <v>45957.625</v>
      </c>
      <c r="P101" s="3">
        <v>106.836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45952.625</v>
      </c>
      <c r="N102" s="3">
        <v>103.727</v>
      </c>
      <c r="O102" s="146">
        <v>45958.625</v>
      </c>
      <c r="P102" s="3">
        <v>106.916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45953.625</v>
      </c>
      <c r="N103" s="3">
        <v>103.733</v>
      </c>
      <c r="O103" s="146">
        <v>45959.625</v>
      </c>
      <c r="P103" s="3">
        <v>106.789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45954.625</v>
      </c>
      <c r="N104" s="3">
        <v>100.932</v>
      </c>
      <c r="O104" s="146">
        <v>45960.625</v>
      </c>
      <c r="P104" s="3">
        <v>106.06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45957.625</v>
      </c>
      <c r="N105" s="3">
        <v>100.206</v>
      </c>
      <c r="O105" s="146">
        <v>45961.625</v>
      </c>
      <c r="P105" s="3">
        <v>105.57299999999999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45958.625</v>
      </c>
      <c r="N106" s="3">
        <v>99.203999999999994</v>
      </c>
      <c r="O106" s="146">
        <v>45964.625</v>
      </c>
      <c r="P106" s="3">
        <v>105.17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45959.625</v>
      </c>
      <c r="N107" s="3">
        <v>99.222999999999999</v>
      </c>
      <c r="O107" s="146">
        <v>45965.625</v>
      </c>
      <c r="P107" s="3">
        <v>105.43300000000001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45960.625</v>
      </c>
      <c r="N108" s="3">
        <v>99.325000000000003</v>
      </c>
      <c r="O108" s="146">
        <v>45966.625</v>
      </c>
      <c r="P108" s="3">
        <v>105.196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45961.625</v>
      </c>
      <c r="N109" s="3">
        <v>100.26900000000001</v>
      </c>
      <c r="O109" s="146">
        <v>45967.625</v>
      </c>
      <c r="P109" s="3">
        <v>105.571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45964.625</v>
      </c>
      <c r="N110" s="3">
        <v>102.31100000000001</v>
      </c>
      <c r="O110" s="146">
        <v>45968.625</v>
      </c>
      <c r="P110" s="3">
        <v>105.557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45965.625</v>
      </c>
      <c r="N111" s="3">
        <v>103.303</v>
      </c>
      <c r="O111" s="146">
        <v>45971.625</v>
      </c>
      <c r="P111" s="3">
        <v>105.544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45966.625</v>
      </c>
      <c r="N112" s="3">
        <v>102.578</v>
      </c>
      <c r="O112" s="146">
        <v>45973.625</v>
      </c>
      <c r="P112" s="3">
        <v>105.85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45967.625</v>
      </c>
      <c r="N113" s="3">
        <v>101.67700000000001</v>
      </c>
      <c r="O113" s="146">
        <v>45974.625</v>
      </c>
      <c r="P113" s="3">
        <v>105.48699999999999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45968.625</v>
      </c>
      <c r="N114" s="3">
        <v>103.97199999999999</v>
      </c>
      <c r="O114" s="146">
        <v>45975.625</v>
      </c>
      <c r="P114" s="3">
        <v>105.164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45971.625</v>
      </c>
      <c r="N115" s="3">
        <v>101.71899999999999</v>
      </c>
      <c r="O115" s="146">
        <v>45978.625</v>
      </c>
      <c r="P115" s="3">
        <v>104.958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45972.625</v>
      </c>
      <c r="N116" s="3">
        <v>101.26300000000001</v>
      </c>
      <c r="O116" s="146">
        <v>45979.625</v>
      </c>
      <c r="P116" s="3">
        <v>104.96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45973.625</v>
      </c>
      <c r="N117" s="3">
        <v>99.93</v>
      </c>
      <c r="O117" s="146">
        <v>45980.625</v>
      </c>
      <c r="P117" s="3">
        <v>104.913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45974.625</v>
      </c>
      <c r="N118" s="3">
        <v>101.462</v>
      </c>
      <c r="O118" s="146">
        <v>45981.625</v>
      </c>
      <c r="P118" s="3">
        <v>105.07299999999999</v>
      </c>
      <c r="S118" s="146">
        <f t="shared" si="11"/>
        <v>45974.625</v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45975.625</v>
      </c>
      <c r="N119" s="3">
        <v>104.428</v>
      </c>
      <c r="O119" s="146">
        <v>45982.625</v>
      </c>
      <c r="P119" s="3">
        <v>105.205</v>
      </c>
      <c r="S119" s="146">
        <f t="shared" si="11"/>
        <v>45975.625</v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45978.625</v>
      </c>
      <c r="N120" s="3">
        <v>104.003</v>
      </c>
      <c r="O120" s="146">
        <v>45985.625</v>
      </c>
      <c r="P120" s="3">
        <v>105.41500000000001</v>
      </c>
      <c r="S120" s="146">
        <f t="shared" si="11"/>
        <v>45978.625</v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45979.625</v>
      </c>
      <c r="N121" s="3">
        <v>108.547</v>
      </c>
      <c r="O121" s="146">
        <v>45986.625</v>
      </c>
      <c r="P121" s="3">
        <v>105.735</v>
      </c>
      <c r="S121" s="146">
        <f t="shared" si="11"/>
        <v>45979.625</v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45980.625</v>
      </c>
      <c r="N122" s="3">
        <v>106.31100000000001</v>
      </c>
      <c r="O122" s="146">
        <v>45987.625</v>
      </c>
      <c r="P122" s="3">
        <v>106.012</v>
      </c>
      <c r="S122" s="146">
        <f t="shared" si="11"/>
        <v>45980.625</v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45981.625</v>
      </c>
      <c r="N123" s="3">
        <v>105.861</v>
      </c>
      <c r="O123" s="146">
        <v>45989.625</v>
      </c>
      <c r="P123" s="3">
        <v>106.099</v>
      </c>
      <c r="S123" s="146">
        <f t="shared" si="11"/>
        <v>45981.625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45982.625</v>
      </c>
      <c r="N124" s="3">
        <v>110.235</v>
      </c>
      <c r="O124" s="146">
        <v>45992.625</v>
      </c>
      <c r="P124" s="3">
        <v>105.67100000000001</v>
      </c>
      <c r="S124" s="146">
        <f t="shared" si="11"/>
        <v>45982.625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45985.625</v>
      </c>
      <c r="N125" s="3">
        <v>106.495</v>
      </c>
      <c r="O125" s="146">
        <v>45993.625</v>
      </c>
      <c r="P125" s="3">
        <v>105.801</v>
      </c>
      <c r="S125" s="146">
        <f t="shared" si="11"/>
        <v>45985.625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45986.625</v>
      </c>
      <c r="N126" s="3">
        <v>104.241</v>
      </c>
      <c r="O126" s="146">
        <v>45994.625</v>
      </c>
      <c r="P126" s="3">
        <v>105.94199999999999</v>
      </c>
      <c r="S126" s="146">
        <f t="shared" si="11"/>
        <v>45986.625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45987.625</v>
      </c>
      <c r="N127" s="3">
        <v>103.907</v>
      </c>
      <c r="O127" s="146">
        <v>45995.625</v>
      </c>
      <c r="P127" s="3">
        <v>105.923</v>
      </c>
      <c r="S127" s="146">
        <f t="shared" si="11"/>
        <v>45987.625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45988.625</v>
      </c>
      <c r="N128" s="3">
        <v>102.48399999999999</v>
      </c>
      <c r="O128" s="146">
        <v>45996.625</v>
      </c>
      <c r="P128" s="3">
        <v>105.79300000000001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45989.625</v>
      </c>
      <c r="N129" s="3">
        <v>102.876</v>
      </c>
      <c r="O129" s="146">
        <v>45999.625</v>
      </c>
      <c r="P129" s="3">
        <v>105.36499999999999</v>
      </c>
      <c r="S129" s="146">
        <f t="shared" si="11"/>
        <v>45989.625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45992.625</v>
      </c>
      <c r="N130" s="3">
        <v>103.914</v>
      </c>
      <c r="O130" s="146">
        <v>46000.625</v>
      </c>
      <c r="P130" s="3">
        <v>105.212</v>
      </c>
      <c r="S130" s="146">
        <f t="shared" si="11"/>
        <v>45992.625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45993.625</v>
      </c>
      <c r="N131" s="3">
        <v>102.703</v>
      </c>
      <c r="O131" s="146">
        <v>46001.625</v>
      </c>
      <c r="P131" s="3">
        <v>105.327</v>
      </c>
      <c r="S131" s="146">
        <f t="shared" si="11"/>
        <v>45993.625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45994.625</v>
      </c>
      <c r="N132" s="3">
        <v>102.02200000000001</v>
      </c>
      <c r="O132" s="146">
        <v>46002.625</v>
      </c>
      <c r="P132" s="3">
        <v>105.752</v>
      </c>
      <c r="S132" s="146">
        <f t="shared" ref="S132:S195" si="21">IF(COUNTIF(O:O,M132)*COUNTIF(Q:Q,M132),M132,"")</f>
        <v>45994.625</v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45995.625</v>
      </c>
      <c r="N133" s="3">
        <v>102.223</v>
      </c>
      <c r="O133" s="146">
        <v>46003.625</v>
      </c>
      <c r="P133" s="3">
        <v>105.04900000000001</v>
      </c>
      <c r="S133" s="146">
        <f t="shared" si="21"/>
        <v>45995.625</v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45996.625</v>
      </c>
      <c r="N134" s="3">
        <v>102.15900000000001</v>
      </c>
      <c r="O134" s="146">
        <v>46006.625</v>
      </c>
      <c r="P134" s="3">
        <v>105.227</v>
      </c>
      <c r="S134" s="146">
        <f t="shared" si="21"/>
        <v>45996.625</v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45999.625</v>
      </c>
      <c r="N135" s="3">
        <v>102.43300000000001</v>
      </c>
      <c r="O135" s="146">
        <v>46007.625</v>
      </c>
      <c r="P135" s="3">
        <v>105.151</v>
      </c>
      <c r="S135" s="146">
        <f t="shared" si="21"/>
        <v>45999.625</v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46000.625</v>
      </c>
      <c r="N136" s="3">
        <v>101.699</v>
      </c>
      <c r="O136" s="146">
        <v>46008.625</v>
      </c>
      <c r="P136" s="3">
        <v>105.417</v>
      </c>
      <c r="S136" s="146">
        <f t="shared" si="21"/>
        <v>46000.625</v>
      </c>
      <c r="T136" s="146">
        <f t="shared" si="20"/>
        <v>46000.625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46001.625</v>
      </c>
      <c r="N137" s="3">
        <v>101.032</v>
      </c>
      <c r="O137" s="146">
        <v>46009.625</v>
      </c>
      <c r="P137" s="3">
        <v>105.752</v>
      </c>
      <c r="S137" s="146">
        <f t="shared" si="21"/>
        <v>46001.625</v>
      </c>
      <c r="T137" s="146">
        <f t="shared" si="20"/>
        <v>46001.625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46002.625</v>
      </c>
      <c r="N138" s="3">
        <v>99.067999999999998</v>
      </c>
      <c r="S138" s="146">
        <f t="shared" si="21"/>
        <v>46002.625</v>
      </c>
      <c r="T138" s="146">
        <f t="shared" si="20"/>
        <v>46002.625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46003.625</v>
      </c>
      <c r="N139" s="3">
        <v>98.947999999999993</v>
      </c>
      <c r="S139" s="146">
        <f t="shared" si="21"/>
        <v>46003.625</v>
      </c>
      <c r="T139" s="146">
        <f t="shared" si="20"/>
        <v>46003.625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46006.625</v>
      </c>
      <c r="N140" s="3">
        <v>99.742999999999995</v>
      </c>
      <c r="S140" s="146">
        <f t="shared" si="21"/>
        <v>46006.625</v>
      </c>
      <c r="T140" s="146">
        <f t="shared" si="20"/>
        <v>46006.625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46007.625</v>
      </c>
      <c r="N141" s="3">
        <v>98.956999999999994</v>
      </c>
      <c r="S141" s="146">
        <f t="shared" si="21"/>
        <v>46007.625</v>
      </c>
      <c r="T141" s="146">
        <f t="shared" si="20"/>
        <v>46007.625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46008.625</v>
      </c>
      <c r="N142" s="3">
        <v>98.878</v>
      </c>
      <c r="S142" s="146">
        <f t="shared" si="21"/>
        <v>46008.625</v>
      </c>
      <c r="T142" s="146">
        <f t="shared" si="20"/>
        <v>46008.625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46009.625</v>
      </c>
      <c r="N143" s="3">
        <v>99.290999999999997</v>
      </c>
      <c r="S143" s="146">
        <f t="shared" si="21"/>
        <v>46009.625</v>
      </c>
      <c r="T143" s="146">
        <f t="shared" si="20"/>
        <v>46009.625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5546875" defaultRowHeight="15"/>
  <cols>
    <col min="1" max="1" width="15.42578125" style="150" bestFit="1" customWidth="1"/>
    <col min="2" max="2" width="20.140625" style="44" bestFit="1" customWidth="1"/>
    <col min="3" max="3" width="21" style="44" bestFit="1" customWidth="1"/>
    <col min="4" max="4" width="16.85546875" style="44" customWidth="1"/>
    <col min="5" max="6" width="11.5703125" style="44" bestFit="1" customWidth="1"/>
    <col min="7" max="7" width="13.28515625" style="44" bestFit="1" customWidth="1"/>
    <col min="8" max="8" width="11.85546875" style="44" bestFit="1" customWidth="1"/>
    <col min="10" max="10" width="15.7109375" style="44" customWidth="1"/>
    <col min="11" max="11" width="8.85546875" style="44" customWidth="1"/>
    <col min="12" max="12" width="15.7109375" style="44" customWidth="1"/>
    <col min="13" max="13" width="8.85546875" style="44" customWidth="1"/>
    <col min="14" max="16" width="15.7109375" style="150" bestFit="1" customWidth="1"/>
    <col min="17" max="18" width="8.85546875" style="150"/>
    <col min="19" max="16384" width="8.85546875" style="44"/>
  </cols>
  <sheetData>
    <row r="1" spans="1:16" ht="15.7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46008.5</v>
      </c>
    </row>
    <row r="2" spans="1:16" ht="15.7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9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41">_xll.BDH(B4, "LAST_PRICE", "01/01/2025 12:00:00", "01/01/2035 13:00:00", "BarSize=60", "BarType=T", "RecurDaily=True", "TZ=New_York")</f>
        <v>45813.5</v>
      </c>
      <c r="K3" s="39">
        <v>106.831</v>
      </c>
      <c r="L3" s="106" cm="1">
        <f t="array" ref="L3:M141">_xll.BDH(C4, "LAST_PRICE", "01/01/2025 12:00:00", "01/01/2035 13:00:00", "BarSize=60", "BarType=T", "RecurDaily=True", "TZ=New_York")</f>
        <v>45813.5</v>
      </c>
      <c r="M3" s="44">
        <v>98.879000000000005</v>
      </c>
      <c r="N3" s="150">
        <f>IF(COUNTIF(L:L,J3),J3,"")</f>
        <v>45813.5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45814.5</v>
      </c>
      <c r="K4" s="1">
        <v>106.86799999999999</v>
      </c>
      <c r="L4" s="110">
        <v>45814.5</v>
      </c>
      <c r="M4" s="44">
        <v>98.944000000000003</v>
      </c>
      <c r="N4" s="150">
        <f t="shared" ref="N4:N67" si="0">IF(COUNTIF(L:L,J4),J4,"")</f>
        <v>45814.5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45817.5</v>
      </c>
      <c r="K5" s="1">
        <v>106.98</v>
      </c>
      <c r="L5" s="110">
        <v>45817.5</v>
      </c>
      <c r="M5" s="44">
        <v>99.177000000000007</v>
      </c>
      <c r="N5" s="150">
        <f t="shared" si="0"/>
        <v>45817.5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45818.5</v>
      </c>
      <c r="K6" s="1">
        <v>107.226</v>
      </c>
      <c r="L6" s="110">
        <v>45818.5</v>
      </c>
      <c r="M6" s="44">
        <v>99.613</v>
      </c>
      <c r="N6" s="150">
        <f t="shared" si="0"/>
        <v>45818.5</v>
      </c>
      <c r="O6" s="150" t="str">
        <f t="shared" si="1"/>
        <v/>
      </c>
      <c r="P6" s="150">
        <v>46003.5</v>
      </c>
    </row>
    <row r="7" spans="1:16">
      <c r="A7" s="14" t="s">
        <v>12</v>
      </c>
      <c r="B7" s="54">
        <v>3.9E-2</v>
      </c>
      <c r="C7" s="10">
        <v>3.9E-2</v>
      </c>
      <c r="J7" s="110">
        <v>45819.5</v>
      </c>
      <c r="K7" s="1">
        <v>107.414</v>
      </c>
      <c r="L7" s="110">
        <v>45819.5</v>
      </c>
      <c r="M7" s="1">
        <v>99.834999999999994</v>
      </c>
      <c r="N7" s="150">
        <f t="shared" si="0"/>
        <v>45819.5</v>
      </c>
      <c r="O7" s="150" t="str">
        <f t="shared" si="1"/>
        <v/>
      </c>
      <c r="P7" s="150">
        <v>46006.5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45820.5</v>
      </c>
      <c r="K8" s="44">
        <v>107.32299999999999</v>
      </c>
      <c r="L8" s="109">
        <v>45820.5</v>
      </c>
      <c r="M8" s="44">
        <v>99.716999999999999</v>
      </c>
      <c r="N8" s="150">
        <f t="shared" si="0"/>
        <v>45820.5</v>
      </c>
      <c r="O8" s="150" t="str">
        <f t="shared" si="1"/>
        <v/>
      </c>
      <c r="P8" s="150">
        <v>46007.5</v>
      </c>
    </row>
    <row r="9" spans="1:16">
      <c r="A9" s="14" t="s">
        <v>232</v>
      </c>
      <c r="B9" s="4" cm="1">
        <f t="array" ref="B9">_xll.BDP("GBPUSD BGN Curncy","PX_LAST")</f>
        <v>1.3406</v>
      </c>
      <c r="C9" s="5" t="s">
        <v>23</v>
      </c>
      <c r="E9" s="1"/>
      <c r="F9" s="1"/>
      <c r="G9" s="1"/>
      <c r="H9" s="1"/>
      <c r="J9" s="109">
        <v>45821.5</v>
      </c>
      <c r="K9" s="44">
        <v>107.161</v>
      </c>
      <c r="L9" s="109">
        <v>45821.5</v>
      </c>
      <c r="M9" s="44">
        <v>99.566000000000003</v>
      </c>
      <c r="N9" s="150">
        <f t="shared" si="0"/>
        <v>45821.5</v>
      </c>
      <c r="O9" s="150" t="str">
        <f t="shared" si="1"/>
        <v/>
      </c>
      <c r="P9" s="150">
        <v>46008.5</v>
      </c>
    </row>
    <row r="10" spans="1:16" ht="15.75" thickBot="1">
      <c r="A10" s="15" t="s">
        <v>28</v>
      </c>
      <c r="B10" s="11" cm="1">
        <f t="array" ref="B10">_xll.BDP(B4,"px_last")</f>
        <v>107.91200000000001</v>
      </c>
      <c r="C10" s="21" cm="1">
        <f t="array" ref="C10">_xll.BDP(C4,"px_last")</f>
        <v>103.931</v>
      </c>
      <c r="E10" s="1"/>
      <c r="F10" s="1"/>
      <c r="G10" s="1"/>
      <c r="H10" s="1"/>
      <c r="J10" s="109">
        <v>45824.5</v>
      </c>
      <c r="K10" s="44">
        <v>107.28100000000001</v>
      </c>
      <c r="L10" s="109">
        <v>45824.5</v>
      </c>
      <c r="M10" s="44">
        <v>99.804000000000002</v>
      </c>
      <c r="N10" s="150">
        <f t="shared" si="0"/>
        <v>45824.5</v>
      </c>
      <c r="O10" s="150" t="str">
        <f t="shared" si="1"/>
        <v/>
      </c>
    </row>
    <row r="11" spans="1:16" ht="15.75" thickBot="1">
      <c r="A11" s="44"/>
      <c r="C11" s="1"/>
      <c r="D11" s="1"/>
      <c r="E11" s="1"/>
      <c r="F11" s="1"/>
      <c r="G11" s="1"/>
      <c r="H11" s="1"/>
      <c r="J11" s="109">
        <v>45825.5</v>
      </c>
      <c r="K11" s="44">
        <v>107.276</v>
      </c>
      <c r="L11" s="109">
        <v>45825.5</v>
      </c>
      <c r="M11" s="44">
        <v>99.861000000000004</v>
      </c>
      <c r="N11" s="150">
        <f t="shared" si="0"/>
        <v>45825.5</v>
      </c>
      <c r="O11" s="150" t="str">
        <f t="shared" si="1"/>
        <v/>
      </c>
    </row>
    <row r="12" spans="1:16" ht="15.7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45826.5</v>
      </c>
      <c r="K12" s="44">
        <v>107.224</v>
      </c>
      <c r="L12" s="109">
        <v>45826.5</v>
      </c>
      <c r="M12" s="44">
        <v>99.843999999999994</v>
      </c>
      <c r="N12" s="150">
        <f t="shared" si="0"/>
        <v>45826.5</v>
      </c>
      <c r="O12" s="150" t="str">
        <f t="shared" si="1"/>
        <v/>
      </c>
    </row>
    <row r="13" spans="1:16" ht="15.7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45827.5</v>
      </c>
      <c r="K13" s="44">
        <v>107.078</v>
      </c>
      <c r="L13" s="109">
        <v>45827.5</v>
      </c>
      <c r="M13" s="44">
        <v>99.668999999999997</v>
      </c>
      <c r="N13" s="150">
        <f t="shared" si="0"/>
        <v>45827.5</v>
      </c>
      <c r="O13" s="150" t="str">
        <f t="shared" si="1"/>
        <v/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45828.5</v>
      </c>
      <c r="K14" s="44">
        <v>107.119</v>
      </c>
      <c r="L14" s="109">
        <v>45828.5</v>
      </c>
      <c r="M14" s="44">
        <v>99.766000000000005</v>
      </c>
      <c r="N14" s="150">
        <f t="shared" si="0"/>
        <v>45828.5</v>
      </c>
      <c r="O14" s="150" t="str">
        <f t="shared" si="1"/>
        <v/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-23234.497183334257</v>
      </c>
      <c r="J15" s="109">
        <v>45831.5</v>
      </c>
      <c r="K15" s="44">
        <v>107.09399999999999</v>
      </c>
      <c r="L15" s="109">
        <v>45831.5</v>
      </c>
      <c r="M15" s="44">
        <v>99.715000000000003</v>
      </c>
      <c r="N15" s="150">
        <f t="shared" si="0"/>
        <v>45831.5</v>
      </c>
      <c r="O15" s="150" t="str">
        <f t="shared" si="1"/>
        <v/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-47595.098366666272</v>
      </c>
      <c r="J16" s="109">
        <v>45832.5</v>
      </c>
      <c r="K16" s="44">
        <v>107.446</v>
      </c>
      <c r="L16" s="109">
        <v>45832.5</v>
      </c>
      <c r="M16" s="44">
        <v>100.143</v>
      </c>
      <c r="N16" s="150">
        <f t="shared" si="0"/>
        <v>45832.5</v>
      </c>
      <c r="O16" s="150" t="str">
        <f t="shared" si="1"/>
        <v/>
      </c>
    </row>
    <row r="17" spans="1:15">
      <c r="A17" s="151">
        <f t="shared" ca="1" si="2"/>
        <v>46003.5</v>
      </c>
      <c r="B17" s="38">
        <f ca="1">IF(COUNTIF($P$2:P1002,A17)=1,VLOOKUP(A17,J:K,2), IF(COUNTIF($P$2:P1002,A17)=0,$B$10,""))</f>
        <v>107.925</v>
      </c>
      <c r="C17" s="30">
        <f t="shared" ca="1" si="3"/>
        <v>-9000.000000000342</v>
      </c>
      <c r="D17" s="31">
        <f t="shared" ca="1" si="4"/>
        <v>5038</v>
      </c>
      <c r="E17" s="38">
        <f ca="1">IF(COUNTIF($P$2:P1002,A17)=1,VLOOKUP(A17,L:M,2), IF(COUNTIF($P$2:P1002,A17)=0,$C$10,""))</f>
        <v>103.78700000000001</v>
      </c>
      <c r="F17" s="30">
        <f t="shared" ca="1" si="5"/>
        <v>32960.000000000487</v>
      </c>
      <c r="G17" s="31">
        <f t="shared" ca="1" si="6"/>
        <v>2312.25</v>
      </c>
      <c r="H17" s="66">
        <f t="shared" ca="1" si="7"/>
        <v>-52597.435550001115</v>
      </c>
      <c r="J17" s="109">
        <v>45833.5</v>
      </c>
      <c r="K17" s="44">
        <v>107.414</v>
      </c>
      <c r="L17" s="109">
        <v>45833.5</v>
      </c>
      <c r="M17" s="44">
        <v>100.175</v>
      </c>
      <c r="N17" s="150">
        <f t="shared" si="0"/>
        <v>45833.5</v>
      </c>
      <c r="O17" s="150" t="str">
        <f t="shared" si="1"/>
        <v/>
      </c>
    </row>
    <row r="18" spans="1:15">
      <c r="A18" s="151">
        <f t="shared" ca="1" si="2"/>
        <v>46006.5</v>
      </c>
      <c r="B18" s="38">
        <f ca="1">IF(COUNTIF($P$2:P1003,A18)=1,VLOOKUP(A18,J:K,2), IF(COUNTIF($P$2:P1003,A18)=0,$B$10,""))</f>
        <v>107.923</v>
      </c>
      <c r="C18" s="30">
        <f t="shared" ca="1" si="3"/>
        <v>-9239.9999999997817</v>
      </c>
      <c r="D18" s="31">
        <f t="shared" ca="1" si="4"/>
        <v>10076</v>
      </c>
      <c r="E18" s="38">
        <f ca="1">IF(COUNTIF($P$2:P1003,A18)=1,VLOOKUP(A18,L:M,2), IF(COUNTIF($P$2:P1003,A18)=0,$C$10,""))</f>
        <v>103.845</v>
      </c>
      <c r="F18" s="30">
        <f t="shared" ca="1" si="5"/>
        <v>37599.999999999913</v>
      </c>
      <c r="G18" s="31">
        <f t="shared" ca="1" si="6"/>
        <v>4624.5</v>
      </c>
      <c r="H18" s="66">
        <f t="shared" ca="1" si="7"/>
        <v>-55485.423099999593</v>
      </c>
      <c r="J18" s="109">
        <v>45834.5</v>
      </c>
      <c r="K18" s="44">
        <v>107.416</v>
      </c>
      <c r="L18" s="109">
        <v>45834.5</v>
      </c>
      <c r="M18" s="44">
        <v>100.16800000000001</v>
      </c>
      <c r="N18" s="150">
        <f t="shared" si="0"/>
        <v>45834.5</v>
      </c>
      <c r="O18" s="150" t="str">
        <f t="shared" si="1"/>
        <v/>
      </c>
    </row>
    <row r="19" spans="1:15">
      <c r="A19" s="151">
        <f t="shared" ca="1" si="2"/>
        <v>46007.5</v>
      </c>
      <c r="B19" s="38">
        <f ca="1">IF(COUNTIF($P$2:P1004,A19)=1,VLOOKUP(A19,J:K,2), IF(COUNTIF($P$2:P1004,A19)=0,$B$10,""))</f>
        <v>107.932</v>
      </c>
      <c r="C19" s="30">
        <f t="shared" ca="1" si="3"/>
        <v>-8159.9999999997408</v>
      </c>
      <c r="D19" s="31">
        <f t="shared" ca="1" si="4"/>
        <v>11755.333333333332</v>
      </c>
      <c r="E19" s="38">
        <f ca="1">IF(COUNTIF($P$2:P1004,A19)=1,VLOOKUP(A19,L:M,2), IF(COUNTIF($P$2:P1004,A19)=0,$C$10,""))</f>
        <v>103.82599999999999</v>
      </c>
      <c r="F19" s="30">
        <f t="shared" ca="1" si="5"/>
        <v>36079.999999999476</v>
      </c>
      <c r="G19" s="31">
        <f t="shared" ca="1" si="6"/>
        <v>5395.2500000000018</v>
      </c>
      <c r="H19" s="66">
        <f t="shared" ca="1" si="7"/>
        <v>-50781.816283332286</v>
      </c>
      <c r="J19" s="109">
        <v>45835.5</v>
      </c>
      <c r="K19" s="44">
        <v>107.556</v>
      </c>
      <c r="L19" s="109">
        <v>45835.5</v>
      </c>
      <c r="M19" s="44">
        <v>100.333</v>
      </c>
      <c r="N19" s="150">
        <f t="shared" si="0"/>
        <v>45835.5</v>
      </c>
      <c r="O19" s="150" t="str">
        <f t="shared" si="1"/>
        <v/>
      </c>
    </row>
    <row r="20" spans="1:15">
      <c r="A20" s="151">
        <f t="shared" ca="1" si="2"/>
        <v>46008.5</v>
      </c>
      <c r="B20" s="38">
        <f ca="1">IF(COUNTIF($P$2:P1005,A20)=1,VLOOKUP(A20,J:K,2), IF(COUNTIF($P$2:P1005,A20)=0,$B$10,""))</f>
        <v>107.929</v>
      </c>
      <c r="C20" s="30">
        <f t="shared" ca="1" si="3"/>
        <v>-8519.9999999997544</v>
      </c>
      <c r="D20" s="31">
        <f t="shared" ca="1" si="4"/>
        <v>13434.666666666668</v>
      </c>
      <c r="E20" s="38">
        <f ca="1">IF(COUNTIF($P$2:P1005,A20)=1,VLOOKUP(A20,L:M,2), IF(COUNTIF($P$2:P1005,A20)=0,$C$10,""))</f>
        <v>103.869</v>
      </c>
      <c r="F20" s="30">
        <f t="shared" ca="1" si="5"/>
        <v>39519.999999999978</v>
      </c>
      <c r="G20" s="31">
        <f t="shared" ca="1" si="6"/>
        <v>6166</v>
      </c>
      <c r="H20" s="66">
        <f t="shared" ca="1" si="7"/>
        <v>-54658.049466666307</v>
      </c>
      <c r="J20" s="109">
        <v>45838.5</v>
      </c>
      <c r="K20" s="44">
        <v>107.765</v>
      </c>
      <c r="L20" s="109">
        <v>45838.5</v>
      </c>
      <c r="M20" s="44">
        <v>100.71899999999999</v>
      </c>
      <c r="N20" s="150">
        <f t="shared" si="0"/>
        <v>45838.5</v>
      </c>
      <c r="O20" s="150" t="str">
        <f t="shared" si="1"/>
        <v/>
      </c>
    </row>
    <row r="21" spans="1:15">
      <c r="A21" s="151">
        <f t="shared" ca="1" si="2"/>
        <v>46009.432613888886</v>
      </c>
      <c r="B21" s="38">
        <f ca="1">IF(COUNTIF($P$2:P1006,A21)=1,VLOOKUP(A21,J:K,2), IF(COUNTIF($P$2:P1006,A21)=0,$B$10,""))</f>
        <v>107.91200000000001</v>
      </c>
      <c r="C21" s="30">
        <f t="shared" ca="1" si="3"/>
        <v>-10559.999999999263</v>
      </c>
      <c r="D21" s="31">
        <f t="shared" ca="1" si="4"/>
        <v>15114</v>
      </c>
      <c r="E21" s="38">
        <f ca="1">IF(COUNTIF($P$2:P1006,A21)=1,VLOOKUP(A21,L:M,2), IF(COUNTIF($P$2:P1006,A21)=0,$C$10,""))</f>
        <v>103.931</v>
      </c>
      <c r="F21" s="30">
        <f t="shared" ca="1" si="5"/>
        <v>44479.999999999789</v>
      </c>
      <c r="G21" s="31">
        <f t="shared" ca="1" si="6"/>
        <v>6936.7499999999991</v>
      </c>
      <c r="H21" s="66">
        <f t="shared" ca="1" si="7"/>
        <v>-62824.202649998733</v>
      </c>
      <c r="J21" s="109">
        <v>45839.5</v>
      </c>
      <c r="K21" s="44">
        <v>107.931</v>
      </c>
      <c r="L21" s="109">
        <v>45839.5</v>
      </c>
      <c r="M21" s="44">
        <v>100.992</v>
      </c>
      <c r="N21" s="150">
        <f t="shared" si="0"/>
        <v>45839.5</v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45840.5</v>
      </c>
      <c r="K22" s="44">
        <v>107.768</v>
      </c>
      <c r="L22" s="109">
        <v>45840.5</v>
      </c>
      <c r="M22" s="44">
        <v>100.76600000000001</v>
      </c>
      <c r="N22" s="150">
        <f t="shared" si="0"/>
        <v>45840.5</v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45841.5</v>
      </c>
      <c r="K23" s="44">
        <v>107.848</v>
      </c>
      <c r="L23" s="109">
        <v>45841.5</v>
      </c>
      <c r="M23" s="44">
        <v>100.956</v>
      </c>
      <c r="N23" s="150">
        <f t="shared" si="0"/>
        <v>45841.5</v>
      </c>
      <c r="O23" s="150" t="str">
        <f t="shared" si="1"/>
        <v/>
      </c>
    </row>
    <row r="24" spans="1:15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>
        <v>45842.5</v>
      </c>
      <c r="K24" s="44">
        <v>107.90900000000001</v>
      </c>
      <c r="L24" s="109">
        <v>45842.5</v>
      </c>
      <c r="M24" s="44">
        <v>100.98</v>
      </c>
      <c r="N24" s="150">
        <f t="shared" si="0"/>
        <v>45842.5</v>
      </c>
      <c r="O24" s="150" t="str">
        <f t="shared" si="1"/>
        <v/>
      </c>
    </row>
    <row r="25" spans="1:15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>
        <v>45845.5</v>
      </c>
      <c r="K25" s="44">
        <v>107.938</v>
      </c>
      <c r="L25" s="109">
        <v>45845.5</v>
      </c>
      <c r="M25" s="44">
        <v>101.098</v>
      </c>
      <c r="N25" s="150">
        <f t="shared" si="0"/>
        <v>45845.5</v>
      </c>
      <c r="O25" s="150" t="str">
        <f t="shared" si="1"/>
        <v/>
      </c>
    </row>
    <row r="26" spans="1:15">
      <c r="A26" s="151" t="str">
        <f t="shared" ca="1" si="2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7"/>
        <v/>
      </c>
      <c r="J26" s="109">
        <v>45846.5</v>
      </c>
      <c r="K26" s="44">
        <v>107.90300000000001</v>
      </c>
      <c r="L26" s="109">
        <v>45846.5</v>
      </c>
      <c r="M26" s="44">
        <v>101.077</v>
      </c>
      <c r="N26" s="150">
        <f t="shared" si="0"/>
        <v>45846.5</v>
      </c>
      <c r="O26" s="150" t="str">
        <f t="shared" si="1"/>
        <v/>
      </c>
    </row>
    <row r="27" spans="1:15">
      <c r="A27" s="151" t="str">
        <f t="shared" ca="1" si="2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7"/>
        <v/>
      </c>
      <c r="J27" s="109">
        <v>45847.5</v>
      </c>
      <c r="K27" s="44">
        <v>107.974</v>
      </c>
      <c r="L27" s="109">
        <v>45847.5</v>
      </c>
      <c r="M27" s="44">
        <v>101.137</v>
      </c>
      <c r="N27" s="150">
        <f t="shared" si="0"/>
        <v>45847.5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45848.5</v>
      </c>
      <c r="K28" s="44">
        <v>108.054</v>
      </c>
      <c r="L28" s="109">
        <v>45848.5</v>
      </c>
      <c r="M28" s="44">
        <v>101.273</v>
      </c>
      <c r="N28" s="150">
        <f t="shared" si="0"/>
        <v>45848.5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45849.5</v>
      </c>
      <c r="K29" s="44">
        <v>108.002</v>
      </c>
      <c r="L29" s="109">
        <v>45849.5</v>
      </c>
      <c r="M29" s="44">
        <v>101.2</v>
      </c>
      <c r="N29" s="150">
        <f t="shared" si="0"/>
        <v>45849.5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45852.5</v>
      </c>
      <c r="K30" s="44">
        <v>107.893</v>
      </c>
      <c r="L30" s="109">
        <v>45852.5</v>
      </c>
      <c r="M30" s="44">
        <v>100.935</v>
      </c>
      <c r="N30" s="150">
        <f t="shared" si="0"/>
        <v>45852.5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45853.5</v>
      </c>
      <c r="K31" s="44">
        <v>107.77500000000001</v>
      </c>
      <c r="L31" s="109">
        <v>45853.5</v>
      </c>
      <c r="M31" s="44">
        <v>100.861</v>
      </c>
      <c r="N31" s="150">
        <f t="shared" si="0"/>
        <v>45853.5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45854.5</v>
      </c>
      <c r="K32" s="44">
        <v>107.53</v>
      </c>
      <c r="L32" s="109">
        <v>45854.5</v>
      </c>
      <c r="M32" s="44">
        <v>100.586</v>
      </c>
      <c r="N32" s="150">
        <f t="shared" si="0"/>
        <v>45854.5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45855.5</v>
      </c>
      <c r="K33" s="44">
        <v>107.57299999999999</v>
      </c>
      <c r="L33" s="109">
        <v>45855.5</v>
      </c>
      <c r="M33" s="44">
        <v>100.607</v>
      </c>
      <c r="N33" s="150">
        <f t="shared" si="0"/>
        <v>45855.5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45856.5</v>
      </c>
      <c r="K34" s="44">
        <v>107.621</v>
      </c>
      <c r="L34" s="109">
        <v>45856.5</v>
      </c>
      <c r="M34" s="44">
        <v>100.62</v>
      </c>
      <c r="N34" s="150">
        <f t="shared" si="0"/>
        <v>45856.5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45859.5</v>
      </c>
      <c r="K35" s="44">
        <v>107.771</v>
      </c>
      <c r="L35" s="109">
        <v>45859.5</v>
      </c>
      <c r="M35" s="44">
        <v>100.776</v>
      </c>
      <c r="N35" s="150">
        <f t="shared" si="0"/>
        <v>45859.5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45860.5</v>
      </c>
      <c r="K36" s="44">
        <v>107.815</v>
      </c>
      <c r="L36" s="109">
        <v>45860.5</v>
      </c>
      <c r="M36" s="44">
        <v>100.84699999999999</v>
      </c>
      <c r="N36" s="150">
        <f t="shared" si="0"/>
        <v>45860.5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45861.5</v>
      </c>
      <c r="K37" s="44">
        <v>107.90300000000001</v>
      </c>
      <c r="L37" s="109">
        <v>45861.5</v>
      </c>
      <c r="M37" s="44">
        <v>101.00700000000001</v>
      </c>
      <c r="N37" s="150">
        <f t="shared" si="0"/>
        <v>45861.5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45862.5</v>
      </c>
      <c r="K38" s="44">
        <v>108.093</v>
      </c>
      <c r="L38" s="109">
        <v>45862.5</v>
      </c>
      <c r="M38" s="44">
        <v>101.151</v>
      </c>
      <c r="N38" s="150">
        <f t="shared" si="0"/>
        <v>45862.5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45863.5</v>
      </c>
      <c r="K39" s="44">
        <v>108.056</v>
      </c>
      <c r="L39" s="109">
        <v>45863.5</v>
      </c>
      <c r="M39" s="44">
        <v>101.158</v>
      </c>
      <c r="N39" s="150">
        <f t="shared" si="0"/>
        <v>45863.5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45866.5</v>
      </c>
      <c r="K40" s="44">
        <v>108.196</v>
      </c>
      <c r="L40" s="109">
        <v>45866.5</v>
      </c>
      <c r="M40" s="44">
        <v>101.358</v>
      </c>
      <c r="N40" s="150">
        <f t="shared" si="0"/>
        <v>45866.5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45867.5</v>
      </c>
      <c r="K41" s="44">
        <v>108.255</v>
      </c>
      <c r="L41" s="109">
        <v>45867.5</v>
      </c>
      <c r="M41" s="44">
        <v>101.432</v>
      </c>
      <c r="N41" s="150">
        <f t="shared" si="0"/>
        <v>45867.5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45868.5</v>
      </c>
      <c r="K42" s="44">
        <v>108.291</v>
      </c>
      <c r="L42" s="109">
        <v>45868.5</v>
      </c>
      <c r="M42" s="44">
        <v>101.477</v>
      </c>
      <c r="N42" s="150">
        <f t="shared" si="0"/>
        <v>45868.5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45869.5</v>
      </c>
      <c r="K43" s="44">
        <v>108.35</v>
      </c>
      <c r="L43" s="109">
        <v>45869.5</v>
      </c>
      <c r="M43" s="44">
        <v>101.565</v>
      </c>
      <c r="N43" s="150">
        <f t="shared" si="0"/>
        <v>45869.5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45870.5</v>
      </c>
      <c r="K44" s="44">
        <v>108.304</v>
      </c>
      <c r="L44" s="109">
        <v>45870.5</v>
      </c>
      <c r="M44" s="44">
        <v>101.383</v>
      </c>
      <c r="N44" s="150">
        <f t="shared" si="0"/>
        <v>45870.5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45873.5</v>
      </c>
      <c r="K45" s="44">
        <v>108.301</v>
      </c>
      <c r="L45" s="109">
        <v>45873.5</v>
      </c>
      <c r="M45" s="44">
        <v>101.545</v>
      </c>
      <c r="N45" s="150">
        <f t="shared" si="0"/>
        <v>45873.5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45874.5</v>
      </c>
      <c r="K46" s="44">
        <v>108.366</v>
      </c>
      <c r="L46" s="109">
        <v>45874.5</v>
      </c>
      <c r="M46" s="44">
        <v>101.57599999999999</v>
      </c>
      <c r="N46" s="150">
        <f t="shared" si="0"/>
        <v>45874.5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45875.5</v>
      </c>
      <c r="K47" s="44">
        <v>108.39700000000001</v>
      </c>
      <c r="L47" s="109">
        <v>45875.5</v>
      </c>
      <c r="M47" s="44">
        <v>101.661</v>
      </c>
      <c r="N47" s="150">
        <f t="shared" si="0"/>
        <v>45875.5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45876.5</v>
      </c>
      <c r="K48" s="44">
        <v>108.479</v>
      </c>
      <c r="L48" s="109">
        <v>45876.5</v>
      </c>
      <c r="M48" s="44">
        <v>101.91800000000001</v>
      </c>
      <c r="N48" s="150">
        <f t="shared" si="0"/>
        <v>45876.5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45877.5</v>
      </c>
      <c r="K49" s="44">
        <v>108.554</v>
      </c>
      <c r="L49" s="109">
        <v>45877.5</v>
      </c>
      <c r="M49" s="44">
        <v>102.167</v>
      </c>
      <c r="N49" s="150">
        <f t="shared" si="0"/>
        <v>45877.5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45880.5</v>
      </c>
      <c r="K50" s="44">
        <v>108.71299999999999</v>
      </c>
      <c r="L50" s="109">
        <v>45880.5</v>
      </c>
      <c r="M50" s="44">
        <v>102.295</v>
      </c>
      <c r="N50" s="150">
        <f t="shared" si="0"/>
        <v>45880.5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45881.5</v>
      </c>
      <c r="K51" s="44">
        <v>108.749</v>
      </c>
      <c r="L51" s="109">
        <v>45881.5</v>
      </c>
      <c r="M51" s="44">
        <v>102.422</v>
      </c>
      <c r="N51" s="150">
        <f t="shared" si="0"/>
        <v>45881.5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45882.5</v>
      </c>
      <c r="K52" s="44">
        <v>108.80500000000001</v>
      </c>
      <c r="L52" s="109">
        <v>45882.5</v>
      </c>
      <c r="M52" s="44">
        <v>102.556</v>
      </c>
      <c r="N52" s="150">
        <f t="shared" si="0"/>
        <v>45882.5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45883.5</v>
      </c>
      <c r="K53" s="44">
        <v>108.84399999999999</v>
      </c>
      <c r="L53" s="109">
        <v>45883.5</v>
      </c>
      <c r="M53" s="44">
        <v>102.652</v>
      </c>
      <c r="N53" s="150">
        <f t="shared" si="0"/>
        <v>45883.5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45884.5</v>
      </c>
      <c r="K54" s="44">
        <v>108.866</v>
      </c>
      <c r="L54" s="109">
        <v>45884.5</v>
      </c>
      <c r="M54" s="44">
        <v>102.699</v>
      </c>
      <c r="N54" s="150">
        <f t="shared" si="0"/>
        <v>45884.5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45887.5</v>
      </c>
      <c r="K55" s="44">
        <v>108.848</v>
      </c>
      <c r="L55" s="109">
        <v>45887.5</v>
      </c>
      <c r="M55" s="44">
        <v>102.63</v>
      </c>
      <c r="N55" s="150">
        <f t="shared" si="0"/>
        <v>45887.5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45888.5</v>
      </c>
      <c r="K56" s="44">
        <v>108.83199999999999</v>
      </c>
      <c r="L56" s="109">
        <v>45888.5</v>
      </c>
      <c r="M56" s="44">
        <v>102.59699999999999</v>
      </c>
      <c r="N56" s="150">
        <f t="shared" si="0"/>
        <v>45888.5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45889.5</v>
      </c>
      <c r="K57" s="44">
        <v>108.648</v>
      </c>
      <c r="L57" s="109">
        <v>45889.5</v>
      </c>
      <c r="M57" s="44">
        <v>102.413</v>
      </c>
      <c r="N57" s="150">
        <f t="shared" si="0"/>
        <v>45889.5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45890.5</v>
      </c>
      <c r="K58" s="44">
        <v>108.47499999999999</v>
      </c>
      <c r="L58" s="109">
        <v>45890.5</v>
      </c>
      <c r="M58" s="44">
        <v>102.09</v>
      </c>
      <c r="N58" s="150">
        <f t="shared" si="0"/>
        <v>45890.5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45891.5</v>
      </c>
      <c r="K59" s="44">
        <v>108.467</v>
      </c>
      <c r="L59" s="109">
        <v>45891.5</v>
      </c>
      <c r="M59" s="44">
        <v>102.07</v>
      </c>
      <c r="N59" s="150">
        <f t="shared" si="0"/>
        <v>45891.5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45895.5</v>
      </c>
      <c r="K60" s="44">
        <v>108.428</v>
      </c>
      <c r="L60" s="109">
        <v>45895.5</v>
      </c>
      <c r="M60" s="44">
        <v>102.059</v>
      </c>
      <c r="N60" s="150">
        <f t="shared" si="0"/>
        <v>45895.5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45896.5</v>
      </c>
      <c r="K61" s="44">
        <v>108.41500000000001</v>
      </c>
      <c r="L61" s="109">
        <v>45896.5</v>
      </c>
      <c r="M61" s="44">
        <v>101.98399999999999</v>
      </c>
      <c r="N61" s="150">
        <f t="shared" si="0"/>
        <v>45896.5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45897.5</v>
      </c>
      <c r="K62" s="44">
        <v>108.42700000000001</v>
      </c>
      <c r="L62" s="109">
        <v>45897.5</v>
      </c>
      <c r="M62" s="44">
        <v>101.974</v>
      </c>
      <c r="N62" s="150">
        <f t="shared" si="0"/>
        <v>45897.5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45898.5</v>
      </c>
      <c r="K63" s="44">
        <v>108.38800000000001</v>
      </c>
      <c r="L63" s="109">
        <v>45898.5</v>
      </c>
      <c r="M63" s="44">
        <v>101.884</v>
      </c>
      <c r="N63" s="150">
        <f t="shared" si="0"/>
        <v>45898.5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45901.5</v>
      </c>
      <c r="K64" s="44">
        <v>108.289</v>
      </c>
      <c r="L64" s="109">
        <v>45901.5</v>
      </c>
      <c r="M64" s="44">
        <v>101.739</v>
      </c>
      <c r="N64" s="150">
        <f t="shared" si="0"/>
        <v>45901.5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45902.5</v>
      </c>
      <c r="K65" s="44">
        <v>107.857</v>
      </c>
      <c r="L65" s="109">
        <v>45902.5</v>
      </c>
      <c r="M65" s="44">
        <v>101.229</v>
      </c>
      <c r="N65" s="150">
        <f t="shared" si="0"/>
        <v>45902.5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45903.5</v>
      </c>
      <c r="K66" s="44">
        <v>107.74299999999999</v>
      </c>
      <c r="L66" s="109">
        <v>45903.5</v>
      </c>
      <c r="M66" s="44">
        <v>101.11799999999999</v>
      </c>
      <c r="N66" s="150">
        <f t="shared" si="0"/>
        <v>45903.5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45904.5</v>
      </c>
      <c r="K67" s="44">
        <v>107.792</v>
      </c>
      <c r="L67" s="109">
        <v>45904.5</v>
      </c>
      <c r="M67" s="44">
        <v>101.24</v>
      </c>
      <c r="N67" s="150">
        <f t="shared" si="0"/>
        <v>45904.5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45905.5</v>
      </c>
      <c r="K68" s="44">
        <v>107.95099999999999</v>
      </c>
      <c r="L68" s="109">
        <v>45905.5</v>
      </c>
      <c r="M68" s="44">
        <v>101.536</v>
      </c>
      <c r="N68" s="150">
        <f t="shared" ref="N68:N131" si="8">IF(COUNTIF(L:L,J68),J68,"")</f>
        <v>45905.5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45908.5</v>
      </c>
      <c r="K69" s="44">
        <v>108.014</v>
      </c>
      <c r="L69" s="109">
        <v>45908.5</v>
      </c>
      <c r="M69" s="44">
        <v>101.643</v>
      </c>
      <c r="N69" s="150">
        <f t="shared" si="8"/>
        <v>45908.5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45909.5</v>
      </c>
      <c r="K70" s="44">
        <v>108.11499999999999</v>
      </c>
      <c r="L70" s="109">
        <v>45909.5</v>
      </c>
      <c r="M70" s="44">
        <v>101.80500000000001</v>
      </c>
      <c r="N70" s="150">
        <f t="shared" si="8"/>
        <v>45909.5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45910.5</v>
      </c>
      <c r="K71" s="44">
        <v>108.17100000000001</v>
      </c>
      <c r="L71" s="109">
        <v>45910.5</v>
      </c>
      <c r="M71" s="44">
        <v>101.995</v>
      </c>
      <c r="N71" s="150">
        <f t="shared" si="8"/>
        <v>45910.5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45911.5</v>
      </c>
      <c r="K72" s="44">
        <v>108.29900000000001</v>
      </c>
      <c r="L72" s="109">
        <v>45911.5</v>
      </c>
      <c r="M72" s="44">
        <v>102.21299999999999</v>
      </c>
      <c r="N72" s="150">
        <f t="shared" si="8"/>
        <v>45911.5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45912.5</v>
      </c>
      <c r="K73" s="44">
        <v>108.357</v>
      </c>
      <c r="L73" s="109">
        <v>45912.5</v>
      </c>
      <c r="M73" s="44">
        <v>102.419</v>
      </c>
      <c r="N73" s="150">
        <f t="shared" si="8"/>
        <v>45912.5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45915.5</v>
      </c>
      <c r="K74" s="44">
        <v>108.41800000000001</v>
      </c>
      <c r="L74" s="109">
        <v>45915.5</v>
      </c>
      <c r="M74" s="44">
        <v>102.59</v>
      </c>
      <c r="N74" s="150">
        <f t="shared" si="8"/>
        <v>45915.5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45916.5</v>
      </c>
      <c r="K75" s="44">
        <v>108.51300000000001</v>
      </c>
      <c r="L75" s="109">
        <v>45916.5</v>
      </c>
      <c r="M75" s="44">
        <v>102.77200000000001</v>
      </c>
      <c r="N75" s="150">
        <f t="shared" si="8"/>
        <v>45916.5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45917.5</v>
      </c>
      <c r="K76" s="44">
        <v>108.485</v>
      </c>
      <c r="L76" s="109">
        <v>45917.5</v>
      </c>
      <c r="M76" s="44">
        <v>102.673</v>
      </c>
      <c r="N76" s="150">
        <f t="shared" si="8"/>
        <v>45917.5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45918.5</v>
      </c>
      <c r="K77" s="44">
        <v>108.52</v>
      </c>
      <c r="L77" s="109">
        <v>45918.5</v>
      </c>
      <c r="M77" s="44">
        <v>102.76600000000001</v>
      </c>
      <c r="N77" s="150">
        <f t="shared" si="8"/>
        <v>45918.5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45919.5</v>
      </c>
      <c r="K78" s="44">
        <v>108.499</v>
      </c>
      <c r="L78" s="109">
        <v>45919.5</v>
      </c>
      <c r="M78" s="44">
        <v>102.733</v>
      </c>
      <c r="N78" s="150">
        <f t="shared" si="8"/>
        <v>45919.5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45922.5</v>
      </c>
      <c r="K79" s="44">
        <v>108.39400000000001</v>
      </c>
      <c r="L79" s="109">
        <v>45922.5</v>
      </c>
      <c r="M79" s="44">
        <v>102.55800000000001</v>
      </c>
      <c r="N79" s="150">
        <f t="shared" si="8"/>
        <v>45922.5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45923.5</v>
      </c>
      <c r="K80" s="44">
        <v>108.40600000000001</v>
      </c>
      <c r="L80" s="109">
        <v>45923.5</v>
      </c>
      <c r="M80" s="44">
        <v>102.631</v>
      </c>
      <c r="N80" s="150">
        <f t="shared" si="8"/>
        <v>45923.5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45924.5</v>
      </c>
      <c r="K81" s="44">
        <v>108.413</v>
      </c>
      <c r="L81" s="109">
        <v>45924.5</v>
      </c>
      <c r="M81" s="44">
        <v>102.652</v>
      </c>
      <c r="N81" s="150">
        <f t="shared" si="8"/>
        <v>45924.5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45925.5</v>
      </c>
      <c r="K82" s="44">
        <v>108.361</v>
      </c>
      <c r="L82" s="109">
        <v>45925.5</v>
      </c>
      <c r="M82" s="44">
        <v>102.54</v>
      </c>
      <c r="N82" s="150">
        <f t="shared" si="8"/>
        <v>45925.5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45926.5</v>
      </c>
      <c r="K83" s="44">
        <v>108.32299999999999</v>
      </c>
      <c r="L83" s="109">
        <v>45926.5</v>
      </c>
      <c r="M83" s="44">
        <v>102.474</v>
      </c>
      <c r="N83" s="150">
        <f t="shared" si="8"/>
        <v>45926.5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45929.5</v>
      </c>
      <c r="K84" s="44">
        <v>108.357</v>
      </c>
      <c r="L84" s="109">
        <v>45929.5</v>
      </c>
      <c r="M84" s="44">
        <v>102.527</v>
      </c>
      <c r="N84" s="150">
        <f t="shared" si="8"/>
        <v>45929.5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45930.5</v>
      </c>
      <c r="K85" s="44">
        <v>108.38</v>
      </c>
      <c r="L85" s="109">
        <v>45930.5</v>
      </c>
      <c r="M85" s="44">
        <v>102.554</v>
      </c>
      <c r="N85" s="150">
        <f t="shared" si="8"/>
        <v>45930.5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45931.5</v>
      </c>
      <c r="K86" s="44">
        <v>108.355</v>
      </c>
      <c r="L86" s="109">
        <v>45931.5</v>
      </c>
      <c r="M86" s="44">
        <v>102.613</v>
      </c>
      <c r="N86" s="150">
        <f t="shared" si="8"/>
        <v>45931.5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45932.5</v>
      </c>
      <c r="K87" s="44">
        <v>108.462</v>
      </c>
      <c r="L87" s="109">
        <v>45932.5</v>
      </c>
      <c r="M87" s="44">
        <v>102.756</v>
      </c>
      <c r="N87" s="150">
        <f t="shared" si="8"/>
        <v>45932.5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45933.5</v>
      </c>
      <c r="K88" s="44">
        <v>108.518</v>
      </c>
      <c r="L88" s="109">
        <v>45933.5</v>
      </c>
      <c r="M88" s="44">
        <v>102.89100000000001</v>
      </c>
      <c r="N88" s="150">
        <f t="shared" si="8"/>
        <v>45933.5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45936.5</v>
      </c>
      <c r="K89" s="44">
        <v>108.468</v>
      </c>
      <c r="L89" s="109">
        <v>45936.5</v>
      </c>
      <c r="M89" s="44">
        <v>102.819</v>
      </c>
      <c r="N89" s="150">
        <f t="shared" si="8"/>
        <v>45936.5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45937.5</v>
      </c>
      <c r="K90" s="44">
        <v>108.39400000000001</v>
      </c>
      <c r="L90" s="109">
        <v>45937.5</v>
      </c>
      <c r="M90" s="44">
        <v>102.765</v>
      </c>
      <c r="N90" s="150">
        <f t="shared" si="8"/>
        <v>45937.5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45938.5</v>
      </c>
      <c r="K91" s="44">
        <v>108.36199999999999</v>
      </c>
      <c r="L91" s="109">
        <v>45938.5</v>
      </c>
      <c r="M91" s="44">
        <v>102.825</v>
      </c>
      <c r="N91" s="150">
        <f t="shared" si="8"/>
        <v>45938.5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45939.5</v>
      </c>
      <c r="K92" s="44">
        <v>108.309</v>
      </c>
      <c r="L92" s="109">
        <v>45939.5</v>
      </c>
      <c r="M92" s="44">
        <v>102.688</v>
      </c>
      <c r="N92" s="150">
        <f t="shared" si="8"/>
        <v>45939.5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45940.5</v>
      </c>
      <c r="K93" s="44">
        <v>108.009</v>
      </c>
      <c r="L93" s="109">
        <v>45940.5</v>
      </c>
      <c r="M93" s="44">
        <v>102.239</v>
      </c>
      <c r="N93" s="150">
        <f t="shared" si="8"/>
        <v>45940.5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45943.5</v>
      </c>
      <c r="K94" s="44">
        <v>107.98099999999999</v>
      </c>
      <c r="L94" s="109">
        <v>45943.5</v>
      </c>
      <c r="M94" s="44">
        <v>102.137</v>
      </c>
      <c r="N94" s="150">
        <f t="shared" si="8"/>
        <v>45943.5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45944.5</v>
      </c>
      <c r="K95" s="44">
        <v>108.054</v>
      </c>
      <c r="L95" s="109">
        <v>45944.5</v>
      </c>
      <c r="M95" s="44">
        <v>102.14</v>
      </c>
      <c r="N95" s="150">
        <f t="shared" si="8"/>
        <v>45944.5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45945.5</v>
      </c>
      <c r="K96" s="44">
        <v>108.379</v>
      </c>
      <c r="L96" s="109">
        <v>45945.5</v>
      </c>
      <c r="M96" s="44">
        <v>102.593</v>
      </c>
      <c r="N96" s="150">
        <f t="shared" si="8"/>
        <v>45945.5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45946.5</v>
      </c>
      <c r="K97" s="44">
        <v>108.474</v>
      </c>
      <c r="L97" s="109">
        <v>45946.5</v>
      </c>
      <c r="M97" s="44">
        <v>102.732</v>
      </c>
      <c r="N97" s="150">
        <f t="shared" si="8"/>
        <v>45946.5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45947.5</v>
      </c>
      <c r="K98" s="44">
        <v>108.422</v>
      </c>
      <c r="L98" s="109">
        <v>45947.5</v>
      </c>
      <c r="M98" s="44">
        <v>102.61799999999999</v>
      </c>
      <c r="N98" s="150">
        <f t="shared" si="8"/>
        <v>45947.5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45950.5</v>
      </c>
      <c r="K99" s="44">
        <v>108.471</v>
      </c>
      <c r="L99" s="109">
        <v>45950.5</v>
      </c>
      <c r="M99" s="44">
        <v>102.779</v>
      </c>
      <c r="N99" s="150">
        <f t="shared" si="8"/>
        <v>45950.5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45951.5</v>
      </c>
      <c r="K100" s="44">
        <v>108.517</v>
      </c>
      <c r="L100" s="109">
        <v>45951.5</v>
      </c>
      <c r="M100" s="44">
        <v>102.91500000000001</v>
      </c>
      <c r="N100" s="150">
        <f t="shared" si="8"/>
        <v>45951.5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45952.5</v>
      </c>
      <c r="K101" s="44">
        <v>108.499</v>
      </c>
      <c r="L101" s="109">
        <v>45952.5</v>
      </c>
      <c r="M101" s="44">
        <v>102.947</v>
      </c>
      <c r="N101" s="150">
        <f t="shared" si="8"/>
        <v>45952.5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45953.5</v>
      </c>
      <c r="K102" s="44">
        <v>108.51600000000001</v>
      </c>
      <c r="L102" s="109">
        <v>45953.5</v>
      </c>
      <c r="M102" s="44">
        <v>102.98</v>
      </c>
      <c r="N102" s="150">
        <f t="shared" si="8"/>
        <v>45953.5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45954.5</v>
      </c>
      <c r="K103" s="44">
        <v>108.577</v>
      </c>
      <c r="L103" s="109">
        <v>45954.5</v>
      </c>
      <c r="M103" s="44">
        <v>103.265</v>
      </c>
      <c r="N103" s="150">
        <f t="shared" si="8"/>
        <v>45954.5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45957.5</v>
      </c>
      <c r="K104" s="44">
        <v>108.742</v>
      </c>
      <c r="L104" s="109">
        <v>45957.5</v>
      </c>
      <c r="M104" s="44">
        <v>103.76300000000001</v>
      </c>
      <c r="N104" s="150">
        <f t="shared" si="8"/>
        <v>45957.5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45958.5</v>
      </c>
      <c r="K105" s="44">
        <v>108.80800000000001</v>
      </c>
      <c r="L105" s="109">
        <v>45958.5</v>
      </c>
      <c r="M105" s="44">
        <v>104.004</v>
      </c>
      <c r="N105" s="150">
        <f t="shared" si="8"/>
        <v>45958.5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45959.5</v>
      </c>
      <c r="K106" s="44">
        <v>108.75</v>
      </c>
      <c r="L106" s="109">
        <v>45959.5</v>
      </c>
      <c r="M106" s="44">
        <v>104.102</v>
      </c>
      <c r="N106" s="150">
        <f t="shared" si="8"/>
        <v>45959.5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45960.5</v>
      </c>
      <c r="K107" s="44">
        <v>108.643</v>
      </c>
      <c r="L107" s="109">
        <v>45960.5</v>
      </c>
      <c r="M107" s="44">
        <v>103.934</v>
      </c>
      <c r="N107" s="150">
        <f t="shared" si="8"/>
        <v>45960.5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45961.5</v>
      </c>
      <c r="K108" s="44">
        <v>108.67700000000001</v>
      </c>
      <c r="L108" s="109">
        <v>45961.5</v>
      </c>
      <c r="M108" s="44">
        <v>103.955</v>
      </c>
      <c r="N108" s="150">
        <f t="shared" si="8"/>
        <v>45961.5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45964.5</v>
      </c>
      <c r="K109" s="44">
        <v>108.65300000000001</v>
      </c>
      <c r="L109" s="109">
        <v>45964.5</v>
      </c>
      <c r="M109" s="44">
        <v>103.952</v>
      </c>
      <c r="N109" s="150">
        <f t="shared" si="8"/>
        <v>45964.5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45965.5</v>
      </c>
      <c r="K110" s="44">
        <v>108.554</v>
      </c>
      <c r="L110" s="109">
        <v>45965.5</v>
      </c>
      <c r="M110" s="44">
        <v>103.81399999999999</v>
      </c>
      <c r="N110" s="150">
        <f t="shared" si="8"/>
        <v>45965.5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45966.5</v>
      </c>
      <c r="K111" s="44">
        <v>108.52500000000001</v>
      </c>
      <c r="L111" s="109">
        <v>45966.5</v>
      </c>
      <c r="M111" s="44">
        <v>103.82</v>
      </c>
      <c r="N111" s="150">
        <f t="shared" si="8"/>
        <v>45966.5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45967.5</v>
      </c>
      <c r="K112" s="44">
        <v>108.477</v>
      </c>
      <c r="L112" s="109">
        <v>45967.5</v>
      </c>
      <c r="M112" s="44">
        <v>103.664</v>
      </c>
      <c r="N112" s="150">
        <f t="shared" si="8"/>
        <v>45967.5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45968.5</v>
      </c>
      <c r="K113" s="44">
        <v>108.31100000000001</v>
      </c>
      <c r="L113" s="109">
        <v>45968.5</v>
      </c>
      <c r="M113" s="44">
        <v>103.348</v>
      </c>
      <c r="N113" s="150">
        <f t="shared" si="8"/>
        <v>45968.5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45971.5</v>
      </c>
      <c r="K114" s="44">
        <v>108.529</v>
      </c>
      <c r="L114" s="109">
        <v>45971.5</v>
      </c>
      <c r="M114" s="44">
        <v>103.58799999999999</v>
      </c>
      <c r="N114" s="150">
        <f t="shared" si="8"/>
        <v>45971.5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45972.5</v>
      </c>
      <c r="K115" s="44">
        <v>108.52200000000001</v>
      </c>
      <c r="L115" s="109">
        <v>45972.5</v>
      </c>
      <c r="M115" s="44">
        <v>103.664</v>
      </c>
      <c r="N115" s="150">
        <f t="shared" si="8"/>
        <v>45972.5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45973.5</v>
      </c>
      <c r="K116" s="44">
        <v>108.55500000000001</v>
      </c>
      <c r="L116" s="109">
        <v>45973.5</v>
      </c>
      <c r="M116" s="44">
        <v>103.776</v>
      </c>
      <c r="N116" s="150">
        <f t="shared" si="8"/>
        <v>45973.5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45974.5</v>
      </c>
      <c r="K117" s="44">
        <v>108.41800000000001</v>
      </c>
      <c r="L117" s="109">
        <v>45974.5</v>
      </c>
      <c r="M117" s="44">
        <v>103.634</v>
      </c>
      <c r="N117" s="150">
        <f t="shared" si="8"/>
        <v>45974.5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45975.5</v>
      </c>
      <c r="K118" s="44">
        <v>108.27800000000001</v>
      </c>
      <c r="L118" s="109">
        <v>45975.5</v>
      </c>
      <c r="M118" s="44">
        <v>103.233</v>
      </c>
      <c r="N118" s="150">
        <f t="shared" si="8"/>
        <v>45975.5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45978.5</v>
      </c>
      <c r="K119" s="44">
        <v>108.27200000000001</v>
      </c>
      <c r="L119" s="109">
        <v>45978.5</v>
      </c>
      <c r="M119" s="44">
        <v>103.23</v>
      </c>
      <c r="N119" s="150">
        <f t="shared" si="8"/>
        <v>45978.5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45979.5</v>
      </c>
      <c r="K120" s="44">
        <v>108.152</v>
      </c>
      <c r="L120" s="109">
        <v>45979.5</v>
      </c>
      <c r="M120" s="44">
        <v>102.79900000000001</v>
      </c>
      <c r="N120" s="150">
        <f t="shared" si="8"/>
        <v>45979.5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45980.5</v>
      </c>
      <c r="K121" s="44">
        <v>108.185</v>
      </c>
      <c r="L121" s="109">
        <v>45980.5</v>
      </c>
      <c r="M121" s="44">
        <v>103.015</v>
      </c>
      <c r="N121" s="150">
        <f t="shared" si="8"/>
        <v>45980.5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45981.5</v>
      </c>
      <c r="K122" s="44">
        <v>108.306</v>
      </c>
      <c r="L122" s="109">
        <v>45981.5</v>
      </c>
      <c r="M122" s="44">
        <v>103.288</v>
      </c>
      <c r="N122" s="150">
        <f t="shared" si="8"/>
        <v>45981.5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45982.5</v>
      </c>
      <c r="K123" s="44">
        <v>108.196</v>
      </c>
      <c r="L123" s="109">
        <v>45982.5</v>
      </c>
      <c r="M123" s="44">
        <v>103.004</v>
      </c>
      <c r="N123" s="150">
        <f t="shared" si="8"/>
        <v>45982.5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45985.5</v>
      </c>
      <c r="K124" s="44">
        <v>108.251</v>
      </c>
      <c r="L124" s="109">
        <v>45985.5</v>
      </c>
      <c r="M124" s="44">
        <v>103.107</v>
      </c>
      <c r="N124" s="150">
        <f t="shared" si="8"/>
        <v>45985.5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45986.5</v>
      </c>
      <c r="K125" s="44">
        <v>108.239</v>
      </c>
      <c r="L125" s="109">
        <v>45986.5</v>
      </c>
      <c r="M125" s="44">
        <v>103.116</v>
      </c>
      <c r="N125" s="150">
        <f t="shared" si="8"/>
        <v>45986.5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45987.5</v>
      </c>
      <c r="K126" s="44">
        <v>108.264</v>
      </c>
      <c r="L126" s="109">
        <v>45987.5</v>
      </c>
      <c r="M126" s="44">
        <v>103.295</v>
      </c>
      <c r="N126" s="150">
        <f t="shared" si="8"/>
        <v>45987.5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45988.5</v>
      </c>
      <c r="K127" s="44">
        <v>108.285</v>
      </c>
      <c r="L127" s="109">
        <v>45988.5</v>
      </c>
      <c r="M127" s="44">
        <v>103.413</v>
      </c>
      <c r="N127" s="150">
        <f t="shared" si="8"/>
        <v>45988.5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45989.5</v>
      </c>
      <c r="K128" s="44">
        <v>108.303</v>
      </c>
      <c r="L128" s="109">
        <v>45989.5</v>
      </c>
      <c r="M128" s="44">
        <v>103.462</v>
      </c>
      <c r="N128" s="150">
        <f t="shared" si="8"/>
        <v>45989.5</v>
      </c>
      <c r="O128" s="150" t="str">
        <f t="shared" si="9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45992.5</v>
      </c>
      <c r="K129" s="44">
        <v>108.179</v>
      </c>
      <c r="L129" s="109">
        <v>45992.5</v>
      </c>
      <c r="M129" s="44">
        <v>103.429</v>
      </c>
      <c r="N129" s="150">
        <f t="shared" si="8"/>
        <v>45992.5</v>
      </c>
      <c r="O129" s="150" t="str">
        <f t="shared" si="9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45993.5</v>
      </c>
      <c r="K130" s="44">
        <v>108.188</v>
      </c>
      <c r="L130" s="109">
        <v>45993.5</v>
      </c>
      <c r="M130" s="44">
        <v>103.539</v>
      </c>
      <c r="N130" s="150">
        <f t="shared" si="8"/>
        <v>45993.5</v>
      </c>
      <c r="O130" s="150" t="str">
        <f t="shared" si="9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45994.5</v>
      </c>
      <c r="K131" s="44">
        <v>108.179</v>
      </c>
      <c r="L131" s="109">
        <v>45994.5</v>
      </c>
      <c r="M131" s="44">
        <v>103.619</v>
      </c>
      <c r="N131" s="150">
        <f t="shared" si="8"/>
        <v>45994.5</v>
      </c>
      <c r="O131" s="150" t="str">
        <f t="shared" si="9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45995.5</v>
      </c>
      <c r="K132" s="44">
        <v>108.2</v>
      </c>
      <c r="L132" s="109">
        <v>45995.5</v>
      </c>
      <c r="M132" s="44">
        <v>103.661</v>
      </c>
      <c r="N132" s="150">
        <f t="shared" ref="N132:N195" si="16">IF(COUNTIF(L:L,J132),J132,"")</f>
        <v>45995.5</v>
      </c>
      <c r="O132" s="150" t="str">
        <f t="shared" ref="O132:O195" si="17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45996.5</v>
      </c>
      <c r="K133" s="44">
        <v>108.09</v>
      </c>
      <c r="L133" s="109">
        <v>45996.5</v>
      </c>
      <c r="M133" s="44">
        <v>103.694</v>
      </c>
      <c r="N133" s="150">
        <f t="shared" si="16"/>
        <v>45996.5</v>
      </c>
      <c r="O133" s="150" t="str">
        <f t="shared" si="17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45999.5</v>
      </c>
      <c r="K134" s="44">
        <v>108.101</v>
      </c>
      <c r="L134" s="109">
        <v>45999.5</v>
      </c>
      <c r="M134" s="44">
        <v>103.661</v>
      </c>
      <c r="N134" s="150">
        <f t="shared" si="16"/>
        <v>45999.5</v>
      </c>
      <c r="O134" s="150" t="str">
        <f t="shared" si="17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46000.5</v>
      </c>
      <c r="K135" s="44">
        <v>107.992</v>
      </c>
      <c r="L135" s="109">
        <v>46000.5</v>
      </c>
      <c r="M135" s="44">
        <v>103.57</v>
      </c>
      <c r="N135" s="150">
        <f t="shared" si="16"/>
        <v>46000.5</v>
      </c>
      <c r="O135" s="150" t="str">
        <f t="shared" si="17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46001.5</v>
      </c>
      <c r="K136" s="44">
        <v>107.916</v>
      </c>
      <c r="L136" s="109">
        <v>46001.5</v>
      </c>
      <c r="M136" s="44">
        <v>103.477</v>
      </c>
      <c r="N136" s="150">
        <f t="shared" si="16"/>
        <v>46001.5</v>
      </c>
      <c r="O136" s="150">
        <f t="shared" si="17"/>
        <v>46001.5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46002.5</v>
      </c>
      <c r="K137" s="44">
        <v>107.887</v>
      </c>
      <c r="L137" s="109">
        <v>46002.5</v>
      </c>
      <c r="M137" s="44">
        <v>103.672</v>
      </c>
      <c r="N137" s="150">
        <f t="shared" si="16"/>
        <v>46002.5</v>
      </c>
      <c r="O137" s="150">
        <f t="shared" si="17"/>
        <v>46002.5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46003.5</v>
      </c>
      <c r="K138" s="44">
        <v>107.925</v>
      </c>
      <c r="L138" s="109">
        <v>46003.5</v>
      </c>
      <c r="M138" s="44">
        <v>103.78700000000001</v>
      </c>
      <c r="N138" s="150">
        <f t="shared" si="16"/>
        <v>46003.5</v>
      </c>
      <c r="O138" s="150">
        <f t="shared" si="17"/>
        <v>46003.5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46006.5</v>
      </c>
      <c r="K139" s="44">
        <v>107.923</v>
      </c>
      <c r="L139" s="109">
        <v>46006.5</v>
      </c>
      <c r="M139" s="44">
        <v>103.845</v>
      </c>
      <c r="N139" s="150">
        <f t="shared" si="16"/>
        <v>46006.5</v>
      </c>
      <c r="O139" s="150">
        <f t="shared" si="17"/>
        <v>46006.5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46007.5</v>
      </c>
      <c r="K140" s="44">
        <v>107.932</v>
      </c>
      <c r="L140" s="109">
        <v>46007.5</v>
      </c>
      <c r="M140" s="44">
        <v>103.82599999999999</v>
      </c>
      <c r="N140" s="150">
        <f t="shared" si="16"/>
        <v>46007.5</v>
      </c>
      <c r="O140" s="150">
        <f t="shared" si="17"/>
        <v>46007.5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46008.5</v>
      </c>
      <c r="K141" s="44">
        <v>107.929</v>
      </c>
      <c r="L141" s="109">
        <v>46008.5</v>
      </c>
      <c r="M141" s="44">
        <v>103.869</v>
      </c>
      <c r="N141" s="150">
        <f t="shared" si="16"/>
        <v>46008.5</v>
      </c>
      <c r="O141" s="150">
        <f t="shared" si="17"/>
        <v>46008.5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L142" s="109"/>
      <c r="N142" s="150" t="str">
        <f t="shared" si="16"/>
        <v/>
      </c>
      <c r="O142" s="150" t="str">
        <f t="shared" si="17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40625" defaultRowHeight="15"/>
  <cols>
    <col min="1" max="1" width="16.5703125" style="146" bestFit="1" customWidth="1"/>
    <col min="2" max="2" width="14.42578125" style="3" bestFit="1" customWidth="1"/>
    <col min="3" max="3" width="19.140625" style="3" bestFit="1" customWidth="1"/>
    <col min="4" max="4" width="15" style="46" bestFit="1" customWidth="1"/>
    <col min="5" max="6" width="10.7109375" style="3" customWidth="1"/>
    <col min="7" max="7" width="11.28515625" style="3" bestFit="1" customWidth="1"/>
    <col min="8" max="8" width="24.28515625" style="3" bestFit="1" customWidth="1"/>
    <col min="9" max="10" width="10.7109375" style="3" customWidth="1"/>
    <col min="11" max="11" width="11.42578125" style="3" bestFit="1" customWidth="1"/>
    <col min="12" max="12" width="12" style="67" bestFit="1" customWidth="1"/>
    <col min="13" max="13" width="15.85546875" style="146" customWidth="1"/>
    <col min="14" max="14" width="9.140625" style="3" customWidth="1"/>
    <col min="15" max="15" width="15.7109375" style="146" customWidth="1"/>
    <col min="16" max="16" width="9.140625" style="3" customWidth="1"/>
    <col min="17" max="17" width="15.7109375" style="146" customWidth="1"/>
    <col min="18" max="18" width="9.140625" style="3" customWidth="1"/>
    <col min="19" max="21" width="15.7109375" style="146" bestFit="1" customWidth="1"/>
    <col min="22" max="23" width="9.140625" style="146"/>
    <col min="24" max="16384" width="9.140625" style="3"/>
  </cols>
  <sheetData>
    <row r="1" spans="1:21" ht="15.7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46008.625</v>
      </c>
    </row>
    <row r="2" spans="1:21" ht="15.7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7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2">_xll.BDH(B4, "LAST_PRICE", "01/01/2025 15:00:00", "01/01/2035 16:00:00", "BarSize=60", "BarType=T", "RecurDaily=True", "TZ=New_York")</f>
        <v>45813.625</v>
      </c>
      <c r="N3" s="3">
        <v>77.960999999999999</v>
      </c>
      <c r="O3" s="146" cm="1">
        <f t="array" ref="O3:P20">_xll.BDH(C4, "LAST_PRICE", "01/01/2025 15:00:00", "01/01/2035 16:00:00", "BarSize=60", "BarType=T", "RecurDaily=True", "TZ=New_York")</f>
        <v>45981.625</v>
      </c>
      <c r="P3" s="3">
        <v>100.01300000000001</v>
      </c>
      <c r="Q3" s="146" cm="1">
        <f t="array" ref="Q3:R39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45814.625</v>
      </c>
      <c r="N4" s="3">
        <v>76.98</v>
      </c>
      <c r="O4" s="146">
        <v>45982.625</v>
      </c>
      <c r="P4" s="3">
        <v>100.03700000000001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45817.625</v>
      </c>
      <c r="N5" s="3">
        <v>74.600999999999999</v>
      </c>
      <c r="O5" s="146">
        <v>45985.625</v>
      </c>
      <c r="P5" s="3">
        <v>100.06399999999999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  <c r="U5" s="146">
        <v>45992.625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45818.625</v>
      </c>
      <c r="N6" s="3">
        <v>73.840999999999994</v>
      </c>
      <c r="O6" s="146">
        <v>45986.625</v>
      </c>
      <c r="P6" s="3">
        <v>100.077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  <c r="U6" s="146">
        <v>45993.625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45819.625</v>
      </c>
      <c r="N7" s="3">
        <v>72.917000000000002</v>
      </c>
      <c r="O7" s="146">
        <v>45987.625</v>
      </c>
      <c r="P7" s="3">
        <v>100.241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  <c r="U7" s="146">
        <v>45994.625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45820.625</v>
      </c>
      <c r="N8" s="3">
        <v>73.927000000000007</v>
      </c>
      <c r="O8" s="146">
        <v>45992.625</v>
      </c>
      <c r="P8" s="3">
        <v>100.44199999999999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  <c r="U8" s="146">
        <v>45995.625</v>
      </c>
    </row>
    <row r="9" spans="1:21">
      <c r="A9" s="14" t="s">
        <v>135</v>
      </c>
      <c r="B9" s="130" cm="1">
        <f t="array" ref="B9">_xll.BDP(B4,"PX_LAST")</f>
        <v>70.439430000000002</v>
      </c>
      <c r="C9" s="130" cm="1">
        <f t="array" ref="C9">_xll.BDP(C4,"PX_LAST")</f>
        <v>100.29</v>
      </c>
      <c r="D9" s="130" cm="1">
        <f t="array" ref="D9">_xll.BDP(D4,"PX_LAST")</f>
        <v>99.890625</v>
      </c>
      <c r="E9" s="1"/>
      <c r="F9" s="1"/>
      <c r="G9" s="1"/>
      <c r="H9" s="1"/>
      <c r="I9" s="1"/>
      <c r="J9" s="1"/>
      <c r="K9" s="1"/>
      <c r="L9" s="1"/>
      <c r="M9" s="146">
        <v>45821.625</v>
      </c>
      <c r="N9" s="3">
        <v>77.106999999999999</v>
      </c>
      <c r="O9" s="146">
        <v>45993.625</v>
      </c>
      <c r="P9" s="3">
        <v>100.342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  <c r="U9" s="146">
        <v>45996.625</v>
      </c>
    </row>
    <row r="10" spans="1:21" ht="15.7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45824.625</v>
      </c>
      <c r="N10" s="3">
        <v>76.271000000000001</v>
      </c>
      <c r="O10" s="146">
        <v>45994.625</v>
      </c>
      <c r="P10" s="3">
        <v>100.441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  <c r="U10" s="146">
        <v>45999.625</v>
      </c>
    </row>
    <row r="11" spans="1:21" ht="15.7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45825.625</v>
      </c>
      <c r="N11" s="3">
        <v>78.778000000000006</v>
      </c>
      <c r="O11" s="146">
        <v>45995.625</v>
      </c>
      <c r="P11" s="3">
        <v>100.34699999999999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  <c r="U11" s="146">
        <v>46000.625</v>
      </c>
    </row>
    <row r="12" spans="1:21" ht="15.75" thickBot="1">
      <c r="A12" s="32" t="s">
        <v>22</v>
      </c>
      <c r="B12" s="181" t="s">
        <v>1</v>
      </c>
      <c r="C12" s="182"/>
      <c r="D12" s="198"/>
      <c r="E12" s="186" t="s">
        <v>0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45826.625</v>
      </c>
      <c r="N12" s="3">
        <v>79.899000000000001</v>
      </c>
      <c r="O12" s="146">
        <v>45996.625</v>
      </c>
      <c r="P12" s="3">
        <v>100.31100000000001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  <c r="U12" s="146">
        <v>46001.625</v>
      </c>
    </row>
    <row r="13" spans="1:21" ht="15.7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45827.625</v>
      </c>
      <c r="N13" s="3">
        <v>82.078999999999994</v>
      </c>
      <c r="O13" s="146">
        <v>45999.625</v>
      </c>
      <c r="P13" s="3">
        <v>100.321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  <c r="U13" s="146">
        <v>46002.625</v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45828.625</v>
      </c>
      <c r="N14" s="3">
        <v>82.069000000000003</v>
      </c>
      <c r="O14" s="146">
        <v>46000.625</v>
      </c>
      <c r="P14" s="3">
        <v>100.187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  <c r="U14" s="146">
        <v>46003.625</v>
      </c>
    </row>
    <row r="15" spans="1:21">
      <c r="A15" s="151">
        <f ca="1">IF(AND(ISBLANK(U4), A14 = $U$1),NOW(),IF(ISBLANK(U4),"",U4))</f>
        <v>45987.625</v>
      </c>
      <c r="B15" s="38">
        <f ca="1">IF(COUNTIF($U$2:U1000,A15)=1,VLOOKUP(A15,M:N,2), IF(COUNTIF($U$2:U1000,A15)=0,$B$9,""))</f>
        <v>74.150000000000006</v>
      </c>
      <c r="C15" s="30">
        <f ca="1">IF(ISERROR(B15-2),"",-1*(B15-$B$14)*10^(-4)*$B$5*$B$8)</f>
        <v>5826.7499999999618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100.241</v>
      </c>
      <c r="F15" s="30">
        <f ca="1">IF(ISERROR(B15-2),"",(E15-$E$14)/100*$C$5)</f>
        <v>5739.9999999995543</v>
      </c>
      <c r="G15" s="31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100.25</v>
      </c>
      <c r="I15" s="30">
        <f ca="1">IF(ISERROR(B15-2),"",(H15-$H$14)/100*$D$5)</f>
        <v>8203.9999999997799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-8367.2716633335203</v>
      </c>
      <c r="M15" s="146">
        <v>45831.625</v>
      </c>
      <c r="N15" s="3">
        <v>82.451999999999998</v>
      </c>
      <c r="O15" s="146">
        <v>46001.625</v>
      </c>
      <c r="P15" s="3">
        <v>100.252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  <c r="U15" s="146">
        <v>46006.625</v>
      </c>
    </row>
    <row r="16" spans="1:21">
      <c r="A16" s="151">
        <f t="shared" ref="A16:A79" ca="1" si="2">IF(AND(ISBLANK(U5), A15 = $U$1),NOW(),IF(ISBLANK(U5),"",U5))</f>
        <v>45992.625</v>
      </c>
      <c r="B16" s="38">
        <f ca="1">IF(COUNTIF($U$2:U1001,A16)=1,VLOOKUP(A16,M:N,2), IF(COUNTIF($U$2:U1001,A16)=0,$B$9,""))</f>
        <v>74.182000000000002</v>
      </c>
      <c r="C16" s="30">
        <f t="shared" ref="C16:C79" ca="1" si="3">IF(ISERROR(B16-2),"",-1*(B16-$B$14)*10^(-4)*$B$5*$B$8)</f>
        <v>5607.3899999999858</v>
      </c>
      <c r="D16" s="31">
        <f t="shared" ref="D16:D79" ca="1" si="4">IF(ISERROR(B16-2),"",(INT(A16)-INT($A$14))/360*$B$5*$B$6)</f>
        <v>2500</v>
      </c>
      <c r="E16" s="38">
        <f ca="1">IF(COUNTIF($U$2:U1001,A16)=1,VLOOKUP(A16,O:P,2), IF(COUNTIF($U$2:U1001,A16)=0,$C$9,""))</f>
        <v>100.44199999999999</v>
      </c>
      <c r="F16" s="30">
        <f t="shared" ref="F16:F79" ca="1" si="5">IF(ISERROR(B16-2),"",(E16-$E$14)/100*$C$5)</f>
        <v>33879.999999998632</v>
      </c>
      <c r="G16" s="31">
        <f t="shared" ref="G16:G79" ca="1" si="6">IF(ISERROR(B16-2),"",(INT(A16)-INT($A$14))/360*$C$6*$C$5-(INT(A16)-INT($A$14))/360*$C$7*$C$5*$E$14/100)</f>
        <v>1218.1400000000012</v>
      </c>
      <c r="H16" s="38">
        <f ca="1">IF(COUNTIF($U$2:U1001,A16)=1,VLOOKUP(A16,Q:R,2), IF(COUNTIF($U$2:U1001,A16)=0,$D$9,""))</f>
        <v>99.7890625</v>
      </c>
      <c r="I16" s="30">
        <f t="shared" ref="I16:I79" ca="1" si="7">IF(ISERROR(B16-2),"",(H16-$H$14)/100*$D$5)</f>
        <v>-56327.250000000218</v>
      </c>
      <c r="J16" s="31">
        <f t="shared" ref="J16:J79" ca="1" si="8">IF(ISERROR(B16-2),"",(INT(A16)-INT($A$14))/360*$D$6*$D$5 - (INT(A16)-INT($A$14))/360*$D$7*$D$5*$H$14/100)</f>
        <v>-822.73002000000088</v>
      </c>
      <c r="K16" s="66">
        <f t="shared" ref="K16:K79" ca="1" si="9">IF(ISERROR(B16-2),"",-C16-D16+F16+G16-I16-J16)</f>
        <v>84140.730019998868</v>
      </c>
      <c r="M16" s="146">
        <v>45832.625</v>
      </c>
      <c r="N16" s="3">
        <v>78.366</v>
      </c>
      <c r="O16" s="146">
        <v>46002.625</v>
      </c>
      <c r="P16" s="3">
        <v>100.126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  <c r="U16" s="146">
        <v>46007.625</v>
      </c>
    </row>
    <row r="17" spans="1:21">
      <c r="A17" s="151">
        <f t="shared" ca="1" si="2"/>
        <v>45993.625</v>
      </c>
      <c r="B17" s="38">
        <f ca="1">IF(COUNTIF($U$2:U1002,A17)=1,VLOOKUP(A17,M:N,2), IF(COUNTIF($U$2:U1002,A17)=0,$B$9,""))</f>
        <v>73.864999999999995</v>
      </c>
      <c r="C17" s="30">
        <f t="shared" ca="1" si="3"/>
        <v>7780.4250000000357</v>
      </c>
      <c r="D17" s="31">
        <f t="shared" ca="1" si="4"/>
        <v>2916.666666666667</v>
      </c>
      <c r="E17" s="38">
        <f ca="1">IF(COUNTIF($U$2:U1002,A17)=1,VLOOKUP(A17,O:P,2), IF(COUNTIF($U$2:U1002,A17)=0,$C$9,""))</f>
        <v>100.342</v>
      </c>
      <c r="F17" s="30">
        <f t="shared" ca="1" si="5"/>
        <v>19879.999999999425</v>
      </c>
      <c r="G17" s="31">
        <f t="shared" ca="1" si="6"/>
        <v>1421.163333333332</v>
      </c>
      <c r="H17" s="38">
        <f ca="1">IF(COUNTIF($U$2:U1002,A17)=1,VLOOKUP(A17,Q:R,2), IF(COUNTIF($U$2:U1002,A17)=0,$D$9,""))</f>
        <v>99.8671875</v>
      </c>
      <c r="I17" s="30">
        <f t="shared" ca="1" si="7"/>
        <v>-45389.750000000218</v>
      </c>
      <c r="J17" s="31">
        <f t="shared" ca="1" si="8"/>
        <v>-959.85168999999951</v>
      </c>
      <c r="K17" s="66">
        <f t="shared" ca="1" si="9"/>
        <v>56953.673356666273</v>
      </c>
      <c r="M17" s="146">
        <v>45833.625</v>
      </c>
      <c r="N17" s="3">
        <v>79.28</v>
      </c>
      <c r="O17" s="146">
        <v>46003.625</v>
      </c>
      <c r="P17" s="3">
        <v>100.134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  <c r="U17" s="146">
        <v>46008.625</v>
      </c>
    </row>
    <row r="18" spans="1:21">
      <c r="A18" s="151">
        <f t="shared" ca="1" si="2"/>
        <v>45994.625</v>
      </c>
      <c r="B18" s="38">
        <f ca="1">IF(COUNTIF($U$2:U1003,A18)=1,VLOOKUP(A18,M:N,2), IF(COUNTIF($U$2:U1003,A18)=0,$B$9,""))</f>
        <v>72.518000000000001</v>
      </c>
      <c r="C18" s="30">
        <f t="shared" ca="1" si="3"/>
        <v>17014.11</v>
      </c>
      <c r="D18" s="31">
        <f t="shared" ca="1" si="4"/>
        <v>3333.3333333333339</v>
      </c>
      <c r="E18" s="38">
        <f ca="1">IF(COUNTIF($U$2:U1003,A18)=1,VLOOKUP(A18,O:P,2), IF(COUNTIF($U$2:U1003,A18)=0,$C$9,""))</f>
        <v>100.441</v>
      </c>
      <c r="F18" s="30">
        <f ca="1">IF(ISERROR(B18-2),"",(E18-$E$14)/100*$C$5)</f>
        <v>33739.999999999956</v>
      </c>
      <c r="G18" s="31">
        <f ca="1">IF(ISERROR(B18-2),"",(INT(A18)-INT($A$14))/360*$C$6*$C$5-(INT(A18)-INT($A$14))/360*$C$7*$C$5*$E$14/100)</f>
        <v>1624.1866666666647</v>
      </c>
      <c r="H18" s="38">
        <f ca="1">IF(COUNTIF($U$2:U1003,A18)=1,VLOOKUP(A18,Q:R,2), IF(COUNTIF($U$2:U1003,A18)=0,$D$9,""))</f>
        <v>99.9921875</v>
      </c>
      <c r="I18" s="30">
        <f t="shared" ca="1" si="7"/>
        <v>-27889.750000000218</v>
      </c>
      <c r="J18" s="31">
        <f t="shared" ca="1" si="8"/>
        <v>-1096.9733600000018</v>
      </c>
      <c r="K18" s="66">
        <f t="shared" ca="1" si="9"/>
        <v>44003.46669333351</v>
      </c>
      <c r="M18" s="146">
        <v>45834.625</v>
      </c>
      <c r="N18" s="3">
        <v>79.356999999999999</v>
      </c>
      <c r="O18" s="146">
        <v>46006.625</v>
      </c>
      <c r="P18" s="3">
        <v>100.13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1">
      <c r="A19" s="151">
        <f t="shared" ca="1" si="2"/>
        <v>45995.625</v>
      </c>
      <c r="B19" s="38">
        <f ca="1">IF(COUNTIF($U$2:U1004,A19)=1,VLOOKUP(A19,M:N,2), IF(COUNTIF($U$2:U1004,A19)=0,$B$9,""))</f>
        <v>72.024000000000001</v>
      </c>
      <c r="C19" s="30">
        <f t="shared" ca="1" si="3"/>
        <v>20400.479999999996</v>
      </c>
      <c r="D19" s="31">
        <f t="shared" ca="1" si="4"/>
        <v>3750</v>
      </c>
      <c r="E19" s="38">
        <f ca="1">IF(COUNTIF($U$2:U1004,A19)=1,VLOOKUP(A19,O:P,2), IF(COUNTIF($U$2:U1004,A19)=0,$C$9,""))</f>
        <v>100.34699999999999</v>
      </c>
      <c r="F19" s="30">
        <f t="shared" ca="1" si="5"/>
        <v>20579.999999998792</v>
      </c>
      <c r="G19" s="31">
        <f t="shared" ca="1" si="6"/>
        <v>1827.2099999999955</v>
      </c>
      <c r="H19" s="38">
        <f ca="1">IF(COUNTIF($U$2:U1004,A19)=1,VLOOKUP(A19,Q:R,2), IF(COUNTIF($U$2:U1004,A19)=0,$D$9,""))</f>
        <v>99.7734375</v>
      </c>
      <c r="I19" s="30">
        <f t="shared" ca="1" si="7"/>
        <v>-58514.750000000218</v>
      </c>
      <c r="J19" s="31">
        <f t="shared" ca="1" si="8"/>
        <v>-1234.0950300000022</v>
      </c>
      <c r="K19" s="66">
        <f t="shared" ca="1" si="9"/>
        <v>58005.57502999901</v>
      </c>
      <c r="M19" s="146">
        <v>45835.625</v>
      </c>
      <c r="N19" s="3">
        <v>78.926000000000002</v>
      </c>
      <c r="O19" s="146">
        <v>46007.625</v>
      </c>
      <c r="P19" s="3">
        <v>100.19199999999999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1">
      <c r="A20" s="151">
        <f t="shared" ca="1" si="2"/>
        <v>45996.625</v>
      </c>
      <c r="B20" s="38">
        <f ca="1">IF(COUNTIF($U$2:U1005,A20)=1,VLOOKUP(A20,M:N,2), IF(COUNTIF($U$2:U1005,A20)=0,$B$9,""))</f>
        <v>72.131</v>
      </c>
      <c r="C20" s="30">
        <f t="shared" ca="1" si="3"/>
        <v>19666.995000000003</v>
      </c>
      <c r="D20" s="31">
        <f t="shared" ca="1" si="4"/>
        <v>4166.6666666666661</v>
      </c>
      <c r="E20" s="38">
        <f ca="1">IF(COUNTIF($U$2:U1005,A20)=1,VLOOKUP(A20,O:P,2), IF(COUNTIF($U$2:U1005,A20)=0,$C$9,""))</f>
        <v>100.31100000000001</v>
      </c>
      <c r="F20" s="30">
        <f t="shared" ca="1" si="5"/>
        <v>15540.000000000589</v>
      </c>
      <c r="G20" s="31">
        <f t="shared" ca="1" si="6"/>
        <v>2030.2333333333318</v>
      </c>
      <c r="H20" s="38">
        <f ca="1">IF(COUNTIF($U$2:U1005,A20)=1,VLOOKUP(A20,Q:R,2), IF(COUNTIF($U$2:U1005,A20)=0,$D$9,""))</f>
        <v>99.6015625</v>
      </c>
      <c r="I20" s="30">
        <f t="shared" ca="1" si="7"/>
        <v>-82577.250000000218</v>
      </c>
      <c r="J20" s="31">
        <f t="shared" ca="1" si="8"/>
        <v>-1371.2166999999972</v>
      </c>
      <c r="K20" s="66">
        <f t="shared" ca="1" si="9"/>
        <v>77685.038366667461</v>
      </c>
      <c r="M20" s="146">
        <v>45838.625</v>
      </c>
      <c r="N20" s="3">
        <v>77.966999999999999</v>
      </c>
      <c r="O20" s="146">
        <v>46008.625</v>
      </c>
      <c r="P20" s="3">
        <v>100.184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1">
      <c r="A21" s="151">
        <f t="shared" ca="1" si="2"/>
        <v>45999.625</v>
      </c>
      <c r="B21" s="38">
        <f ca="1">IF(COUNTIF($U$2:U1006,A21)=1,VLOOKUP(A21,M:N,2), IF(COUNTIF($U$2:U1006,A21)=0,$B$9,""))</f>
        <v>72.222999999999999</v>
      </c>
      <c r="C21" s="30">
        <f t="shared" ca="1" si="3"/>
        <v>19036.33500000001</v>
      </c>
      <c r="D21" s="31">
        <f t="shared" ca="1" si="4"/>
        <v>5416.6666666666661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31">
        <f t="shared" ca="1" si="6"/>
        <v>2639.3033333333296</v>
      </c>
      <c r="H21" s="38">
        <f ca="1">IF(COUNTIF($U$2:U1006,A21)=1,VLOOKUP(A21,Q:R,2), IF(COUNTIF($U$2:U1006,A21)=0,$D$9,""))</f>
        <v>99.4453125</v>
      </c>
      <c r="I21" s="30">
        <f t="shared" ca="1" si="7"/>
        <v>-104452.25000000022</v>
      </c>
      <c r="J21" s="31">
        <f t="shared" ca="1" si="8"/>
        <v>-1782.5817100000022</v>
      </c>
      <c r="K21" s="66">
        <f t="shared" ca="1" si="9"/>
        <v>101361.13337666618</v>
      </c>
      <c r="M21" s="146">
        <v>45839.625</v>
      </c>
      <c r="N21" s="3">
        <v>77.777000000000001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1">
      <c r="A22" s="151">
        <f t="shared" ca="1" si="2"/>
        <v>46000.625</v>
      </c>
      <c r="B22" s="38">
        <f ca="1">IF(COUNTIF($U$2:U1007,A22)=1,VLOOKUP(A22,M:N,2), IF(COUNTIF($U$2:U1007,A22)=0,$B$9,""))</f>
        <v>73.212999999999994</v>
      </c>
      <c r="C22" s="30">
        <f t="shared" ca="1" si="3"/>
        <v>12249.885000000044</v>
      </c>
      <c r="D22" s="31">
        <f t="shared" ca="1" si="4"/>
        <v>5833.3333333333339</v>
      </c>
      <c r="E22" s="38">
        <f ca="1">IF(COUNTIF($U$2:U1007,A22)=1,VLOOKUP(A22,O:P,2), IF(COUNTIF($U$2:U1007,A22)=0,$C$9,""))</f>
        <v>100.187</v>
      </c>
      <c r="F22" s="30">
        <f t="shared" ca="1" si="5"/>
        <v>-1820.0000000007321</v>
      </c>
      <c r="G22" s="31">
        <f t="shared" ca="1" si="6"/>
        <v>2842.3266666666641</v>
      </c>
      <c r="H22" s="38">
        <f ca="1">IF(COUNTIF($U$2:U1007,A22)=1,VLOOKUP(A22,Q:R,2), IF(COUNTIF($U$2:U1007,A22)=0,$D$9,""))</f>
        <v>99.3125</v>
      </c>
      <c r="I22" s="30">
        <f t="shared" ca="1" si="7"/>
        <v>-123046.00000000022</v>
      </c>
      <c r="J22" s="31">
        <f t="shared" ca="1" si="8"/>
        <v>-1919.703379999999</v>
      </c>
      <c r="K22" s="66">
        <f t="shared" ca="1" si="9"/>
        <v>107904.81171333278</v>
      </c>
      <c r="M22" s="146">
        <v>45840.625</v>
      </c>
      <c r="N22" s="3">
        <v>76.813999999999993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1" ht="14.45" customHeight="1">
      <c r="A23" s="151">
        <f t="shared" ca="1" si="2"/>
        <v>46001.625</v>
      </c>
      <c r="B23" s="38">
        <f ca="1">IF(COUNTIF($U$2:U1008,A23)=1,VLOOKUP(A23,M:N,2), IF(COUNTIF($U$2:U1008,A23)=0,$B$9,""))</f>
        <v>74.114000000000004</v>
      </c>
      <c r="C23" s="30">
        <f t="shared" ca="1" si="3"/>
        <v>6073.5299999999716</v>
      </c>
      <c r="D23" s="31">
        <f t="shared" ca="1" si="4"/>
        <v>6250</v>
      </c>
      <c r="E23" s="38">
        <f ca="1">IF(COUNTIF($U$2:U1008,A23)=1,VLOOKUP(A23,O:P,2), IF(COUNTIF($U$2:U1008,A23)=0,$C$9,""))</f>
        <v>100.252</v>
      </c>
      <c r="F23" s="30">
        <f t="shared" ca="1" si="5"/>
        <v>7279.9999999989486</v>
      </c>
      <c r="G23" s="31">
        <f t="shared" ca="1" si="6"/>
        <v>3045.3499999999985</v>
      </c>
      <c r="H23" s="38">
        <f ca="1">IF(COUNTIF($U$2:U1008,A23)=1,VLOOKUP(A23,Q:R,2), IF(COUNTIF($U$2:U1008,A23)=0,$D$9,""))</f>
        <v>99.578125</v>
      </c>
      <c r="I23" s="30">
        <f t="shared" ca="1" si="7"/>
        <v>-85858.500000000218</v>
      </c>
      <c r="J23" s="31">
        <f t="shared" ca="1" si="8"/>
        <v>-2056.8250500000067</v>
      </c>
      <c r="K23" s="66">
        <f t="shared" ca="1" si="9"/>
        <v>85917.145049999206</v>
      </c>
      <c r="M23" s="146">
        <v>45841.625</v>
      </c>
      <c r="N23" s="3">
        <v>75.668999999999997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1" ht="14.45" customHeight="1">
      <c r="A24" s="151">
        <f t="shared" ca="1" si="2"/>
        <v>46002.625</v>
      </c>
      <c r="B24" s="38">
        <f ca="1">IF(COUNTIF($U$2:U1009,A24)=1,VLOOKUP(A24,M:N,2), IF(COUNTIF($U$2:U1009,A24)=0,$B$9,""))</f>
        <v>73.424999999999997</v>
      </c>
      <c r="C24" s="30">
        <f t="shared" ca="1" si="3"/>
        <v>10796.625000000022</v>
      </c>
      <c r="D24" s="31">
        <f t="shared" ca="1" si="4"/>
        <v>6666.6666666666679</v>
      </c>
      <c r="E24" s="38">
        <f ca="1">IF(COUNTIF($U$2:U1009,A24)=1,VLOOKUP(A24,O:P,2), IF(COUNTIF($U$2:U1009,A24)=0,$C$9,""))</f>
        <v>100.126</v>
      </c>
      <c r="F24" s="30">
        <f t="shared" ca="1" si="5"/>
        <v>-10359.999999999729</v>
      </c>
      <c r="G24" s="31">
        <f t="shared" ca="1" si="6"/>
        <v>3248.3733333333294</v>
      </c>
      <c r="H24" s="38">
        <f ca="1">IF(COUNTIF($U$2:U1009,A24)=1,VLOOKUP(A24,Q:R,2), IF(COUNTIF($U$2:U1009,A24)=0,$D$9,""))</f>
        <v>99.6015625</v>
      </c>
      <c r="I24" s="30">
        <f t="shared" ca="1" si="7"/>
        <v>-82577.250000000218</v>
      </c>
      <c r="J24" s="31">
        <f t="shared" ca="1" si="8"/>
        <v>-2193.9467200000036</v>
      </c>
      <c r="K24" s="66">
        <f t="shared" ca="1" si="9"/>
        <v>60196.278386667138</v>
      </c>
      <c r="M24" s="146">
        <v>45842.625</v>
      </c>
      <c r="N24" s="3">
        <v>75.003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1" ht="14.45" customHeight="1">
      <c r="A25" s="151">
        <f t="shared" ca="1" si="2"/>
        <v>46003.625</v>
      </c>
      <c r="B25" s="38">
        <f ca="1">IF(COUNTIF($U$2:U1010,A25)=1,VLOOKUP(A25,M:N,2), IF(COUNTIF($U$2:U1010,A25)=0,$B$9,""))</f>
        <v>72.36</v>
      </c>
      <c r="C25" s="30">
        <f t="shared" ca="1" si="3"/>
        <v>18097.200000000004</v>
      </c>
      <c r="D25" s="31">
        <f t="shared" ca="1" si="4"/>
        <v>7083.3333333333339</v>
      </c>
      <c r="E25" s="38">
        <f ca="1">IF(COUNTIF($U$2:U1010,A25)=1,VLOOKUP(A25,O:P,2), IF(COUNTIF($U$2:U1010,A25)=0,$C$9,""))</f>
        <v>100.134</v>
      </c>
      <c r="F25" s="30">
        <f t="shared" ca="1" si="5"/>
        <v>-9240.0000000003511</v>
      </c>
      <c r="G25" s="31">
        <f t="shared" ca="1" si="6"/>
        <v>3451.3966666666674</v>
      </c>
      <c r="H25" s="38">
        <f ca="1">IF(COUNTIF($U$2:U1010,A25)=1,VLOOKUP(A25,Q:R,2), IF(COUNTIF($U$2:U1010,A25)=0,$D$9,""))</f>
        <v>99.4765625</v>
      </c>
      <c r="I25" s="30">
        <f t="shared" ca="1" si="7"/>
        <v>-100077.25000000022</v>
      </c>
      <c r="J25" s="31">
        <f t="shared" ca="1" si="8"/>
        <v>-2331.068390000004</v>
      </c>
      <c r="K25" s="66">
        <f t="shared" ca="1" si="9"/>
        <v>71439.181723333197</v>
      </c>
      <c r="M25" s="146">
        <v>45845.625</v>
      </c>
      <c r="N25" s="3">
        <v>75.153999999999996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1" ht="14.45" customHeight="1">
      <c r="A26" s="151">
        <f t="shared" ca="1" si="2"/>
        <v>46006.625</v>
      </c>
      <c r="B26" s="38">
        <f ca="1">IF(COUNTIF($U$2:U1011,A26)=1,VLOOKUP(A26,M:N,2), IF(COUNTIF($U$2:U1011,A26)=0,$B$9,""))</f>
        <v>71.242000000000004</v>
      </c>
      <c r="C26" s="30">
        <f t="shared" ca="1" si="3"/>
        <v>25761.089999999971</v>
      </c>
      <c r="D26" s="31">
        <f t="shared" ca="1" si="4"/>
        <v>8333.3333333333321</v>
      </c>
      <c r="E26" s="38">
        <f ca="1">IF(COUNTIF($U$2:U1011,A26)=1,VLOOKUP(A26,O:P,2), IF(COUNTIF($U$2:U1011,A26)=0,$C$9,""))</f>
        <v>100.13</v>
      </c>
      <c r="F26" s="30">
        <f t="shared" ca="1" si="5"/>
        <v>-9800.000000001035</v>
      </c>
      <c r="G26" s="31">
        <f t="shared" ca="1" si="6"/>
        <v>4060.4666666666635</v>
      </c>
      <c r="H26" s="38">
        <f ca="1">IF(COUNTIF($U$2:U1011,A26)=1,VLOOKUP(A26,Q:R,2), IF(COUNTIF($U$2:U1011,A26)=0,$D$9,""))</f>
        <v>99.5390625</v>
      </c>
      <c r="I26" s="30">
        <f t="shared" ca="1" si="7"/>
        <v>-91327.250000000218</v>
      </c>
      <c r="J26" s="31">
        <f t="shared" ca="1" si="8"/>
        <v>-2742.4333999999944</v>
      </c>
      <c r="K26" s="66">
        <f t="shared" ca="1" si="9"/>
        <v>54235.726733332544</v>
      </c>
      <c r="M26" s="146">
        <v>45846.625</v>
      </c>
      <c r="N26" s="3">
        <v>74.584000000000003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1" ht="14.45" customHeight="1">
      <c r="A27" s="151">
        <f t="shared" ca="1" si="2"/>
        <v>46007.625</v>
      </c>
      <c r="B27" s="38">
        <f ca="1">IF(COUNTIF($U$2:U1012,A27)=1,VLOOKUP(A27,M:N,2), IF(COUNTIF($U$2:U1012,A27)=0,$B$9,""))</f>
        <v>70.308000000000007</v>
      </c>
      <c r="C27" s="30">
        <f t="shared" ca="1" si="3"/>
        <v>32163.659999999956</v>
      </c>
      <c r="D27" s="31">
        <f t="shared" ca="1" si="4"/>
        <v>8750</v>
      </c>
      <c r="E27" s="38">
        <f ca="1">IF(COUNTIF($U$2:U1012,A27)=1,VLOOKUP(A27,O:P,2), IF(COUNTIF($U$2:U1012,A27)=0,$C$9,""))</f>
        <v>100.19199999999999</v>
      </c>
      <c r="F27" s="30">
        <f t="shared" ca="1" si="5"/>
        <v>-1120.0000000013688</v>
      </c>
      <c r="G27" s="31">
        <f t="shared" ca="1" si="6"/>
        <v>4263.4899999999943</v>
      </c>
      <c r="H27" s="38">
        <f ca="1">IF(COUNTIF($U$2:U1012,A27)=1,VLOOKUP(A27,Q:R,2), IF(COUNTIF($U$2:U1012,A27)=0,$D$9,""))</f>
        <v>99.7109375</v>
      </c>
      <c r="I27" s="30">
        <f t="shared" ca="1" si="7"/>
        <v>-67264.750000000218</v>
      </c>
      <c r="J27" s="31">
        <f t="shared" ca="1" si="8"/>
        <v>-2879.5550699999985</v>
      </c>
      <c r="K27" s="66">
        <f t="shared" ca="1" si="9"/>
        <v>32374.13506999888</v>
      </c>
      <c r="M27" s="146">
        <v>45847.625</v>
      </c>
      <c r="N27" s="3">
        <v>74.325999999999993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1" ht="14.45" customHeight="1">
      <c r="A28" s="151">
        <f t="shared" ca="1" si="2"/>
        <v>46008.625</v>
      </c>
      <c r="B28" s="38">
        <f ca="1">IF(COUNTIF($U$2:U1013,A28)=1,VLOOKUP(A28,M:N,2), IF(COUNTIF($U$2:U1013,A28)=0,$B$9,""))</f>
        <v>69.926000000000002</v>
      </c>
      <c r="C28" s="30">
        <f t="shared" ca="1" si="3"/>
        <v>34782.269999999997</v>
      </c>
      <c r="D28" s="31">
        <f t="shared" ca="1" si="4"/>
        <v>9166.6666666666661</v>
      </c>
      <c r="E28" s="38">
        <f ca="1">IF(COUNTIF($U$2:U1013,A28)=1,VLOOKUP(A28,O:P,2), IF(COUNTIF($U$2:U1013,A28)=0,$C$9,""))</f>
        <v>100.184</v>
      </c>
      <c r="F28" s="30">
        <f t="shared" ca="1" si="5"/>
        <v>-2240.0000000007481</v>
      </c>
      <c r="G28" s="31">
        <f t="shared" ca="1" si="6"/>
        <v>4466.513333333336</v>
      </c>
      <c r="H28" s="38">
        <f ca="1">IF(COUNTIF($U$2:U1013,A28)=1,VLOOKUP(A28,Q:R,2), IF(COUNTIF($U$2:U1013,A28)=0,$D$9,""))</f>
        <v>99.7109375</v>
      </c>
      <c r="I28" s="30">
        <f t="shared" ca="1" si="7"/>
        <v>-67264.750000000218</v>
      </c>
      <c r="J28" s="31">
        <f t="shared" ca="1" si="8"/>
        <v>-3016.6767400000026</v>
      </c>
      <c r="K28" s="66">
        <f t="shared" ca="1" si="9"/>
        <v>28559.003406666146</v>
      </c>
      <c r="M28" s="146">
        <v>45848.625</v>
      </c>
      <c r="N28" s="3">
        <v>74.022000000000006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1" ht="14.45" customHeight="1">
      <c r="A29" s="151">
        <f t="shared" ca="1" si="2"/>
        <v>46009.432615162033</v>
      </c>
      <c r="B29" s="38">
        <f ca="1">IF(COUNTIF($U$2:U1014,A29)=1,VLOOKUP(A29,M:N,2), IF(COUNTIF($U$2:U1014,A29)=0,$B$9,""))</f>
        <v>70.439430000000002</v>
      </c>
      <c r="C29" s="30">
        <f t="shared" ca="1" si="3"/>
        <v>31262.707349999997</v>
      </c>
      <c r="D29" s="31">
        <f t="shared" ca="1" si="4"/>
        <v>9583.3333333333321</v>
      </c>
      <c r="E29" s="38">
        <f ca="1">IF(COUNTIF($U$2:U1014,A29)=1,VLOOKUP(A29,O:P,2), IF(COUNTIF($U$2:U1014,A29)=0,$C$9,""))</f>
        <v>100.29</v>
      </c>
      <c r="F29" s="30">
        <f t="shared" ca="1" si="5"/>
        <v>12600.000000000478</v>
      </c>
      <c r="G29" s="31">
        <f t="shared" ca="1" si="6"/>
        <v>4669.5366666666596</v>
      </c>
      <c r="H29" s="38">
        <f ca="1">IF(COUNTIF($U$2:U1014,A29)=1,VLOOKUP(A29,Q:R,2), IF(COUNTIF($U$2:U1014,A29)=0,$D$9,""))</f>
        <v>99.890625</v>
      </c>
      <c r="I29" s="30">
        <f t="shared" ca="1" si="7"/>
        <v>-42108.500000000218</v>
      </c>
      <c r="J29" s="31">
        <f t="shared" ca="1" si="8"/>
        <v>-3153.7984100000067</v>
      </c>
      <c r="K29" s="66">
        <f t="shared" ca="1" si="9"/>
        <v>21685.794393334039</v>
      </c>
      <c r="M29" s="146">
        <v>45849.625</v>
      </c>
      <c r="N29" s="3">
        <v>74.899000000000001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1" ht="14.45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45852.625</v>
      </c>
      <c r="N30" s="3">
        <v>74.947999999999993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1" ht="14.45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45853.625</v>
      </c>
      <c r="N31" s="3">
        <v>74.784000000000006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1" ht="14.45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45854.625</v>
      </c>
      <c r="N32" s="3">
        <v>74.849999999999994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5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45855.625</v>
      </c>
      <c r="N33" s="3">
        <v>74.245999999999995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5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45856.625</v>
      </c>
      <c r="N34" s="3">
        <v>72.808000000000007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5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45859.625</v>
      </c>
      <c r="N35" s="3">
        <v>72.506</v>
      </c>
      <c r="Q35" s="146">
        <v>46002.625</v>
      </c>
      <c r="R35" s="3">
        <v>99.6015625</v>
      </c>
      <c r="S35" s="146" t="str">
        <f t="shared" si="1"/>
        <v/>
      </c>
      <c r="T35" s="146" t="str">
        <f t="shared" si="0"/>
        <v/>
      </c>
    </row>
    <row r="36" spans="1:20" ht="14.45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45860.625</v>
      </c>
      <c r="N36" s="3">
        <v>72.346999999999994</v>
      </c>
      <c r="Q36" s="146">
        <v>46003.625</v>
      </c>
      <c r="R36" s="3">
        <v>99.4765625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45861.625</v>
      </c>
      <c r="N37" s="3">
        <v>71.578000000000003</v>
      </c>
      <c r="Q37" s="146">
        <v>46006.625</v>
      </c>
      <c r="R37" s="3">
        <v>99.5390625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45862.625</v>
      </c>
      <c r="N38" s="3">
        <v>71.344999999999999</v>
      </c>
      <c r="Q38" s="146">
        <v>46007.625</v>
      </c>
      <c r="R38" s="3">
        <v>99.7109375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45863.625</v>
      </c>
      <c r="N39" s="3">
        <v>71.721999999999994</v>
      </c>
      <c r="Q39" s="146">
        <v>46008.625</v>
      </c>
      <c r="R39" s="3">
        <v>99.7109375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45866.625</v>
      </c>
      <c r="N40" s="3">
        <v>71.147000000000006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45867.625</v>
      </c>
      <c r="N41" s="3">
        <v>71.706000000000003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45868.625</v>
      </c>
      <c r="N42" s="3">
        <v>73.075000000000003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45869.625</v>
      </c>
      <c r="N43" s="3">
        <v>72.417000000000002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45870.625</v>
      </c>
      <c r="N44" s="3">
        <v>74.736000000000004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45873.625</v>
      </c>
      <c r="N45" s="3">
        <v>75.182000000000002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45874.625</v>
      </c>
      <c r="N46" s="3">
        <v>74.491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45875.625</v>
      </c>
      <c r="N47" s="3">
        <v>75.117000000000004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45876.625</v>
      </c>
      <c r="N48" s="3">
        <v>75.055000000000007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45877.625</v>
      </c>
      <c r="N49" s="3">
        <v>74.674000000000007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45880.625</v>
      </c>
      <c r="N50" s="3">
        <v>73.947000000000003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45881.625</v>
      </c>
      <c r="N51" s="3">
        <v>72.680000000000007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45882.625</v>
      </c>
      <c r="N52" s="3">
        <v>70.186000000000007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45883.625</v>
      </c>
      <c r="N53" s="3">
        <v>68.930999999999997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45884.625</v>
      </c>
      <c r="N54" s="3">
        <v>68.271000000000001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45887.625</v>
      </c>
      <c r="N55" s="3">
        <v>66.385000000000005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45888.625</v>
      </c>
      <c r="N56" s="3">
        <v>66.587000000000003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45889.625</v>
      </c>
      <c r="N57" s="3">
        <v>67.655000000000001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45890.625</v>
      </c>
      <c r="N58" s="3">
        <v>67.703000000000003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45891.625</v>
      </c>
      <c r="N59" s="3">
        <v>67.238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45894.625</v>
      </c>
      <c r="N60" s="3">
        <v>66.048000000000002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45895.625</v>
      </c>
      <c r="N61" s="3">
        <v>67.048000000000002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45896.625</v>
      </c>
      <c r="N62" s="3">
        <v>67.272999999999996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45897.625</v>
      </c>
      <c r="N63" s="3">
        <v>67.396000000000001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45898.625</v>
      </c>
      <c r="N64" s="3">
        <v>70.426000000000002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45901.625</v>
      </c>
      <c r="N65" s="3">
        <v>72.102000000000004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45902.625</v>
      </c>
      <c r="N66" s="3">
        <v>72.046000000000006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45903.625</v>
      </c>
      <c r="N67" s="3">
        <v>71.676000000000002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45904.625</v>
      </c>
      <c r="N68" s="3">
        <v>70.3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45905.625</v>
      </c>
      <c r="N69" s="3">
        <v>69.197999999999993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45908.625</v>
      </c>
      <c r="N70" s="3">
        <v>71.852000000000004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45909.625</v>
      </c>
      <c r="N71" s="3">
        <v>72.248000000000005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45910.625</v>
      </c>
      <c r="N72" s="3">
        <v>71.003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45911.625</v>
      </c>
      <c r="N73" s="3">
        <v>70.165000000000006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45912.625</v>
      </c>
      <c r="N74" s="3">
        <v>68.260999999999996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45915.625</v>
      </c>
      <c r="N75" s="3">
        <v>68.010000000000005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45916.625</v>
      </c>
      <c r="N76" s="3">
        <v>69.582999999999998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45917.625</v>
      </c>
      <c r="N77" s="3">
        <v>69.417000000000002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45918.625</v>
      </c>
      <c r="N78" s="3">
        <v>70.563000000000002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45919.625</v>
      </c>
      <c r="N79" s="3">
        <v>70.105999999999995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45922.625</v>
      </c>
      <c r="N80" s="3">
        <v>79.591999999999999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45923.625</v>
      </c>
      <c r="N81" s="3">
        <v>81.052000000000007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45924.625</v>
      </c>
      <c r="N82" s="3">
        <v>81.867999999999995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45925.625</v>
      </c>
      <c r="N83" s="3">
        <v>82.834999999999994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45926.625</v>
      </c>
      <c r="N84" s="3">
        <v>84.057000000000002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45929.625</v>
      </c>
      <c r="N85" s="3">
        <v>82.241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45930.625</v>
      </c>
      <c r="N86" s="3">
        <v>81.733000000000004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45931.625</v>
      </c>
      <c r="N87" s="3">
        <v>81.466999999999999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45932.625</v>
      </c>
      <c r="N88" s="3">
        <v>79.647000000000006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45933.625</v>
      </c>
      <c r="N89" s="3">
        <v>78.290000000000006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45936.625</v>
      </c>
      <c r="N90" s="3">
        <v>78.129000000000005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45937.625</v>
      </c>
      <c r="N91" s="3">
        <v>77.932000000000002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45938.625</v>
      </c>
      <c r="N92" s="3">
        <v>78.278000000000006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45939.625</v>
      </c>
      <c r="N93" s="3">
        <v>79.001000000000005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45940.625</v>
      </c>
      <c r="N94" s="3">
        <v>80.236000000000004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45943.625</v>
      </c>
      <c r="N95" s="3">
        <v>81.694999999999993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45944.625</v>
      </c>
      <c r="N96" s="3">
        <v>83.076999999999998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45945.625</v>
      </c>
      <c r="N97" s="3">
        <v>81.090999999999994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45946.625</v>
      </c>
      <c r="N98" s="3">
        <v>81.105000000000004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45947.625</v>
      </c>
      <c r="N99" s="3">
        <v>82.697000000000003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45950.625</v>
      </c>
      <c r="N100" s="3">
        <v>82.212000000000003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45951.625</v>
      </c>
      <c r="N101" s="3">
        <v>80.77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45952.625</v>
      </c>
      <c r="N102" s="3">
        <v>80.914000000000001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45953.625</v>
      </c>
      <c r="N103" s="3">
        <v>81.153000000000006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45954.625</v>
      </c>
      <c r="N104" s="3">
        <v>79.572000000000003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45957.625</v>
      </c>
      <c r="N105" s="3">
        <v>76.989000000000004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45958.625</v>
      </c>
      <c r="N106" s="3">
        <v>75.164000000000001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45959.625</v>
      </c>
      <c r="N107" s="3">
        <v>74.891000000000005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45960.625</v>
      </c>
      <c r="N108" s="3">
        <v>73.834999999999994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45961.625</v>
      </c>
      <c r="N109" s="3">
        <v>73.516999999999996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45964.625</v>
      </c>
      <c r="N110" s="3">
        <v>74.242999999999995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45965.625</v>
      </c>
      <c r="N111" s="3">
        <v>77.614000000000004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45966.625</v>
      </c>
      <c r="N112" s="3">
        <v>76.376999999999995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45967.625</v>
      </c>
      <c r="N113" s="3">
        <v>76.53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45968.625</v>
      </c>
      <c r="N114" s="3">
        <v>76.64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45971.625</v>
      </c>
      <c r="N115" s="3">
        <v>74.978999999999999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45972.625</v>
      </c>
      <c r="N116" s="3">
        <v>74.3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45973.625</v>
      </c>
      <c r="N117" s="3">
        <v>73.944999999999993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45974.625</v>
      </c>
      <c r="N118" s="3">
        <v>74.346999999999994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45975.625</v>
      </c>
      <c r="N119" s="3">
        <v>74.653000000000006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45978.625</v>
      </c>
      <c r="N120" s="3">
        <v>74.206000000000003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45979.625</v>
      </c>
      <c r="N121" s="3">
        <v>76.831000000000003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45980.625</v>
      </c>
      <c r="N122" s="3">
        <v>76.998000000000005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45981.625</v>
      </c>
      <c r="N123" s="3">
        <v>75.921999999999997</v>
      </c>
      <c r="S123" s="146">
        <f t="shared" si="11"/>
        <v>45981.625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45982.625</v>
      </c>
      <c r="N124" s="3">
        <v>77.668000000000006</v>
      </c>
      <c r="S124" s="146">
        <f t="shared" si="11"/>
        <v>45982.625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45985.625</v>
      </c>
      <c r="N125" s="3">
        <v>76.361000000000004</v>
      </c>
      <c r="S125" s="146">
        <f t="shared" si="11"/>
        <v>45985.625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45986.625</v>
      </c>
      <c r="N126" s="3">
        <v>74.87</v>
      </c>
      <c r="S126" s="146">
        <f t="shared" si="11"/>
        <v>45986.625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45987.625</v>
      </c>
      <c r="N127" s="3">
        <v>74.150000000000006</v>
      </c>
      <c r="S127" s="146">
        <f t="shared" si="11"/>
        <v>45987.625</v>
      </c>
      <c r="T127" s="146">
        <f t="shared" si="10"/>
        <v>45987.625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45988.625</v>
      </c>
      <c r="N128" s="3">
        <v>73.353999999999999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45989.625</v>
      </c>
      <c r="N129" s="3">
        <v>73.311999999999998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45992.625</v>
      </c>
      <c r="N130" s="3">
        <v>74.182000000000002</v>
      </c>
      <c r="S130" s="146">
        <f t="shared" si="11"/>
        <v>45992.625</v>
      </c>
      <c r="T130" s="146">
        <f t="shared" si="10"/>
        <v>45992.625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45993.625</v>
      </c>
      <c r="N131" s="3">
        <v>73.864999999999995</v>
      </c>
      <c r="S131" s="146">
        <f t="shared" si="11"/>
        <v>45993.625</v>
      </c>
      <c r="T131" s="146">
        <f t="shared" ref="T131:T194" si="20">IF(S131&gt;$A$14,S131,"")</f>
        <v>45993.625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45994.625</v>
      </c>
      <c r="N132" s="3">
        <v>72.518000000000001</v>
      </c>
      <c r="S132" s="146">
        <f t="shared" ref="S132:S195" si="21">IF(COUNTIF(O:O,M132)*COUNTIF(Q:Q,M132),M132,"")</f>
        <v>45994.625</v>
      </c>
      <c r="T132" s="146">
        <f t="shared" si="20"/>
        <v>45994.625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45995.625</v>
      </c>
      <c r="N133" s="3">
        <v>72.024000000000001</v>
      </c>
      <c r="S133" s="146">
        <f t="shared" si="21"/>
        <v>45995.625</v>
      </c>
      <c r="T133" s="146">
        <f t="shared" si="20"/>
        <v>45995.625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45996.625</v>
      </c>
      <c r="N134" s="3">
        <v>72.131</v>
      </c>
      <c r="S134" s="146">
        <f t="shared" si="21"/>
        <v>45996.625</v>
      </c>
      <c r="T134" s="146">
        <f t="shared" si="20"/>
        <v>45996.625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45999.625</v>
      </c>
      <c r="N135" s="3">
        <v>72.222999999999999</v>
      </c>
      <c r="S135" s="146">
        <f t="shared" si="21"/>
        <v>45999.625</v>
      </c>
      <c r="T135" s="146">
        <f t="shared" si="20"/>
        <v>45999.625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46000.625</v>
      </c>
      <c r="N136" s="3">
        <v>73.212999999999994</v>
      </c>
      <c r="S136" s="146">
        <f t="shared" si="21"/>
        <v>46000.625</v>
      </c>
      <c r="T136" s="146">
        <f t="shared" si="20"/>
        <v>46000.625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46001.625</v>
      </c>
      <c r="N137" s="3">
        <v>74.114000000000004</v>
      </c>
      <c r="S137" s="146">
        <f t="shared" si="21"/>
        <v>46001.625</v>
      </c>
      <c r="T137" s="146">
        <f t="shared" si="20"/>
        <v>46001.625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46002.625</v>
      </c>
      <c r="N138" s="3">
        <v>73.424999999999997</v>
      </c>
      <c r="S138" s="146">
        <f t="shared" si="21"/>
        <v>46002.625</v>
      </c>
      <c r="T138" s="146">
        <f t="shared" si="20"/>
        <v>46002.625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46003.625</v>
      </c>
      <c r="N139" s="3">
        <v>72.36</v>
      </c>
      <c r="S139" s="146">
        <f t="shared" si="21"/>
        <v>46003.625</v>
      </c>
      <c r="T139" s="146">
        <f t="shared" si="20"/>
        <v>46003.625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46006.625</v>
      </c>
      <c r="N140" s="3">
        <v>71.242000000000004</v>
      </c>
      <c r="S140" s="146">
        <f t="shared" si="21"/>
        <v>46006.625</v>
      </c>
      <c r="T140" s="146">
        <f t="shared" si="20"/>
        <v>46006.625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46007.625</v>
      </c>
      <c r="N141" s="3">
        <v>70.308000000000007</v>
      </c>
      <c r="S141" s="146">
        <f t="shared" si="21"/>
        <v>46007.625</v>
      </c>
      <c r="T141" s="146">
        <f t="shared" si="20"/>
        <v>46007.625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46008.625</v>
      </c>
      <c r="N142" s="3">
        <v>69.926000000000002</v>
      </c>
      <c r="S142" s="146">
        <f t="shared" si="21"/>
        <v>46008.625</v>
      </c>
      <c r="T142" s="146">
        <f t="shared" si="20"/>
        <v>46008.625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23a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Spyros Michas</cp:lastModifiedBy>
  <dcterms:created xsi:type="dcterms:W3CDTF">2015-06-05T18:17:20Z</dcterms:created>
  <dcterms:modified xsi:type="dcterms:W3CDTF">2025-12-18T15:23:01Z</dcterms:modified>
</cp:coreProperties>
</file>