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erhitungan Uji T" sheetId="2" r:id="rId5"/>
    <sheet state="visible" name="Perhitungan Uji Normalitas" sheetId="3" r:id="rId6"/>
  </sheets>
  <definedNames>
    <definedName hidden="1" localSheetId="0" name="_xlnm._FilterDatabase">'Form Responses 1'!$A$1:$Q$104</definedName>
  </definedNames>
  <calcPr/>
</workbook>
</file>

<file path=xl/sharedStrings.xml><?xml version="1.0" encoding="utf-8"?>
<sst xmlns="http://schemas.openxmlformats.org/spreadsheetml/2006/main" count="119" uniqueCount="62">
  <si>
    <t>Timestamp</t>
  </si>
  <si>
    <t>Sebelum menggunakan ChatGPT, sejauh mana Anda merasa termotivasi untuk berpikir secara mandiri saat mengerjakan tugas?</t>
  </si>
  <si>
    <t>Sebelum menggunakan ChatGPT, bagaimana tingkat pengetahuan Anda tentang topik tugas?</t>
  </si>
  <si>
    <t>Apakah Anda merasa sebelum menggunakan ChatGPT, Anda lebih cenderung mencari jawaban sendiri atau mengandalkan sumber-sumber lain?</t>
  </si>
  <si>
    <t>Sebelum menggunakan ChatGPT, bagaimana tingkat kreativitas Anda dalam menghasilkan ide atau gagasan untuk tugas-tugas kreatif?</t>
  </si>
  <si>
    <t>Sebelum menggunakan ChatGPT, bagaimana tingkat kemandirian Anda dalam menyelesaikan tugas akademik?</t>
  </si>
  <si>
    <t>Setelah menggunakan ChatGPT, apakah anda masih berpikir secara mandiri dalam mengerjakan tugas?</t>
  </si>
  <si>
    <t>Bagaimana tingkat pengetahuan Anda tentang topik tugas setelah menggunakan ChatGPT?</t>
  </si>
  <si>
    <t>Apakah penggunaan ChatGPT telah mengubah kecenderungan Anda dalam mencari jawaban sendiri atau mengandalkan sumber-sumber lain?</t>
  </si>
  <si>
    <t>Setelah menggunakan ChatGPT, bagaimana tingkat kreativitas Anda dalam menghasilkan ide atau gagasan untuk tugas-tugas kreatif?</t>
  </si>
  <si>
    <t>Bagaimana tingkat kemandirian Anda dalam menyelesaikan tugas akademik setelah menggunakan ChatGPT?</t>
  </si>
  <si>
    <t>Total Nilai Sebelum Penggunaan ChatGPT (Pre)</t>
  </si>
  <si>
    <t>Total Nilai Sesudah Penggunaan ChatGPT (Post)</t>
  </si>
  <si>
    <t>Selisih Antara Total Nilai Sesudah dan Sebelum Penggunaan ChatGPT (Xi)</t>
  </si>
  <si>
    <t>(Xi-x̄)^2</t>
  </si>
  <si>
    <t>Nilai Sebelum Penggunaan ChatGPT (%)</t>
  </si>
  <si>
    <t>Nilai Sesudah Penggunaan ChatGPT (%)</t>
  </si>
  <si>
    <t>Rata-Rata Nilai (x̄)</t>
  </si>
  <si>
    <t>Persentase Rata-rata Nilai (%)</t>
  </si>
  <si>
    <t>Total Nilai</t>
  </si>
  <si>
    <t>PERHITUNGAN UJI T</t>
  </si>
  <si>
    <t>SIMPANGAN BAKU (s)</t>
  </si>
  <si>
    <t>T-HITUNG (t)</t>
  </si>
  <si>
    <t>T-TABEL (t)</t>
  </si>
  <si>
    <t>∑(Xi-x̄)^2</t>
  </si>
  <si>
    <t>x̄ post</t>
  </si>
  <si>
    <t>n</t>
  </si>
  <si>
    <t>x̄ pre</t>
  </si>
  <si>
    <t>df</t>
  </si>
  <si>
    <t>simpangan baku (s)</t>
  </si>
  <si>
    <t>t-tabel (t)</t>
  </si>
  <si>
    <t>t-hitung (t)</t>
  </si>
  <si>
    <t>Nilai t-tabel ditentukan berdasarkan Tabel T</t>
  </si>
  <si>
    <t>PERHITUNGAN UJI NORMALITAS</t>
  </si>
  <si>
    <t>SEBELUM MEMAKAI CHAT GPT</t>
  </si>
  <si>
    <t>Interval (%)</t>
  </si>
  <si>
    <t>Fi</t>
  </si>
  <si>
    <t>Xi (nilai tengah)</t>
  </si>
  <si>
    <t>Fi.Xi</t>
  </si>
  <si>
    <t>Xi-Xbar</t>
  </si>
  <si>
    <t>(Xi-Xbar)^2</t>
  </si>
  <si>
    <t>Fi.(Xi-Xbar)^2</t>
  </si>
  <si>
    <t>-</t>
  </si>
  <si>
    <t>Rata-rata(Xbar)</t>
  </si>
  <si>
    <t>Standar Deviasi</t>
  </si>
  <si>
    <t>Batas Kelas</t>
  </si>
  <si>
    <t>Z ((Xi-Xbar)/SD)</t>
  </si>
  <si>
    <t xml:space="preserve">Tabel Z </t>
  </si>
  <si>
    <t>Pi</t>
  </si>
  <si>
    <t>Ei</t>
  </si>
  <si>
    <t>(0i-Ei)^2/Ei</t>
  </si>
  <si>
    <t>Fi/0i</t>
  </si>
  <si>
    <t>Bawah</t>
  </si>
  <si>
    <t>Atas</t>
  </si>
  <si>
    <t>Proporsi</t>
  </si>
  <si>
    <t>Nilai harapan</t>
  </si>
  <si>
    <t>x^2 hitung</t>
  </si>
  <si>
    <t>a = 0.05</t>
  </si>
  <si>
    <t>x^2 tabel</t>
  </si>
  <si>
    <t>SETELAH MEMAKAI CHAT GPT</t>
  </si>
  <si>
    <t>Nilai x^ tabel ditentukan berdasarkan Tabel Distribusi X^2</t>
  </si>
  <si>
    <t>x^2 hitung &lt; x^2 tabel untuk data sebelum dan sesudah sehingga tergolong distribusi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</si>
</sst>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0" fontId="2" numFmtId="0" xfId="0" applyAlignment="1" applyFont="1">
      <alignment readingOrder="0" shrinkToFit="0" wrapText="1"/>
    </xf>
    <xf borderId="0" fillId="4" fontId="1" numFmtId="0" xfId="0" applyFill="1" applyFont="1"/>
    <xf borderId="1" fillId="5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4" fillId="4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9" fontId="1" numFmtId="0" xfId="0" applyAlignment="1" applyBorder="1" applyFill="1" applyFont="1">
      <alignment readingOrder="0"/>
    </xf>
    <xf borderId="4" fillId="10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4" fillId="11" fontId="1" numFmtId="0" xfId="0" applyAlignment="1" applyBorder="1" applyFill="1" applyFont="1">
      <alignment readingOrder="0"/>
    </xf>
    <xf borderId="5" fillId="0" fontId="1" numFmtId="0" xfId="0" applyBorder="1" applyFont="1"/>
    <xf borderId="6" fillId="12" fontId="1" numFmtId="0" xfId="0" applyAlignment="1" applyBorder="1" applyFill="1" applyFont="1">
      <alignment readingOrder="0" shrinkToFit="0" wrapText="1"/>
    </xf>
    <xf borderId="7" fillId="0" fontId="1" numFmtId="0" xfId="0" applyBorder="1" applyFont="1"/>
    <xf borderId="4" fillId="12" fontId="1" numFmtId="0" xfId="0" applyAlignment="1" applyBorder="1" applyFont="1">
      <alignment readingOrder="0" shrinkToFit="0" wrapText="1"/>
    </xf>
    <xf borderId="6" fillId="13" fontId="1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6" fillId="14" fontId="1" numFmtId="0" xfId="0" applyAlignment="1" applyBorder="1" applyFill="1" applyFont="1">
      <alignment readingOrder="0"/>
    </xf>
    <xf borderId="0" fillId="15" fontId="2" numFmtId="0" xfId="0" applyAlignment="1" applyFill="1" applyFont="1">
      <alignment readingOrder="0" shrinkToFit="0" wrapText="1"/>
    </xf>
    <xf borderId="0" fillId="5" fontId="2" numFmtId="0" xfId="0" applyAlignment="1" applyFont="1">
      <alignment horizontal="center" readingOrder="0"/>
    </xf>
    <xf borderId="0" fillId="13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10" fontId="2" numFmtId="0" xfId="0" applyAlignment="1" applyFont="1">
      <alignment horizontal="center" readingOrder="0"/>
    </xf>
    <xf borderId="0" fillId="15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</row>
    <row r="2">
      <c r="A2" s="5">
        <v>45195.54055184028</v>
      </c>
      <c r="B2" s="4">
        <v>4.0</v>
      </c>
      <c r="C2" s="4">
        <v>3.0</v>
      </c>
      <c r="D2" s="4">
        <v>4.0</v>
      </c>
      <c r="E2" s="4">
        <v>4.0</v>
      </c>
      <c r="F2" s="4">
        <v>4.0</v>
      </c>
      <c r="G2" s="4">
        <v>2.0</v>
      </c>
      <c r="H2" s="4">
        <v>2.0</v>
      </c>
      <c r="I2" s="4">
        <v>3.0</v>
      </c>
      <c r="J2" s="4">
        <v>1.0</v>
      </c>
      <c r="K2" s="4">
        <v>1.0</v>
      </c>
      <c r="L2" s="6">
        <f t="shared" ref="L2:L101" si="2">sum(B2:F2)</f>
        <v>19</v>
      </c>
      <c r="M2" s="6">
        <f t="shared" ref="M2:M101" si="3">SUM(G2:K2)</f>
        <v>9</v>
      </c>
      <c r="N2" s="6">
        <f t="shared" ref="N2:N104" si="4">M2-L2</f>
        <v>-10</v>
      </c>
      <c r="O2" s="6">
        <f t="shared" ref="O2:O103" si="5">(N2-(-0.82))^2</f>
        <v>84.2724</v>
      </c>
      <c r="P2" s="6">
        <f t="shared" ref="P2:Q2" si="1">L2/25*100</f>
        <v>76</v>
      </c>
      <c r="Q2" s="6">
        <f t="shared" si="1"/>
        <v>36</v>
      </c>
    </row>
    <row r="3">
      <c r="A3" s="5">
        <v>45195.47466920139</v>
      </c>
      <c r="B3" s="4">
        <v>4.0</v>
      </c>
      <c r="C3" s="4">
        <v>4.0</v>
      </c>
      <c r="D3" s="4">
        <v>4.0</v>
      </c>
      <c r="E3" s="4">
        <v>4.0</v>
      </c>
      <c r="F3" s="4">
        <v>4.0</v>
      </c>
      <c r="G3" s="4">
        <v>2.0</v>
      </c>
      <c r="H3" s="4">
        <v>2.0</v>
      </c>
      <c r="I3" s="4">
        <v>2.0</v>
      </c>
      <c r="J3" s="4">
        <v>2.0</v>
      </c>
      <c r="K3" s="4">
        <v>2.0</v>
      </c>
      <c r="L3" s="6">
        <f t="shared" si="2"/>
        <v>20</v>
      </c>
      <c r="M3" s="6">
        <f t="shared" si="3"/>
        <v>10</v>
      </c>
      <c r="N3" s="6">
        <f t="shared" si="4"/>
        <v>-10</v>
      </c>
      <c r="O3" s="6">
        <f t="shared" si="5"/>
        <v>84.2724</v>
      </c>
      <c r="P3" s="6">
        <f t="shared" ref="P3:Q3" si="6">L3/25*100</f>
        <v>80</v>
      </c>
      <c r="Q3" s="6">
        <f t="shared" si="6"/>
        <v>40</v>
      </c>
    </row>
    <row r="4">
      <c r="A4" s="5">
        <v>45195.418660208335</v>
      </c>
      <c r="B4" s="4">
        <v>3.0</v>
      </c>
      <c r="C4" s="4">
        <v>4.0</v>
      </c>
      <c r="D4" s="4">
        <v>4.0</v>
      </c>
      <c r="E4" s="4">
        <v>4.0</v>
      </c>
      <c r="F4" s="4">
        <v>4.0</v>
      </c>
      <c r="G4" s="4">
        <v>2.0</v>
      </c>
      <c r="H4" s="4">
        <v>2.0</v>
      </c>
      <c r="I4" s="4">
        <v>3.0</v>
      </c>
      <c r="J4" s="4">
        <v>2.0</v>
      </c>
      <c r="K4" s="4">
        <v>2.0</v>
      </c>
      <c r="L4" s="6">
        <f t="shared" si="2"/>
        <v>19</v>
      </c>
      <c r="M4" s="6">
        <f t="shared" si="3"/>
        <v>11</v>
      </c>
      <c r="N4" s="6">
        <f t="shared" si="4"/>
        <v>-8</v>
      </c>
      <c r="O4" s="6">
        <f t="shared" si="5"/>
        <v>51.5524</v>
      </c>
      <c r="P4" s="6">
        <f t="shared" ref="P4:Q4" si="7">L4/25*100</f>
        <v>76</v>
      </c>
      <c r="Q4" s="6">
        <f t="shared" si="7"/>
        <v>44</v>
      </c>
    </row>
    <row r="5">
      <c r="A5" s="5">
        <v>45192.65331351852</v>
      </c>
      <c r="B5" s="4">
        <v>4.0</v>
      </c>
      <c r="C5" s="4">
        <v>3.0</v>
      </c>
      <c r="D5" s="4">
        <v>3.0</v>
      </c>
      <c r="E5" s="4">
        <v>4.0</v>
      </c>
      <c r="F5" s="4">
        <v>2.0</v>
      </c>
      <c r="G5" s="4">
        <v>4.0</v>
      </c>
      <c r="H5" s="4">
        <v>2.0</v>
      </c>
      <c r="I5" s="4">
        <v>2.0</v>
      </c>
      <c r="J5" s="4">
        <v>2.0</v>
      </c>
      <c r="K5" s="4">
        <v>2.0</v>
      </c>
      <c r="L5" s="6">
        <f t="shared" si="2"/>
        <v>16</v>
      </c>
      <c r="M5" s="6">
        <f t="shared" si="3"/>
        <v>12</v>
      </c>
      <c r="N5" s="6">
        <f t="shared" si="4"/>
        <v>-4</v>
      </c>
      <c r="O5" s="6">
        <f t="shared" si="5"/>
        <v>10.1124</v>
      </c>
      <c r="P5" s="6">
        <f t="shared" ref="P5:Q5" si="8">L5/25*100</f>
        <v>64</v>
      </c>
      <c r="Q5" s="6">
        <f t="shared" si="8"/>
        <v>48</v>
      </c>
    </row>
    <row r="6">
      <c r="A6" s="5">
        <v>45195.51428001157</v>
      </c>
      <c r="B6" s="4">
        <v>3.0</v>
      </c>
      <c r="C6" s="4">
        <v>3.0</v>
      </c>
      <c r="D6" s="4">
        <v>5.0</v>
      </c>
      <c r="E6" s="4">
        <v>4.0</v>
      </c>
      <c r="F6" s="4">
        <v>3.0</v>
      </c>
      <c r="G6" s="4">
        <v>2.0</v>
      </c>
      <c r="H6" s="4">
        <v>3.0</v>
      </c>
      <c r="I6" s="4">
        <v>4.0</v>
      </c>
      <c r="J6" s="4">
        <v>2.0</v>
      </c>
      <c r="K6" s="4">
        <v>2.0</v>
      </c>
      <c r="L6" s="6">
        <f t="shared" si="2"/>
        <v>18</v>
      </c>
      <c r="M6" s="6">
        <f t="shared" si="3"/>
        <v>13</v>
      </c>
      <c r="N6" s="6">
        <f t="shared" si="4"/>
        <v>-5</v>
      </c>
      <c r="O6" s="6">
        <f t="shared" si="5"/>
        <v>17.4724</v>
      </c>
      <c r="P6" s="6">
        <f t="shared" ref="P6:Q6" si="9">L6/25*100</f>
        <v>72</v>
      </c>
      <c r="Q6" s="6">
        <f t="shared" si="9"/>
        <v>52</v>
      </c>
    </row>
    <row r="7">
      <c r="A7" s="5">
        <v>45195.45239377314</v>
      </c>
      <c r="B7" s="4">
        <v>4.0</v>
      </c>
      <c r="C7" s="4">
        <v>3.0</v>
      </c>
      <c r="D7" s="4">
        <v>5.0</v>
      </c>
      <c r="E7" s="4">
        <v>2.0</v>
      </c>
      <c r="F7" s="4">
        <v>5.0</v>
      </c>
      <c r="G7" s="4">
        <v>2.0</v>
      </c>
      <c r="H7" s="4">
        <v>3.0</v>
      </c>
      <c r="I7" s="4">
        <v>4.0</v>
      </c>
      <c r="J7" s="4">
        <v>2.0</v>
      </c>
      <c r="K7" s="4">
        <v>2.0</v>
      </c>
      <c r="L7" s="6">
        <f t="shared" si="2"/>
        <v>19</v>
      </c>
      <c r="M7" s="6">
        <f t="shared" si="3"/>
        <v>13</v>
      </c>
      <c r="N7" s="6">
        <f t="shared" si="4"/>
        <v>-6</v>
      </c>
      <c r="O7" s="6">
        <f t="shared" si="5"/>
        <v>26.8324</v>
      </c>
      <c r="P7" s="6">
        <f t="shared" ref="P7:Q7" si="10">L7/25*100</f>
        <v>76</v>
      </c>
      <c r="Q7" s="6">
        <f t="shared" si="10"/>
        <v>52</v>
      </c>
    </row>
    <row r="8">
      <c r="A8" s="5">
        <v>45194.56593791667</v>
      </c>
      <c r="B8" s="4">
        <v>5.0</v>
      </c>
      <c r="C8" s="4">
        <v>2.0</v>
      </c>
      <c r="D8" s="4">
        <v>4.0</v>
      </c>
      <c r="E8" s="4">
        <v>5.0</v>
      </c>
      <c r="F8" s="4">
        <v>4.0</v>
      </c>
      <c r="G8" s="4">
        <v>2.0</v>
      </c>
      <c r="H8" s="4">
        <v>1.0</v>
      </c>
      <c r="I8" s="4">
        <v>3.0</v>
      </c>
      <c r="J8" s="4">
        <v>4.0</v>
      </c>
      <c r="K8" s="4">
        <v>3.0</v>
      </c>
      <c r="L8" s="6">
        <f t="shared" si="2"/>
        <v>20</v>
      </c>
      <c r="M8" s="6">
        <f t="shared" si="3"/>
        <v>13</v>
      </c>
      <c r="N8" s="6">
        <f t="shared" si="4"/>
        <v>-7</v>
      </c>
      <c r="O8" s="6">
        <f t="shared" si="5"/>
        <v>38.1924</v>
      </c>
      <c r="P8" s="6">
        <f t="shared" ref="P8:Q8" si="11">L8/25*100</f>
        <v>80</v>
      </c>
      <c r="Q8" s="6">
        <f t="shared" si="11"/>
        <v>52</v>
      </c>
    </row>
    <row r="9">
      <c r="A9" s="5">
        <v>45195.46978439815</v>
      </c>
      <c r="B9" s="4">
        <v>5.0</v>
      </c>
      <c r="C9" s="4">
        <v>4.0</v>
      </c>
      <c r="D9" s="4">
        <v>4.0</v>
      </c>
      <c r="E9" s="4">
        <v>4.0</v>
      </c>
      <c r="F9" s="4">
        <v>4.0</v>
      </c>
      <c r="G9" s="4">
        <v>2.0</v>
      </c>
      <c r="H9" s="4">
        <v>2.0</v>
      </c>
      <c r="I9" s="4">
        <v>3.0</v>
      </c>
      <c r="J9" s="4">
        <v>3.0</v>
      </c>
      <c r="K9" s="4">
        <v>3.0</v>
      </c>
      <c r="L9" s="6">
        <f t="shared" si="2"/>
        <v>21</v>
      </c>
      <c r="M9" s="6">
        <f t="shared" si="3"/>
        <v>13</v>
      </c>
      <c r="N9" s="6">
        <f t="shared" si="4"/>
        <v>-8</v>
      </c>
      <c r="O9" s="6">
        <f t="shared" si="5"/>
        <v>51.5524</v>
      </c>
      <c r="P9" s="6">
        <f t="shared" ref="P9:Q9" si="12">L9/25*100</f>
        <v>84</v>
      </c>
      <c r="Q9" s="6">
        <f t="shared" si="12"/>
        <v>52</v>
      </c>
    </row>
    <row r="10">
      <c r="A10" s="5">
        <v>45194.819520694444</v>
      </c>
      <c r="B10" s="4">
        <v>5.0</v>
      </c>
      <c r="C10" s="4">
        <v>5.0</v>
      </c>
      <c r="D10" s="4">
        <v>5.0</v>
      </c>
      <c r="E10" s="4">
        <v>5.0</v>
      </c>
      <c r="F10" s="4">
        <v>5.0</v>
      </c>
      <c r="G10" s="4">
        <v>2.0</v>
      </c>
      <c r="H10" s="4">
        <v>2.0</v>
      </c>
      <c r="I10" s="4">
        <v>1.0</v>
      </c>
      <c r="J10" s="4">
        <v>5.0</v>
      </c>
      <c r="K10" s="4">
        <v>3.0</v>
      </c>
      <c r="L10" s="6">
        <f t="shared" si="2"/>
        <v>25</v>
      </c>
      <c r="M10" s="6">
        <f t="shared" si="3"/>
        <v>13</v>
      </c>
      <c r="N10" s="6">
        <f t="shared" si="4"/>
        <v>-12</v>
      </c>
      <c r="O10" s="6">
        <f t="shared" si="5"/>
        <v>124.9924</v>
      </c>
      <c r="P10" s="6">
        <f t="shared" ref="P10:Q10" si="13">L10/25*100</f>
        <v>100</v>
      </c>
      <c r="Q10" s="6">
        <f t="shared" si="13"/>
        <v>52</v>
      </c>
    </row>
    <row r="11">
      <c r="A11" s="5">
        <v>45194.82428314815</v>
      </c>
      <c r="B11" s="4">
        <v>2.0</v>
      </c>
      <c r="C11" s="4">
        <v>4.0</v>
      </c>
      <c r="D11" s="4">
        <v>5.0</v>
      </c>
      <c r="E11" s="4">
        <v>2.0</v>
      </c>
      <c r="F11" s="4">
        <v>4.0</v>
      </c>
      <c r="G11" s="4">
        <v>3.0</v>
      </c>
      <c r="H11" s="4">
        <v>2.0</v>
      </c>
      <c r="I11" s="4">
        <v>1.0</v>
      </c>
      <c r="J11" s="4">
        <v>4.0</v>
      </c>
      <c r="K11" s="4">
        <v>4.0</v>
      </c>
      <c r="L11" s="6">
        <f t="shared" si="2"/>
        <v>17</v>
      </c>
      <c r="M11" s="6">
        <f t="shared" si="3"/>
        <v>14</v>
      </c>
      <c r="N11" s="6">
        <f t="shared" si="4"/>
        <v>-3</v>
      </c>
      <c r="O11" s="6">
        <f t="shared" si="5"/>
        <v>4.7524</v>
      </c>
      <c r="P11" s="6">
        <f t="shared" ref="P11:Q11" si="14">L11/25*100</f>
        <v>68</v>
      </c>
      <c r="Q11" s="6">
        <f t="shared" si="14"/>
        <v>56</v>
      </c>
    </row>
    <row r="12">
      <c r="A12" s="5">
        <v>45192.65299390046</v>
      </c>
      <c r="B12" s="4">
        <v>4.0</v>
      </c>
      <c r="C12" s="4">
        <v>4.0</v>
      </c>
      <c r="D12" s="4">
        <v>4.0</v>
      </c>
      <c r="E12" s="4">
        <v>4.0</v>
      </c>
      <c r="F12" s="4">
        <v>4.0</v>
      </c>
      <c r="G12" s="4">
        <v>3.0</v>
      </c>
      <c r="H12" s="4">
        <v>3.0</v>
      </c>
      <c r="I12" s="4">
        <v>4.0</v>
      </c>
      <c r="J12" s="4">
        <v>2.0</v>
      </c>
      <c r="K12" s="4">
        <v>2.0</v>
      </c>
      <c r="L12" s="6">
        <f t="shared" si="2"/>
        <v>20</v>
      </c>
      <c r="M12" s="6">
        <f t="shared" si="3"/>
        <v>14</v>
      </c>
      <c r="N12" s="6">
        <f t="shared" si="4"/>
        <v>-6</v>
      </c>
      <c r="O12" s="6">
        <f t="shared" si="5"/>
        <v>26.8324</v>
      </c>
      <c r="P12" s="6">
        <f t="shared" ref="P12:Q12" si="15">L12/25*100</f>
        <v>80</v>
      </c>
      <c r="Q12" s="6">
        <f t="shared" si="15"/>
        <v>56</v>
      </c>
    </row>
    <row r="13">
      <c r="A13" s="5">
        <v>45195.48541842593</v>
      </c>
      <c r="B13" s="4">
        <v>5.0</v>
      </c>
      <c r="C13" s="4">
        <v>4.0</v>
      </c>
      <c r="D13" s="4">
        <v>5.0</v>
      </c>
      <c r="E13" s="4">
        <v>4.0</v>
      </c>
      <c r="F13" s="4">
        <v>5.0</v>
      </c>
      <c r="G13" s="4">
        <v>3.0</v>
      </c>
      <c r="H13" s="4">
        <v>3.0</v>
      </c>
      <c r="I13" s="4">
        <v>3.0</v>
      </c>
      <c r="J13" s="4">
        <v>2.0</v>
      </c>
      <c r="K13" s="4">
        <v>3.0</v>
      </c>
      <c r="L13" s="6">
        <f t="shared" si="2"/>
        <v>23</v>
      </c>
      <c r="M13" s="6">
        <f t="shared" si="3"/>
        <v>14</v>
      </c>
      <c r="N13" s="6">
        <f t="shared" si="4"/>
        <v>-9</v>
      </c>
      <c r="O13" s="6">
        <f t="shared" si="5"/>
        <v>66.9124</v>
      </c>
      <c r="P13" s="6">
        <f t="shared" ref="P13:Q13" si="16">L13/25*100</f>
        <v>92</v>
      </c>
      <c r="Q13" s="6">
        <f t="shared" si="16"/>
        <v>56</v>
      </c>
    </row>
    <row r="14">
      <c r="A14" s="5">
        <v>45195.46176364583</v>
      </c>
      <c r="B14" s="4">
        <v>5.0</v>
      </c>
      <c r="C14" s="4">
        <v>4.0</v>
      </c>
      <c r="D14" s="4">
        <v>5.0</v>
      </c>
      <c r="E14" s="4">
        <v>5.0</v>
      </c>
      <c r="F14" s="4">
        <v>5.0</v>
      </c>
      <c r="G14" s="4">
        <v>3.0</v>
      </c>
      <c r="H14" s="4">
        <v>4.0</v>
      </c>
      <c r="I14" s="4">
        <v>2.0</v>
      </c>
      <c r="J14" s="4">
        <v>2.0</v>
      </c>
      <c r="K14" s="4">
        <v>3.0</v>
      </c>
      <c r="L14" s="6">
        <f t="shared" si="2"/>
        <v>24</v>
      </c>
      <c r="M14" s="6">
        <f t="shared" si="3"/>
        <v>14</v>
      </c>
      <c r="N14" s="6">
        <f t="shared" si="4"/>
        <v>-10</v>
      </c>
      <c r="O14" s="6">
        <f t="shared" si="5"/>
        <v>84.2724</v>
      </c>
      <c r="P14" s="6">
        <f t="shared" ref="P14:Q14" si="17">L14/25*100</f>
        <v>96</v>
      </c>
      <c r="Q14" s="6">
        <f t="shared" si="17"/>
        <v>56</v>
      </c>
    </row>
    <row r="15">
      <c r="A15" s="5">
        <v>45195.471385509256</v>
      </c>
      <c r="B15" s="4">
        <v>3.0</v>
      </c>
      <c r="C15" s="4">
        <v>3.0</v>
      </c>
      <c r="D15" s="4">
        <v>3.0</v>
      </c>
      <c r="E15" s="4">
        <v>3.0</v>
      </c>
      <c r="F15" s="4">
        <v>3.0</v>
      </c>
      <c r="G15" s="4">
        <v>3.0</v>
      </c>
      <c r="H15" s="4">
        <v>3.0</v>
      </c>
      <c r="I15" s="4">
        <v>3.0</v>
      </c>
      <c r="J15" s="4">
        <v>3.0</v>
      </c>
      <c r="K15" s="4">
        <v>3.0</v>
      </c>
      <c r="L15" s="6">
        <f t="shared" si="2"/>
        <v>15</v>
      </c>
      <c r="M15" s="6">
        <f t="shared" si="3"/>
        <v>15</v>
      </c>
      <c r="N15" s="6">
        <f t="shared" si="4"/>
        <v>0</v>
      </c>
      <c r="O15" s="6">
        <f t="shared" si="5"/>
        <v>0.6724</v>
      </c>
      <c r="P15" s="6">
        <f t="shared" ref="P15:Q15" si="18">L15/25*100</f>
        <v>60</v>
      </c>
      <c r="Q15" s="6">
        <f t="shared" si="18"/>
        <v>60</v>
      </c>
    </row>
    <row r="16">
      <c r="A16" s="5">
        <v>45194.522384675925</v>
      </c>
      <c r="B16" s="4">
        <v>3.0</v>
      </c>
      <c r="C16" s="4">
        <v>3.0</v>
      </c>
      <c r="D16" s="4">
        <v>4.0</v>
      </c>
      <c r="E16" s="4">
        <v>3.0</v>
      </c>
      <c r="F16" s="4">
        <v>3.0</v>
      </c>
      <c r="G16" s="4">
        <v>3.0</v>
      </c>
      <c r="H16" s="4">
        <v>3.0</v>
      </c>
      <c r="I16" s="4">
        <v>3.0</v>
      </c>
      <c r="J16" s="4">
        <v>3.0</v>
      </c>
      <c r="K16" s="4">
        <v>3.0</v>
      </c>
      <c r="L16" s="6">
        <f t="shared" si="2"/>
        <v>16</v>
      </c>
      <c r="M16" s="6">
        <f t="shared" si="3"/>
        <v>15</v>
      </c>
      <c r="N16" s="6">
        <f t="shared" si="4"/>
        <v>-1</v>
      </c>
      <c r="O16" s="6">
        <f t="shared" si="5"/>
        <v>0.0324</v>
      </c>
      <c r="P16" s="6">
        <f t="shared" ref="P16:Q16" si="19">L16/25*100</f>
        <v>64</v>
      </c>
      <c r="Q16" s="6">
        <f t="shared" si="19"/>
        <v>60</v>
      </c>
    </row>
    <row r="17">
      <c r="A17" s="5">
        <v>45195.46165982639</v>
      </c>
      <c r="B17" s="4">
        <v>3.0</v>
      </c>
      <c r="C17" s="4">
        <v>3.0</v>
      </c>
      <c r="D17" s="4">
        <v>4.0</v>
      </c>
      <c r="E17" s="4">
        <v>3.0</v>
      </c>
      <c r="F17" s="4">
        <v>3.0</v>
      </c>
      <c r="G17" s="4">
        <v>3.0</v>
      </c>
      <c r="H17" s="4">
        <v>3.0</v>
      </c>
      <c r="I17" s="4">
        <v>3.0</v>
      </c>
      <c r="J17" s="4">
        <v>3.0</v>
      </c>
      <c r="K17" s="4">
        <v>3.0</v>
      </c>
      <c r="L17" s="6">
        <f t="shared" si="2"/>
        <v>16</v>
      </c>
      <c r="M17" s="6">
        <f t="shared" si="3"/>
        <v>15</v>
      </c>
      <c r="N17" s="6">
        <f t="shared" si="4"/>
        <v>-1</v>
      </c>
      <c r="O17" s="6">
        <f t="shared" si="5"/>
        <v>0.0324</v>
      </c>
      <c r="P17" s="6">
        <f t="shared" ref="P17:Q17" si="20">L17/25*100</f>
        <v>64</v>
      </c>
      <c r="Q17" s="6">
        <f t="shared" si="20"/>
        <v>60</v>
      </c>
    </row>
    <row r="18">
      <c r="A18" s="5">
        <v>45195.49963774305</v>
      </c>
      <c r="B18" s="4">
        <v>4.0</v>
      </c>
      <c r="C18" s="4">
        <v>3.0</v>
      </c>
      <c r="D18" s="4">
        <v>3.0</v>
      </c>
      <c r="E18" s="4">
        <v>3.0</v>
      </c>
      <c r="F18" s="4">
        <v>3.0</v>
      </c>
      <c r="G18" s="4">
        <v>3.0</v>
      </c>
      <c r="H18" s="4">
        <v>3.0</v>
      </c>
      <c r="I18" s="4">
        <v>3.0</v>
      </c>
      <c r="J18" s="4">
        <v>3.0</v>
      </c>
      <c r="K18" s="4">
        <v>3.0</v>
      </c>
      <c r="L18" s="6">
        <f t="shared" si="2"/>
        <v>16</v>
      </c>
      <c r="M18" s="6">
        <f t="shared" si="3"/>
        <v>15</v>
      </c>
      <c r="N18" s="6">
        <f t="shared" si="4"/>
        <v>-1</v>
      </c>
      <c r="O18" s="6">
        <f t="shared" si="5"/>
        <v>0.0324</v>
      </c>
      <c r="P18" s="6">
        <f t="shared" ref="P18:Q18" si="21">L18/25*100</f>
        <v>64</v>
      </c>
      <c r="Q18" s="6">
        <f t="shared" si="21"/>
        <v>60</v>
      </c>
    </row>
    <row r="19">
      <c r="A19" s="5">
        <v>45195.48034204861</v>
      </c>
      <c r="B19" s="4">
        <v>3.0</v>
      </c>
      <c r="C19" s="4">
        <v>2.0</v>
      </c>
      <c r="D19" s="4">
        <v>5.0</v>
      </c>
      <c r="E19" s="4">
        <v>4.0</v>
      </c>
      <c r="F19" s="4">
        <v>3.0</v>
      </c>
      <c r="G19" s="4">
        <v>4.0</v>
      </c>
      <c r="H19" s="4">
        <v>2.0</v>
      </c>
      <c r="I19" s="4">
        <v>4.0</v>
      </c>
      <c r="J19" s="4">
        <v>2.0</v>
      </c>
      <c r="K19" s="4">
        <v>3.0</v>
      </c>
      <c r="L19" s="6">
        <f t="shared" si="2"/>
        <v>17</v>
      </c>
      <c r="M19" s="6">
        <f t="shared" si="3"/>
        <v>15</v>
      </c>
      <c r="N19" s="6">
        <f t="shared" si="4"/>
        <v>-2</v>
      </c>
      <c r="O19" s="6">
        <f t="shared" si="5"/>
        <v>1.3924</v>
      </c>
      <c r="P19" s="6">
        <f t="shared" ref="P19:Q19" si="22">L19/25*100</f>
        <v>68</v>
      </c>
      <c r="Q19" s="6">
        <f t="shared" si="22"/>
        <v>60</v>
      </c>
    </row>
    <row r="20">
      <c r="A20" s="5">
        <v>45195.57714770833</v>
      </c>
      <c r="B20" s="4">
        <v>4.0</v>
      </c>
      <c r="C20" s="4">
        <v>4.0</v>
      </c>
      <c r="D20" s="4">
        <v>2.0</v>
      </c>
      <c r="E20" s="4">
        <v>3.0</v>
      </c>
      <c r="F20" s="4">
        <v>4.0</v>
      </c>
      <c r="G20" s="4">
        <v>2.0</v>
      </c>
      <c r="H20" s="4">
        <v>4.0</v>
      </c>
      <c r="I20" s="4">
        <v>4.0</v>
      </c>
      <c r="J20" s="4">
        <v>2.0</v>
      </c>
      <c r="K20" s="4">
        <v>3.0</v>
      </c>
      <c r="L20" s="6">
        <f t="shared" si="2"/>
        <v>17</v>
      </c>
      <c r="M20" s="6">
        <f t="shared" si="3"/>
        <v>15</v>
      </c>
      <c r="N20" s="6">
        <f t="shared" si="4"/>
        <v>-2</v>
      </c>
      <c r="O20" s="6">
        <f t="shared" si="5"/>
        <v>1.3924</v>
      </c>
      <c r="P20" s="6">
        <f t="shared" ref="P20:Q20" si="23">L20/25*100</f>
        <v>68</v>
      </c>
      <c r="Q20" s="6">
        <f t="shared" si="23"/>
        <v>60</v>
      </c>
    </row>
    <row r="21">
      <c r="A21" s="5">
        <v>45192.71330986111</v>
      </c>
      <c r="B21" s="4">
        <v>2.0</v>
      </c>
      <c r="C21" s="4">
        <v>4.0</v>
      </c>
      <c r="D21" s="4">
        <v>5.0</v>
      </c>
      <c r="E21" s="4">
        <v>3.0</v>
      </c>
      <c r="F21" s="4">
        <v>4.0</v>
      </c>
      <c r="G21" s="4">
        <v>3.0</v>
      </c>
      <c r="H21" s="4">
        <v>4.0</v>
      </c>
      <c r="I21" s="4">
        <v>1.0</v>
      </c>
      <c r="J21" s="4">
        <v>3.0</v>
      </c>
      <c r="K21" s="4">
        <v>4.0</v>
      </c>
      <c r="L21" s="6">
        <f t="shared" si="2"/>
        <v>18</v>
      </c>
      <c r="M21" s="6">
        <f t="shared" si="3"/>
        <v>15</v>
      </c>
      <c r="N21" s="6">
        <f t="shared" si="4"/>
        <v>-3</v>
      </c>
      <c r="O21" s="6">
        <f t="shared" si="5"/>
        <v>4.7524</v>
      </c>
      <c r="P21" s="6">
        <f t="shared" ref="P21:Q21" si="24">L21/25*100</f>
        <v>72</v>
      </c>
      <c r="Q21" s="6">
        <f t="shared" si="24"/>
        <v>60</v>
      </c>
    </row>
    <row r="22">
      <c r="A22" s="5">
        <v>45192.72483604167</v>
      </c>
      <c r="B22" s="4">
        <v>3.0</v>
      </c>
      <c r="C22" s="4">
        <v>4.0</v>
      </c>
      <c r="D22" s="4">
        <v>5.0</v>
      </c>
      <c r="E22" s="4">
        <v>2.0</v>
      </c>
      <c r="F22" s="4">
        <v>4.0</v>
      </c>
      <c r="G22" s="4">
        <v>3.0</v>
      </c>
      <c r="H22" s="4">
        <v>3.0</v>
      </c>
      <c r="I22" s="4">
        <v>3.0</v>
      </c>
      <c r="J22" s="4">
        <v>3.0</v>
      </c>
      <c r="K22" s="4">
        <v>3.0</v>
      </c>
      <c r="L22" s="6">
        <f t="shared" si="2"/>
        <v>18</v>
      </c>
      <c r="M22" s="6">
        <f t="shared" si="3"/>
        <v>15</v>
      </c>
      <c r="N22" s="6">
        <f t="shared" si="4"/>
        <v>-3</v>
      </c>
      <c r="O22" s="6">
        <f t="shared" si="5"/>
        <v>4.7524</v>
      </c>
      <c r="P22" s="6">
        <f t="shared" ref="P22:Q22" si="25">L22/25*100</f>
        <v>72</v>
      </c>
      <c r="Q22" s="6">
        <f t="shared" si="25"/>
        <v>60</v>
      </c>
    </row>
    <row r="23">
      <c r="A23" s="5">
        <v>45192.71009054398</v>
      </c>
      <c r="B23" s="4">
        <v>4.0</v>
      </c>
      <c r="C23" s="4">
        <v>4.0</v>
      </c>
      <c r="D23" s="4">
        <v>3.0</v>
      </c>
      <c r="E23" s="4">
        <v>3.0</v>
      </c>
      <c r="F23" s="4">
        <v>5.0</v>
      </c>
      <c r="G23" s="4">
        <v>3.0</v>
      </c>
      <c r="H23" s="4">
        <v>3.0</v>
      </c>
      <c r="I23" s="4">
        <v>3.0</v>
      </c>
      <c r="J23" s="4">
        <v>3.0</v>
      </c>
      <c r="K23" s="4">
        <v>3.0</v>
      </c>
      <c r="L23" s="6">
        <f t="shared" si="2"/>
        <v>19</v>
      </c>
      <c r="M23" s="6">
        <f t="shared" si="3"/>
        <v>15</v>
      </c>
      <c r="N23" s="6">
        <f t="shared" si="4"/>
        <v>-4</v>
      </c>
      <c r="O23" s="6">
        <f t="shared" si="5"/>
        <v>10.1124</v>
      </c>
      <c r="P23" s="6">
        <f t="shared" ref="P23:Q23" si="26">L23/25*100</f>
        <v>76</v>
      </c>
      <c r="Q23" s="6">
        <f t="shared" si="26"/>
        <v>60</v>
      </c>
    </row>
    <row r="24">
      <c r="A24" s="5">
        <v>45192.63633633102</v>
      </c>
      <c r="B24" s="4">
        <v>4.0</v>
      </c>
      <c r="C24" s="4">
        <v>4.0</v>
      </c>
      <c r="D24" s="4">
        <v>4.0</v>
      </c>
      <c r="E24" s="4">
        <v>4.0</v>
      </c>
      <c r="F24" s="4">
        <v>4.0</v>
      </c>
      <c r="G24" s="4">
        <v>3.0</v>
      </c>
      <c r="H24" s="4">
        <v>3.0</v>
      </c>
      <c r="I24" s="4">
        <v>3.0</v>
      </c>
      <c r="J24" s="4">
        <v>3.0</v>
      </c>
      <c r="K24" s="4">
        <v>3.0</v>
      </c>
      <c r="L24" s="6">
        <f t="shared" si="2"/>
        <v>20</v>
      </c>
      <c r="M24" s="6">
        <f t="shared" si="3"/>
        <v>15</v>
      </c>
      <c r="N24" s="6">
        <f t="shared" si="4"/>
        <v>-5</v>
      </c>
      <c r="O24" s="6">
        <f t="shared" si="5"/>
        <v>17.4724</v>
      </c>
      <c r="P24" s="6">
        <f t="shared" ref="P24:Q24" si="27">L24/25*100</f>
        <v>80</v>
      </c>
      <c r="Q24" s="6">
        <f t="shared" si="27"/>
        <v>60</v>
      </c>
    </row>
    <row r="25">
      <c r="A25" s="5">
        <v>45195.373095601855</v>
      </c>
      <c r="B25" s="4">
        <v>4.0</v>
      </c>
      <c r="C25" s="4">
        <v>4.0</v>
      </c>
      <c r="D25" s="4">
        <v>5.0</v>
      </c>
      <c r="E25" s="4">
        <v>4.0</v>
      </c>
      <c r="F25" s="4">
        <v>4.0</v>
      </c>
      <c r="G25" s="4">
        <v>3.0</v>
      </c>
      <c r="H25" s="4">
        <v>3.0</v>
      </c>
      <c r="I25" s="4">
        <v>3.0</v>
      </c>
      <c r="J25" s="4">
        <v>3.0</v>
      </c>
      <c r="K25" s="4">
        <v>3.0</v>
      </c>
      <c r="L25" s="6">
        <f t="shared" si="2"/>
        <v>21</v>
      </c>
      <c r="M25" s="6">
        <f t="shared" si="3"/>
        <v>15</v>
      </c>
      <c r="N25" s="6">
        <f t="shared" si="4"/>
        <v>-6</v>
      </c>
      <c r="O25" s="6">
        <f t="shared" si="5"/>
        <v>26.8324</v>
      </c>
      <c r="P25" s="6">
        <f t="shared" ref="P25:Q25" si="28">L25/25*100</f>
        <v>84</v>
      </c>
      <c r="Q25" s="6">
        <f t="shared" si="28"/>
        <v>60</v>
      </c>
    </row>
    <row r="26">
      <c r="A26" s="5">
        <v>45195.42636578703</v>
      </c>
      <c r="B26" s="4">
        <v>4.0</v>
      </c>
      <c r="C26" s="4">
        <v>4.0</v>
      </c>
      <c r="D26" s="4">
        <v>5.0</v>
      </c>
      <c r="E26" s="4">
        <v>4.0</v>
      </c>
      <c r="F26" s="4">
        <v>4.0</v>
      </c>
      <c r="G26" s="4">
        <v>4.0</v>
      </c>
      <c r="H26" s="4">
        <v>3.0</v>
      </c>
      <c r="I26" s="4">
        <v>2.0</v>
      </c>
      <c r="J26" s="4">
        <v>4.0</v>
      </c>
      <c r="K26" s="4">
        <v>2.0</v>
      </c>
      <c r="L26" s="6">
        <f t="shared" si="2"/>
        <v>21</v>
      </c>
      <c r="M26" s="6">
        <f t="shared" si="3"/>
        <v>15</v>
      </c>
      <c r="N26" s="6">
        <f t="shared" si="4"/>
        <v>-6</v>
      </c>
      <c r="O26" s="6">
        <f t="shared" si="5"/>
        <v>26.8324</v>
      </c>
      <c r="P26" s="6">
        <f t="shared" ref="P26:Q26" si="29">L26/25*100</f>
        <v>84</v>
      </c>
      <c r="Q26" s="6">
        <f t="shared" si="29"/>
        <v>60</v>
      </c>
    </row>
    <row r="27">
      <c r="A27" s="5">
        <v>45195.43341217593</v>
      </c>
      <c r="B27" s="4">
        <v>4.0</v>
      </c>
      <c r="C27" s="4">
        <v>2.0</v>
      </c>
      <c r="D27" s="4">
        <v>4.0</v>
      </c>
      <c r="E27" s="4">
        <v>4.0</v>
      </c>
      <c r="F27" s="4">
        <v>3.0</v>
      </c>
      <c r="G27" s="4">
        <v>3.0</v>
      </c>
      <c r="H27" s="4">
        <v>4.0</v>
      </c>
      <c r="I27" s="4">
        <v>4.0</v>
      </c>
      <c r="J27" s="4">
        <v>2.0</v>
      </c>
      <c r="K27" s="4">
        <v>3.0</v>
      </c>
      <c r="L27" s="6">
        <f t="shared" si="2"/>
        <v>17</v>
      </c>
      <c r="M27" s="6">
        <f t="shared" si="3"/>
        <v>16</v>
      </c>
      <c r="N27" s="6">
        <f t="shared" si="4"/>
        <v>-1</v>
      </c>
      <c r="O27" s="6">
        <f t="shared" si="5"/>
        <v>0.0324</v>
      </c>
      <c r="P27" s="6">
        <f t="shared" ref="P27:Q27" si="30">L27/25*100</f>
        <v>68</v>
      </c>
      <c r="Q27" s="6">
        <f t="shared" si="30"/>
        <v>64</v>
      </c>
    </row>
    <row r="28">
      <c r="A28" s="5">
        <v>45195.44148201389</v>
      </c>
      <c r="B28" s="4">
        <v>4.0</v>
      </c>
      <c r="C28" s="4">
        <v>3.0</v>
      </c>
      <c r="D28" s="4">
        <v>4.0</v>
      </c>
      <c r="E28" s="4">
        <v>3.0</v>
      </c>
      <c r="F28" s="4">
        <v>3.0</v>
      </c>
      <c r="G28" s="4">
        <v>3.0</v>
      </c>
      <c r="H28" s="4">
        <v>4.0</v>
      </c>
      <c r="I28" s="4">
        <v>3.0</v>
      </c>
      <c r="J28" s="4">
        <v>2.0</v>
      </c>
      <c r="K28" s="4">
        <v>4.0</v>
      </c>
      <c r="L28" s="6">
        <f t="shared" si="2"/>
        <v>17</v>
      </c>
      <c r="M28" s="6">
        <f t="shared" si="3"/>
        <v>16</v>
      </c>
      <c r="N28" s="6">
        <f t="shared" si="4"/>
        <v>-1</v>
      </c>
      <c r="O28" s="6">
        <f t="shared" si="5"/>
        <v>0.0324</v>
      </c>
      <c r="P28" s="6">
        <f t="shared" ref="P28:Q28" si="31">L28/25*100</f>
        <v>68</v>
      </c>
      <c r="Q28" s="6">
        <f t="shared" si="31"/>
        <v>64</v>
      </c>
    </row>
    <row r="29">
      <c r="A29" s="5">
        <v>45192.63425820602</v>
      </c>
      <c r="B29" s="4">
        <v>4.0</v>
      </c>
      <c r="C29" s="4">
        <v>4.0</v>
      </c>
      <c r="D29" s="4">
        <v>5.0</v>
      </c>
      <c r="E29" s="4">
        <v>2.0</v>
      </c>
      <c r="F29" s="4">
        <v>4.0</v>
      </c>
      <c r="G29" s="4">
        <v>2.0</v>
      </c>
      <c r="H29" s="4">
        <v>4.0</v>
      </c>
      <c r="I29" s="4">
        <v>3.0</v>
      </c>
      <c r="J29" s="4">
        <v>4.0</v>
      </c>
      <c r="K29" s="4">
        <v>3.0</v>
      </c>
      <c r="L29" s="6">
        <f t="shared" si="2"/>
        <v>19</v>
      </c>
      <c r="M29" s="6">
        <f t="shared" si="3"/>
        <v>16</v>
      </c>
      <c r="N29" s="6">
        <f t="shared" si="4"/>
        <v>-3</v>
      </c>
      <c r="O29" s="6">
        <f t="shared" si="5"/>
        <v>4.7524</v>
      </c>
      <c r="P29" s="6">
        <f t="shared" ref="P29:Q29" si="32">L29/25*100</f>
        <v>76</v>
      </c>
      <c r="Q29" s="6">
        <f t="shared" si="32"/>
        <v>64</v>
      </c>
    </row>
    <row r="30">
      <c r="A30" s="5">
        <v>45193.58606216435</v>
      </c>
      <c r="B30" s="4">
        <v>4.0</v>
      </c>
      <c r="C30" s="4">
        <v>4.0</v>
      </c>
      <c r="D30" s="4">
        <v>5.0</v>
      </c>
      <c r="E30" s="4">
        <v>2.0</v>
      </c>
      <c r="F30" s="4">
        <v>4.0</v>
      </c>
      <c r="G30" s="4">
        <v>3.0</v>
      </c>
      <c r="H30" s="4">
        <v>5.0</v>
      </c>
      <c r="I30" s="4">
        <v>2.0</v>
      </c>
      <c r="J30" s="4">
        <v>4.0</v>
      </c>
      <c r="K30" s="4">
        <v>2.0</v>
      </c>
      <c r="L30" s="6">
        <f t="shared" si="2"/>
        <v>19</v>
      </c>
      <c r="M30" s="6">
        <f t="shared" si="3"/>
        <v>16</v>
      </c>
      <c r="N30" s="6">
        <f t="shared" si="4"/>
        <v>-3</v>
      </c>
      <c r="O30" s="6">
        <f t="shared" si="5"/>
        <v>4.7524</v>
      </c>
      <c r="P30" s="6">
        <f t="shared" ref="P30:Q30" si="33">L30/25*100</f>
        <v>76</v>
      </c>
      <c r="Q30" s="6">
        <f t="shared" si="33"/>
        <v>64</v>
      </c>
    </row>
    <row r="31">
      <c r="A31" s="5">
        <v>45194.96842089121</v>
      </c>
      <c r="B31" s="4">
        <v>3.0</v>
      </c>
      <c r="C31" s="4">
        <v>4.0</v>
      </c>
      <c r="D31" s="4">
        <v>4.0</v>
      </c>
      <c r="E31" s="4">
        <v>4.0</v>
      </c>
      <c r="F31" s="4">
        <v>4.0</v>
      </c>
      <c r="G31" s="4">
        <v>3.0</v>
      </c>
      <c r="H31" s="4">
        <v>3.0</v>
      </c>
      <c r="I31" s="4">
        <v>3.0</v>
      </c>
      <c r="J31" s="4">
        <v>3.0</v>
      </c>
      <c r="K31" s="4">
        <v>4.0</v>
      </c>
      <c r="L31" s="6">
        <f t="shared" si="2"/>
        <v>19</v>
      </c>
      <c r="M31" s="6">
        <f t="shared" si="3"/>
        <v>16</v>
      </c>
      <c r="N31" s="6">
        <f t="shared" si="4"/>
        <v>-3</v>
      </c>
      <c r="O31" s="6">
        <f t="shared" si="5"/>
        <v>4.7524</v>
      </c>
      <c r="P31" s="6">
        <f t="shared" ref="P31:Q31" si="34">L31/25*100</f>
        <v>76</v>
      </c>
      <c r="Q31" s="6">
        <f t="shared" si="34"/>
        <v>64</v>
      </c>
    </row>
    <row r="32">
      <c r="A32" s="5">
        <v>45195.46605335648</v>
      </c>
      <c r="B32" s="4">
        <v>4.0</v>
      </c>
      <c r="C32" s="4">
        <v>3.0</v>
      </c>
      <c r="D32" s="4">
        <v>4.0</v>
      </c>
      <c r="E32" s="4">
        <v>4.0</v>
      </c>
      <c r="F32" s="4">
        <v>4.0</v>
      </c>
      <c r="G32" s="4">
        <v>2.0</v>
      </c>
      <c r="H32" s="4">
        <v>4.0</v>
      </c>
      <c r="I32" s="4">
        <v>4.0</v>
      </c>
      <c r="J32" s="4">
        <v>3.0</v>
      </c>
      <c r="K32" s="4">
        <v>3.0</v>
      </c>
      <c r="L32" s="6">
        <f t="shared" si="2"/>
        <v>19</v>
      </c>
      <c r="M32" s="6">
        <f t="shared" si="3"/>
        <v>16</v>
      </c>
      <c r="N32" s="6">
        <f t="shared" si="4"/>
        <v>-3</v>
      </c>
      <c r="O32" s="6">
        <f t="shared" si="5"/>
        <v>4.7524</v>
      </c>
      <c r="P32" s="6">
        <f t="shared" ref="P32:Q32" si="35">L32/25*100</f>
        <v>76</v>
      </c>
      <c r="Q32" s="6">
        <f t="shared" si="35"/>
        <v>64</v>
      </c>
    </row>
    <row r="33">
      <c r="A33" s="5">
        <v>45194.80234416667</v>
      </c>
      <c r="B33" s="4">
        <v>4.0</v>
      </c>
      <c r="C33" s="4">
        <v>3.0</v>
      </c>
      <c r="D33" s="4">
        <v>5.0</v>
      </c>
      <c r="E33" s="4">
        <v>4.0</v>
      </c>
      <c r="F33" s="4">
        <v>4.0</v>
      </c>
      <c r="G33" s="4">
        <v>3.0</v>
      </c>
      <c r="H33" s="4">
        <v>3.0</v>
      </c>
      <c r="I33" s="4">
        <v>4.0</v>
      </c>
      <c r="J33" s="4">
        <v>3.0</v>
      </c>
      <c r="K33" s="4">
        <v>3.0</v>
      </c>
      <c r="L33" s="6">
        <f t="shared" si="2"/>
        <v>20</v>
      </c>
      <c r="M33" s="6">
        <f t="shared" si="3"/>
        <v>16</v>
      </c>
      <c r="N33" s="6">
        <f t="shared" si="4"/>
        <v>-4</v>
      </c>
      <c r="O33" s="6">
        <f t="shared" si="5"/>
        <v>10.1124</v>
      </c>
      <c r="P33" s="6">
        <f t="shared" ref="P33:Q33" si="36">L33/25*100</f>
        <v>80</v>
      </c>
      <c r="Q33" s="6">
        <f t="shared" si="36"/>
        <v>64</v>
      </c>
    </row>
    <row r="34">
      <c r="A34" s="5">
        <v>45192.92161203704</v>
      </c>
      <c r="B34" s="4">
        <v>5.0</v>
      </c>
      <c r="C34" s="4">
        <v>4.0</v>
      </c>
      <c r="D34" s="4">
        <v>5.0</v>
      </c>
      <c r="E34" s="4">
        <v>4.0</v>
      </c>
      <c r="F34" s="4">
        <v>5.0</v>
      </c>
      <c r="G34" s="4">
        <v>4.0</v>
      </c>
      <c r="H34" s="4">
        <v>4.0</v>
      </c>
      <c r="I34" s="4">
        <v>5.0</v>
      </c>
      <c r="J34" s="4">
        <v>1.0</v>
      </c>
      <c r="K34" s="4">
        <v>2.0</v>
      </c>
      <c r="L34" s="6">
        <f t="shared" si="2"/>
        <v>23</v>
      </c>
      <c r="M34" s="6">
        <f t="shared" si="3"/>
        <v>16</v>
      </c>
      <c r="N34" s="6">
        <f t="shared" si="4"/>
        <v>-7</v>
      </c>
      <c r="O34" s="6">
        <f t="shared" si="5"/>
        <v>38.1924</v>
      </c>
      <c r="P34" s="6">
        <f t="shared" ref="P34:Q34" si="37">L34/25*100</f>
        <v>92</v>
      </c>
      <c r="Q34" s="6">
        <f t="shared" si="37"/>
        <v>64</v>
      </c>
    </row>
    <row r="35">
      <c r="A35" s="5">
        <v>45195.436850729166</v>
      </c>
      <c r="B35" s="4">
        <v>3.0</v>
      </c>
      <c r="C35" s="4">
        <v>3.0</v>
      </c>
      <c r="D35" s="4">
        <v>2.0</v>
      </c>
      <c r="E35" s="4">
        <v>2.0</v>
      </c>
      <c r="F35" s="4">
        <v>3.0</v>
      </c>
      <c r="G35" s="4">
        <v>3.0</v>
      </c>
      <c r="H35" s="4">
        <v>4.0</v>
      </c>
      <c r="I35" s="4">
        <v>3.0</v>
      </c>
      <c r="J35" s="4">
        <v>3.0</v>
      </c>
      <c r="K35" s="4">
        <v>4.0</v>
      </c>
      <c r="L35" s="6">
        <f t="shared" si="2"/>
        <v>13</v>
      </c>
      <c r="M35" s="6">
        <f t="shared" si="3"/>
        <v>17</v>
      </c>
      <c r="N35" s="6">
        <f t="shared" si="4"/>
        <v>4</v>
      </c>
      <c r="O35" s="6">
        <f t="shared" si="5"/>
        <v>23.2324</v>
      </c>
      <c r="P35" s="6">
        <f t="shared" ref="P35:Q35" si="38">L35/25*100</f>
        <v>52</v>
      </c>
      <c r="Q35" s="6">
        <f t="shared" si="38"/>
        <v>68</v>
      </c>
    </row>
    <row r="36">
      <c r="A36" s="5">
        <v>45195.43770972222</v>
      </c>
      <c r="B36" s="4">
        <v>4.0</v>
      </c>
      <c r="C36" s="4">
        <v>2.0</v>
      </c>
      <c r="D36" s="4">
        <v>3.0</v>
      </c>
      <c r="E36" s="4">
        <v>2.0</v>
      </c>
      <c r="F36" s="4">
        <v>3.0</v>
      </c>
      <c r="G36" s="4">
        <v>4.0</v>
      </c>
      <c r="H36" s="4">
        <v>4.0</v>
      </c>
      <c r="I36" s="4">
        <v>3.0</v>
      </c>
      <c r="J36" s="4">
        <v>3.0</v>
      </c>
      <c r="K36" s="4">
        <v>3.0</v>
      </c>
      <c r="L36" s="6">
        <f t="shared" si="2"/>
        <v>14</v>
      </c>
      <c r="M36" s="6">
        <f t="shared" si="3"/>
        <v>17</v>
      </c>
      <c r="N36" s="6">
        <f t="shared" si="4"/>
        <v>3</v>
      </c>
      <c r="O36" s="6">
        <f t="shared" si="5"/>
        <v>14.5924</v>
      </c>
      <c r="P36" s="6">
        <f t="shared" ref="P36:Q36" si="39">L36/25*100</f>
        <v>56</v>
      </c>
      <c r="Q36" s="6">
        <f t="shared" si="39"/>
        <v>68</v>
      </c>
    </row>
    <row r="37">
      <c r="A37" s="5">
        <v>45195.46547708333</v>
      </c>
      <c r="B37" s="4">
        <v>4.0</v>
      </c>
      <c r="C37" s="4">
        <v>4.0</v>
      </c>
      <c r="D37" s="4">
        <v>3.0</v>
      </c>
      <c r="E37" s="4">
        <v>3.0</v>
      </c>
      <c r="F37" s="4">
        <v>3.0</v>
      </c>
      <c r="G37" s="4">
        <v>3.0</v>
      </c>
      <c r="H37" s="4">
        <v>3.0</v>
      </c>
      <c r="I37" s="4">
        <v>3.0</v>
      </c>
      <c r="J37" s="4">
        <v>4.0</v>
      </c>
      <c r="K37" s="4">
        <v>4.0</v>
      </c>
      <c r="L37" s="6">
        <f t="shared" si="2"/>
        <v>17</v>
      </c>
      <c r="M37" s="6">
        <f t="shared" si="3"/>
        <v>17</v>
      </c>
      <c r="N37" s="6">
        <f t="shared" si="4"/>
        <v>0</v>
      </c>
      <c r="O37" s="6">
        <f t="shared" si="5"/>
        <v>0.6724</v>
      </c>
      <c r="P37" s="6">
        <f t="shared" ref="P37:Q37" si="40">L37/25*100</f>
        <v>68</v>
      </c>
      <c r="Q37" s="6">
        <f t="shared" si="40"/>
        <v>68</v>
      </c>
    </row>
    <row r="38">
      <c r="A38" s="5">
        <v>45195.47174003472</v>
      </c>
      <c r="B38" s="4">
        <v>4.0</v>
      </c>
      <c r="C38" s="4">
        <v>3.0</v>
      </c>
      <c r="D38" s="4">
        <v>3.0</v>
      </c>
      <c r="E38" s="4">
        <v>4.0</v>
      </c>
      <c r="F38" s="4">
        <v>4.0</v>
      </c>
      <c r="G38" s="4">
        <v>3.0</v>
      </c>
      <c r="H38" s="4">
        <v>4.0</v>
      </c>
      <c r="I38" s="4">
        <v>3.0</v>
      </c>
      <c r="J38" s="4">
        <v>3.0</v>
      </c>
      <c r="K38" s="4">
        <v>4.0</v>
      </c>
      <c r="L38" s="6">
        <f t="shared" si="2"/>
        <v>18</v>
      </c>
      <c r="M38" s="6">
        <f t="shared" si="3"/>
        <v>17</v>
      </c>
      <c r="N38" s="6">
        <f t="shared" si="4"/>
        <v>-1</v>
      </c>
      <c r="O38" s="6">
        <f t="shared" si="5"/>
        <v>0.0324</v>
      </c>
      <c r="P38" s="6">
        <f t="shared" ref="P38:Q38" si="41">L38/25*100</f>
        <v>72</v>
      </c>
      <c r="Q38" s="6">
        <f t="shared" si="41"/>
        <v>68</v>
      </c>
    </row>
    <row r="39">
      <c r="A39" s="5">
        <v>45195.47213144676</v>
      </c>
      <c r="B39" s="4">
        <v>3.0</v>
      </c>
      <c r="C39" s="4">
        <v>4.0</v>
      </c>
      <c r="D39" s="4">
        <v>4.0</v>
      </c>
      <c r="E39" s="4">
        <v>3.0</v>
      </c>
      <c r="F39" s="4">
        <v>4.0</v>
      </c>
      <c r="G39" s="4">
        <v>3.0</v>
      </c>
      <c r="H39" s="4">
        <v>4.0</v>
      </c>
      <c r="I39" s="4">
        <v>4.0</v>
      </c>
      <c r="J39" s="4">
        <v>3.0</v>
      </c>
      <c r="K39" s="4">
        <v>3.0</v>
      </c>
      <c r="L39" s="6">
        <f t="shared" si="2"/>
        <v>18</v>
      </c>
      <c r="M39" s="6">
        <f t="shared" si="3"/>
        <v>17</v>
      </c>
      <c r="N39" s="6">
        <f t="shared" si="4"/>
        <v>-1</v>
      </c>
      <c r="O39" s="6">
        <f t="shared" si="5"/>
        <v>0.0324</v>
      </c>
      <c r="P39" s="6">
        <f t="shared" ref="P39:Q39" si="42">L39/25*100</f>
        <v>72</v>
      </c>
      <c r="Q39" s="6">
        <f t="shared" si="42"/>
        <v>68</v>
      </c>
    </row>
    <row r="40">
      <c r="A40" s="5">
        <v>45192.61563908565</v>
      </c>
      <c r="B40" s="4">
        <v>4.0</v>
      </c>
      <c r="C40" s="4">
        <v>4.0</v>
      </c>
      <c r="D40" s="4">
        <v>3.0</v>
      </c>
      <c r="E40" s="4">
        <v>5.0</v>
      </c>
      <c r="F40" s="4">
        <v>3.0</v>
      </c>
      <c r="G40" s="4">
        <v>3.0</v>
      </c>
      <c r="H40" s="4">
        <v>4.0</v>
      </c>
      <c r="I40" s="4">
        <v>5.0</v>
      </c>
      <c r="J40" s="4">
        <v>3.0</v>
      </c>
      <c r="K40" s="4">
        <v>2.0</v>
      </c>
      <c r="L40" s="6">
        <f t="shared" si="2"/>
        <v>19</v>
      </c>
      <c r="M40" s="6">
        <f t="shared" si="3"/>
        <v>17</v>
      </c>
      <c r="N40" s="6">
        <f t="shared" si="4"/>
        <v>-2</v>
      </c>
      <c r="O40" s="6">
        <f t="shared" si="5"/>
        <v>1.3924</v>
      </c>
      <c r="P40" s="6">
        <f t="shared" ref="P40:Q40" si="43">L40/25*100</f>
        <v>76</v>
      </c>
      <c r="Q40" s="6">
        <f t="shared" si="43"/>
        <v>68</v>
      </c>
    </row>
    <row r="41">
      <c r="A41" s="5">
        <v>45194.82165454861</v>
      </c>
      <c r="B41" s="4">
        <v>4.0</v>
      </c>
      <c r="C41" s="4">
        <v>3.0</v>
      </c>
      <c r="D41" s="4">
        <v>4.0</v>
      </c>
      <c r="E41" s="4">
        <v>4.0</v>
      </c>
      <c r="F41" s="4">
        <v>4.0</v>
      </c>
      <c r="G41" s="4">
        <v>3.0</v>
      </c>
      <c r="H41" s="4">
        <v>5.0</v>
      </c>
      <c r="I41" s="4">
        <v>3.0</v>
      </c>
      <c r="J41" s="4">
        <v>3.0</v>
      </c>
      <c r="K41" s="4">
        <v>3.0</v>
      </c>
      <c r="L41" s="6">
        <f t="shared" si="2"/>
        <v>19</v>
      </c>
      <c r="M41" s="6">
        <f t="shared" si="3"/>
        <v>17</v>
      </c>
      <c r="N41" s="6">
        <f t="shared" si="4"/>
        <v>-2</v>
      </c>
      <c r="O41" s="6">
        <f t="shared" si="5"/>
        <v>1.3924</v>
      </c>
      <c r="P41" s="6">
        <f t="shared" ref="P41:Q41" si="44">L41/25*100</f>
        <v>76</v>
      </c>
      <c r="Q41" s="6">
        <f t="shared" si="44"/>
        <v>68</v>
      </c>
    </row>
    <row r="42">
      <c r="A42" s="5">
        <v>45195.43085844908</v>
      </c>
      <c r="B42" s="4">
        <v>4.0</v>
      </c>
      <c r="C42" s="4">
        <v>3.0</v>
      </c>
      <c r="D42" s="4">
        <v>4.0</v>
      </c>
      <c r="E42" s="4">
        <v>5.0</v>
      </c>
      <c r="F42" s="4">
        <v>4.0</v>
      </c>
      <c r="G42" s="4">
        <v>4.0</v>
      </c>
      <c r="H42" s="4">
        <v>4.0</v>
      </c>
      <c r="I42" s="4">
        <v>2.0</v>
      </c>
      <c r="J42" s="4">
        <v>3.0</v>
      </c>
      <c r="K42" s="4">
        <v>4.0</v>
      </c>
      <c r="L42" s="6">
        <f t="shared" si="2"/>
        <v>20</v>
      </c>
      <c r="M42" s="6">
        <f t="shared" si="3"/>
        <v>17</v>
      </c>
      <c r="N42" s="6">
        <f t="shared" si="4"/>
        <v>-3</v>
      </c>
      <c r="O42" s="6">
        <f t="shared" si="5"/>
        <v>4.7524</v>
      </c>
      <c r="P42" s="6">
        <f t="shared" ref="P42:Q42" si="45">L42/25*100</f>
        <v>80</v>
      </c>
      <c r="Q42" s="6">
        <f t="shared" si="45"/>
        <v>68</v>
      </c>
    </row>
    <row r="43">
      <c r="A43" s="5">
        <v>45195.478137638886</v>
      </c>
      <c r="B43" s="4">
        <v>3.0</v>
      </c>
      <c r="C43" s="4">
        <v>4.0</v>
      </c>
      <c r="D43" s="4">
        <v>4.0</v>
      </c>
      <c r="E43" s="4">
        <v>4.0</v>
      </c>
      <c r="F43" s="4">
        <v>5.0</v>
      </c>
      <c r="G43" s="4">
        <v>3.0</v>
      </c>
      <c r="H43" s="4">
        <v>4.0</v>
      </c>
      <c r="I43" s="4">
        <v>2.0</v>
      </c>
      <c r="J43" s="4">
        <v>4.0</v>
      </c>
      <c r="K43" s="4">
        <v>4.0</v>
      </c>
      <c r="L43" s="6">
        <f t="shared" si="2"/>
        <v>20</v>
      </c>
      <c r="M43" s="6">
        <f t="shared" si="3"/>
        <v>17</v>
      </c>
      <c r="N43" s="6">
        <f t="shared" si="4"/>
        <v>-3</v>
      </c>
      <c r="O43" s="6">
        <f t="shared" si="5"/>
        <v>4.7524</v>
      </c>
      <c r="P43" s="6">
        <f t="shared" ref="P43:Q43" si="46">L43/25*100</f>
        <v>80</v>
      </c>
      <c r="Q43" s="6">
        <f t="shared" si="46"/>
        <v>68</v>
      </c>
    </row>
    <row r="44">
      <c r="A44" s="5">
        <v>45195.46428810185</v>
      </c>
      <c r="B44" s="4">
        <v>5.0</v>
      </c>
      <c r="C44" s="4">
        <v>5.0</v>
      </c>
      <c r="D44" s="4">
        <v>5.0</v>
      </c>
      <c r="E44" s="4">
        <v>5.0</v>
      </c>
      <c r="F44" s="4">
        <v>5.0</v>
      </c>
      <c r="G44" s="4">
        <v>5.0</v>
      </c>
      <c r="H44" s="4">
        <v>3.0</v>
      </c>
      <c r="I44" s="4">
        <v>2.0</v>
      </c>
      <c r="J44" s="4">
        <v>4.0</v>
      </c>
      <c r="K44" s="4">
        <v>3.0</v>
      </c>
      <c r="L44" s="6">
        <f t="shared" si="2"/>
        <v>25</v>
      </c>
      <c r="M44" s="6">
        <f t="shared" si="3"/>
        <v>17</v>
      </c>
      <c r="N44" s="6">
        <f t="shared" si="4"/>
        <v>-8</v>
      </c>
      <c r="O44" s="6">
        <f t="shared" si="5"/>
        <v>51.5524</v>
      </c>
      <c r="P44" s="6">
        <f t="shared" ref="P44:Q44" si="47">L44/25*100</f>
        <v>100</v>
      </c>
      <c r="Q44" s="6">
        <f t="shared" si="47"/>
        <v>68</v>
      </c>
    </row>
    <row r="45">
      <c r="A45" s="5">
        <v>45194.86300898148</v>
      </c>
      <c r="B45" s="4">
        <v>3.0</v>
      </c>
      <c r="C45" s="4">
        <v>3.0</v>
      </c>
      <c r="D45" s="4">
        <v>3.0</v>
      </c>
      <c r="E45" s="4">
        <v>3.0</v>
      </c>
      <c r="F45" s="4">
        <v>4.0</v>
      </c>
      <c r="G45" s="4">
        <v>3.0</v>
      </c>
      <c r="H45" s="4">
        <v>4.0</v>
      </c>
      <c r="I45" s="4">
        <v>4.0</v>
      </c>
      <c r="J45" s="4">
        <v>4.0</v>
      </c>
      <c r="K45" s="4">
        <v>3.0</v>
      </c>
      <c r="L45" s="6">
        <f t="shared" si="2"/>
        <v>16</v>
      </c>
      <c r="M45" s="6">
        <f t="shared" si="3"/>
        <v>18</v>
      </c>
      <c r="N45" s="6">
        <f t="shared" si="4"/>
        <v>2</v>
      </c>
      <c r="O45" s="6">
        <f t="shared" si="5"/>
        <v>7.9524</v>
      </c>
      <c r="P45" s="6">
        <f t="shared" ref="P45:Q45" si="48">L45/25*100</f>
        <v>64</v>
      </c>
      <c r="Q45" s="6">
        <f t="shared" si="48"/>
        <v>72</v>
      </c>
    </row>
    <row r="46">
      <c r="A46" s="5">
        <v>45195.455568668986</v>
      </c>
      <c r="B46" s="4">
        <v>3.0</v>
      </c>
      <c r="C46" s="4">
        <v>3.0</v>
      </c>
      <c r="D46" s="4">
        <v>4.0</v>
      </c>
      <c r="E46" s="4">
        <v>3.0</v>
      </c>
      <c r="F46" s="4">
        <v>4.0</v>
      </c>
      <c r="G46" s="4">
        <v>4.0</v>
      </c>
      <c r="H46" s="4">
        <v>4.0</v>
      </c>
      <c r="I46" s="4">
        <v>3.0</v>
      </c>
      <c r="J46" s="4">
        <v>4.0</v>
      </c>
      <c r="K46" s="4">
        <v>3.0</v>
      </c>
      <c r="L46" s="6">
        <f t="shared" si="2"/>
        <v>17</v>
      </c>
      <c r="M46" s="6">
        <f t="shared" si="3"/>
        <v>18</v>
      </c>
      <c r="N46" s="6">
        <f t="shared" si="4"/>
        <v>1</v>
      </c>
      <c r="O46" s="6">
        <f t="shared" si="5"/>
        <v>3.3124</v>
      </c>
      <c r="P46" s="6">
        <f t="shared" ref="P46:Q46" si="49">L46/25*100</f>
        <v>68</v>
      </c>
      <c r="Q46" s="6">
        <f t="shared" si="49"/>
        <v>72</v>
      </c>
    </row>
    <row r="47">
      <c r="A47" s="5">
        <v>45193.4277599537</v>
      </c>
      <c r="B47" s="4">
        <v>4.0</v>
      </c>
      <c r="C47" s="4">
        <v>3.0</v>
      </c>
      <c r="D47" s="4">
        <v>4.0</v>
      </c>
      <c r="E47" s="4">
        <v>3.0</v>
      </c>
      <c r="F47" s="4">
        <v>4.0</v>
      </c>
      <c r="G47" s="4">
        <v>3.0</v>
      </c>
      <c r="H47" s="4">
        <v>4.0</v>
      </c>
      <c r="I47" s="4">
        <v>4.0</v>
      </c>
      <c r="J47" s="4">
        <v>3.0</v>
      </c>
      <c r="K47" s="4">
        <v>4.0</v>
      </c>
      <c r="L47" s="6">
        <f t="shared" si="2"/>
        <v>18</v>
      </c>
      <c r="M47" s="6">
        <f t="shared" si="3"/>
        <v>18</v>
      </c>
      <c r="N47" s="6">
        <f t="shared" si="4"/>
        <v>0</v>
      </c>
      <c r="O47" s="6">
        <f t="shared" si="5"/>
        <v>0.6724</v>
      </c>
      <c r="P47" s="6">
        <f t="shared" ref="P47:Q47" si="50">L47/25*100</f>
        <v>72</v>
      </c>
      <c r="Q47" s="6">
        <f t="shared" si="50"/>
        <v>72</v>
      </c>
    </row>
    <row r="48">
      <c r="A48" s="5">
        <v>45194.23570322916</v>
      </c>
      <c r="B48" s="4">
        <v>5.0</v>
      </c>
      <c r="C48" s="4">
        <v>4.0</v>
      </c>
      <c r="D48" s="4">
        <v>3.0</v>
      </c>
      <c r="E48" s="4">
        <v>3.0</v>
      </c>
      <c r="F48" s="4">
        <v>4.0</v>
      </c>
      <c r="G48" s="4">
        <v>4.0</v>
      </c>
      <c r="H48" s="4">
        <v>4.0</v>
      </c>
      <c r="I48" s="4">
        <v>3.0</v>
      </c>
      <c r="J48" s="4">
        <v>3.0</v>
      </c>
      <c r="K48" s="4">
        <v>4.0</v>
      </c>
      <c r="L48" s="6">
        <f t="shared" si="2"/>
        <v>19</v>
      </c>
      <c r="M48" s="6">
        <f t="shared" si="3"/>
        <v>18</v>
      </c>
      <c r="N48" s="6">
        <f t="shared" si="4"/>
        <v>-1</v>
      </c>
      <c r="O48" s="6">
        <f t="shared" si="5"/>
        <v>0.0324</v>
      </c>
      <c r="P48" s="6">
        <f t="shared" ref="P48:Q48" si="51">L48/25*100</f>
        <v>76</v>
      </c>
      <c r="Q48" s="6">
        <f t="shared" si="51"/>
        <v>72</v>
      </c>
    </row>
    <row r="49">
      <c r="A49" s="5">
        <v>45195.53158778935</v>
      </c>
      <c r="B49" s="4">
        <v>4.0</v>
      </c>
      <c r="C49" s="4">
        <v>4.0</v>
      </c>
      <c r="D49" s="4">
        <v>4.0</v>
      </c>
      <c r="E49" s="4">
        <v>4.0</v>
      </c>
      <c r="F49" s="4">
        <v>4.0</v>
      </c>
      <c r="G49" s="4">
        <v>4.0</v>
      </c>
      <c r="H49" s="4">
        <v>3.0</v>
      </c>
      <c r="I49" s="4">
        <v>4.0</v>
      </c>
      <c r="J49" s="4">
        <v>4.0</v>
      </c>
      <c r="K49" s="4">
        <v>3.0</v>
      </c>
      <c r="L49" s="6">
        <f t="shared" si="2"/>
        <v>20</v>
      </c>
      <c r="M49" s="6">
        <f t="shared" si="3"/>
        <v>18</v>
      </c>
      <c r="N49" s="6">
        <f t="shared" si="4"/>
        <v>-2</v>
      </c>
      <c r="O49" s="6">
        <f t="shared" si="5"/>
        <v>1.3924</v>
      </c>
      <c r="P49" s="6">
        <f t="shared" ref="P49:Q49" si="52">L49/25*100</f>
        <v>80</v>
      </c>
      <c r="Q49" s="6">
        <f t="shared" si="52"/>
        <v>72</v>
      </c>
    </row>
    <row r="50">
      <c r="A50" s="5">
        <v>45195.46148106482</v>
      </c>
      <c r="B50" s="4">
        <v>5.0</v>
      </c>
      <c r="C50" s="4">
        <v>5.0</v>
      </c>
      <c r="D50" s="4">
        <v>4.0</v>
      </c>
      <c r="E50" s="4">
        <v>4.0</v>
      </c>
      <c r="F50" s="4">
        <v>5.0</v>
      </c>
      <c r="G50" s="4">
        <v>4.0</v>
      </c>
      <c r="H50" s="4">
        <v>3.0</v>
      </c>
      <c r="I50" s="4">
        <v>3.0</v>
      </c>
      <c r="J50" s="4">
        <v>4.0</v>
      </c>
      <c r="K50" s="4">
        <v>4.0</v>
      </c>
      <c r="L50" s="6">
        <f t="shared" si="2"/>
        <v>23</v>
      </c>
      <c r="M50" s="6">
        <f t="shared" si="3"/>
        <v>18</v>
      </c>
      <c r="N50" s="6">
        <f t="shared" si="4"/>
        <v>-5</v>
      </c>
      <c r="O50" s="6">
        <f t="shared" si="5"/>
        <v>17.4724</v>
      </c>
      <c r="P50" s="6">
        <f t="shared" ref="P50:Q50" si="53">L50/25*100</f>
        <v>92</v>
      </c>
      <c r="Q50" s="6">
        <f t="shared" si="53"/>
        <v>72</v>
      </c>
    </row>
    <row r="51">
      <c r="A51" s="5">
        <v>45195.43726090278</v>
      </c>
      <c r="B51" s="4">
        <v>3.0</v>
      </c>
      <c r="C51" s="4">
        <v>3.0</v>
      </c>
      <c r="D51" s="4">
        <v>4.0</v>
      </c>
      <c r="E51" s="4">
        <v>2.0</v>
      </c>
      <c r="F51" s="4">
        <v>4.0</v>
      </c>
      <c r="G51" s="4">
        <v>3.0</v>
      </c>
      <c r="H51" s="4">
        <v>5.0</v>
      </c>
      <c r="I51" s="4">
        <v>4.0</v>
      </c>
      <c r="J51" s="4">
        <v>4.0</v>
      </c>
      <c r="K51" s="4">
        <v>3.0</v>
      </c>
      <c r="L51" s="6">
        <f t="shared" si="2"/>
        <v>16</v>
      </c>
      <c r="M51" s="6">
        <f t="shared" si="3"/>
        <v>19</v>
      </c>
      <c r="N51" s="6">
        <f t="shared" si="4"/>
        <v>3</v>
      </c>
      <c r="O51" s="6">
        <f t="shared" si="5"/>
        <v>14.5924</v>
      </c>
      <c r="P51" s="6">
        <f t="shared" ref="P51:Q51" si="54">L51/25*100</f>
        <v>64</v>
      </c>
      <c r="Q51" s="6">
        <f t="shared" si="54"/>
        <v>76</v>
      </c>
    </row>
    <row r="52">
      <c r="A52" s="5">
        <v>45195.51824773148</v>
      </c>
      <c r="B52" s="4">
        <v>3.0</v>
      </c>
      <c r="C52" s="4">
        <v>4.0</v>
      </c>
      <c r="D52" s="4">
        <v>5.0</v>
      </c>
      <c r="E52" s="4">
        <v>2.0</v>
      </c>
      <c r="F52" s="4">
        <v>2.0</v>
      </c>
      <c r="G52" s="4">
        <v>4.0</v>
      </c>
      <c r="H52" s="4">
        <v>4.0</v>
      </c>
      <c r="I52" s="4">
        <v>4.0</v>
      </c>
      <c r="J52" s="4">
        <v>4.0</v>
      </c>
      <c r="K52" s="4">
        <v>3.0</v>
      </c>
      <c r="L52" s="6">
        <f t="shared" si="2"/>
        <v>16</v>
      </c>
      <c r="M52" s="6">
        <f t="shared" si="3"/>
        <v>19</v>
      </c>
      <c r="N52" s="6">
        <f t="shared" si="4"/>
        <v>3</v>
      </c>
      <c r="O52" s="6">
        <f t="shared" si="5"/>
        <v>14.5924</v>
      </c>
      <c r="P52" s="6">
        <f t="shared" ref="P52:Q52" si="55">L52/25*100</f>
        <v>64</v>
      </c>
      <c r="Q52" s="6">
        <f t="shared" si="55"/>
        <v>76</v>
      </c>
    </row>
    <row r="53">
      <c r="A53" s="5">
        <v>45195.46334760416</v>
      </c>
      <c r="B53" s="4">
        <v>4.0</v>
      </c>
      <c r="C53" s="4">
        <v>2.0</v>
      </c>
      <c r="D53" s="4">
        <v>4.0</v>
      </c>
      <c r="E53" s="4">
        <v>3.0</v>
      </c>
      <c r="F53" s="4">
        <v>4.0</v>
      </c>
      <c r="G53" s="4">
        <v>4.0</v>
      </c>
      <c r="H53" s="4">
        <v>5.0</v>
      </c>
      <c r="I53" s="4">
        <v>5.0</v>
      </c>
      <c r="J53" s="4">
        <v>2.0</v>
      </c>
      <c r="K53" s="4">
        <v>3.0</v>
      </c>
      <c r="L53" s="6">
        <f t="shared" si="2"/>
        <v>17</v>
      </c>
      <c r="M53" s="6">
        <f t="shared" si="3"/>
        <v>19</v>
      </c>
      <c r="N53" s="6">
        <f t="shared" si="4"/>
        <v>2</v>
      </c>
      <c r="O53" s="6">
        <f t="shared" si="5"/>
        <v>7.9524</v>
      </c>
      <c r="P53" s="6">
        <f t="shared" ref="P53:Q53" si="56">L53/25*100</f>
        <v>68</v>
      </c>
      <c r="Q53" s="6">
        <f t="shared" si="56"/>
        <v>76</v>
      </c>
    </row>
    <row r="54">
      <c r="A54" s="5">
        <v>45195.473538356484</v>
      </c>
      <c r="B54" s="4">
        <v>4.0</v>
      </c>
      <c r="C54" s="4">
        <v>3.0</v>
      </c>
      <c r="D54" s="4">
        <v>4.0</v>
      </c>
      <c r="E54" s="4">
        <v>3.0</v>
      </c>
      <c r="F54" s="4">
        <v>3.0</v>
      </c>
      <c r="G54" s="4">
        <v>4.0</v>
      </c>
      <c r="H54" s="4">
        <v>4.0</v>
      </c>
      <c r="I54" s="4">
        <v>4.0</v>
      </c>
      <c r="J54" s="4">
        <v>4.0</v>
      </c>
      <c r="K54" s="4">
        <v>3.0</v>
      </c>
      <c r="L54" s="6">
        <f t="shared" si="2"/>
        <v>17</v>
      </c>
      <c r="M54" s="6">
        <f t="shared" si="3"/>
        <v>19</v>
      </c>
      <c r="N54" s="6">
        <f t="shared" si="4"/>
        <v>2</v>
      </c>
      <c r="O54" s="6">
        <f t="shared" si="5"/>
        <v>7.9524</v>
      </c>
      <c r="P54" s="6">
        <f t="shared" ref="P54:Q54" si="57">L54/25*100</f>
        <v>68</v>
      </c>
      <c r="Q54" s="6">
        <f t="shared" si="57"/>
        <v>76</v>
      </c>
    </row>
    <row r="55">
      <c r="A55" s="5">
        <v>45195.41497560185</v>
      </c>
      <c r="B55" s="4">
        <v>4.0</v>
      </c>
      <c r="C55" s="4">
        <v>3.0</v>
      </c>
      <c r="D55" s="4">
        <v>4.0</v>
      </c>
      <c r="E55" s="4">
        <v>3.0</v>
      </c>
      <c r="F55" s="4">
        <v>4.0</v>
      </c>
      <c r="G55" s="4">
        <v>4.0</v>
      </c>
      <c r="H55" s="4">
        <v>4.0</v>
      </c>
      <c r="I55" s="4">
        <v>3.0</v>
      </c>
      <c r="J55" s="4">
        <v>4.0</v>
      </c>
      <c r="K55" s="4">
        <v>4.0</v>
      </c>
      <c r="L55" s="6">
        <f t="shared" si="2"/>
        <v>18</v>
      </c>
      <c r="M55" s="6">
        <f t="shared" si="3"/>
        <v>19</v>
      </c>
      <c r="N55" s="6">
        <f t="shared" si="4"/>
        <v>1</v>
      </c>
      <c r="O55" s="6">
        <f t="shared" si="5"/>
        <v>3.3124</v>
      </c>
      <c r="P55" s="6">
        <f t="shared" ref="P55:Q55" si="58">L55/25*100</f>
        <v>72</v>
      </c>
      <c r="Q55" s="6">
        <f t="shared" si="58"/>
        <v>76</v>
      </c>
    </row>
    <row r="56">
      <c r="A56" s="5">
        <v>45195.449217685185</v>
      </c>
      <c r="B56" s="4">
        <v>3.0</v>
      </c>
      <c r="C56" s="4">
        <v>2.0</v>
      </c>
      <c r="D56" s="4">
        <v>5.0</v>
      </c>
      <c r="E56" s="4">
        <v>4.0</v>
      </c>
      <c r="F56" s="4">
        <v>4.0</v>
      </c>
      <c r="G56" s="4">
        <v>3.0</v>
      </c>
      <c r="H56" s="4">
        <v>4.0</v>
      </c>
      <c r="I56" s="4">
        <v>5.0</v>
      </c>
      <c r="J56" s="4">
        <v>4.0</v>
      </c>
      <c r="K56" s="4">
        <v>3.0</v>
      </c>
      <c r="L56" s="6">
        <f t="shared" si="2"/>
        <v>18</v>
      </c>
      <c r="M56" s="6">
        <f t="shared" si="3"/>
        <v>19</v>
      </c>
      <c r="N56" s="6">
        <f t="shared" si="4"/>
        <v>1</v>
      </c>
      <c r="O56" s="6">
        <f t="shared" si="5"/>
        <v>3.3124</v>
      </c>
      <c r="P56" s="6">
        <f t="shared" ref="P56:Q56" si="59">L56/25*100</f>
        <v>72</v>
      </c>
      <c r="Q56" s="6">
        <f t="shared" si="59"/>
        <v>76</v>
      </c>
    </row>
    <row r="57">
      <c r="A57" s="5">
        <v>45195.57306271991</v>
      </c>
      <c r="B57" s="4">
        <v>4.0</v>
      </c>
      <c r="C57" s="4">
        <v>3.0</v>
      </c>
      <c r="D57" s="4">
        <v>4.0</v>
      </c>
      <c r="E57" s="4">
        <v>3.0</v>
      </c>
      <c r="F57" s="4">
        <v>4.0</v>
      </c>
      <c r="G57" s="4">
        <v>3.0</v>
      </c>
      <c r="H57" s="4">
        <v>5.0</v>
      </c>
      <c r="I57" s="4">
        <v>3.0</v>
      </c>
      <c r="J57" s="4">
        <v>4.0</v>
      </c>
      <c r="K57" s="4">
        <v>4.0</v>
      </c>
      <c r="L57" s="6">
        <f t="shared" si="2"/>
        <v>18</v>
      </c>
      <c r="M57" s="6">
        <f t="shared" si="3"/>
        <v>19</v>
      </c>
      <c r="N57" s="6">
        <f t="shared" si="4"/>
        <v>1</v>
      </c>
      <c r="O57" s="6">
        <f t="shared" si="5"/>
        <v>3.3124</v>
      </c>
      <c r="P57" s="6">
        <f t="shared" ref="P57:Q57" si="60">L57/25*100</f>
        <v>72</v>
      </c>
      <c r="Q57" s="6">
        <f t="shared" si="60"/>
        <v>76</v>
      </c>
    </row>
    <row r="58">
      <c r="A58" s="5">
        <v>45195.48455704861</v>
      </c>
      <c r="B58" s="4">
        <v>3.0</v>
      </c>
      <c r="C58" s="4">
        <v>4.0</v>
      </c>
      <c r="D58" s="4">
        <v>4.0</v>
      </c>
      <c r="E58" s="4">
        <v>4.0</v>
      </c>
      <c r="F58" s="4">
        <v>4.0</v>
      </c>
      <c r="G58" s="4">
        <v>3.0</v>
      </c>
      <c r="H58" s="4">
        <v>4.0</v>
      </c>
      <c r="I58" s="4">
        <v>3.0</v>
      </c>
      <c r="J58" s="4">
        <v>4.0</v>
      </c>
      <c r="K58" s="4">
        <v>5.0</v>
      </c>
      <c r="L58" s="6">
        <f t="shared" si="2"/>
        <v>19</v>
      </c>
      <c r="M58" s="6">
        <f t="shared" si="3"/>
        <v>19</v>
      </c>
      <c r="N58" s="6">
        <f t="shared" si="4"/>
        <v>0</v>
      </c>
      <c r="O58" s="6">
        <f t="shared" si="5"/>
        <v>0.6724</v>
      </c>
      <c r="P58" s="6">
        <f t="shared" ref="P58:Q58" si="61">L58/25*100</f>
        <v>76</v>
      </c>
      <c r="Q58" s="6">
        <f t="shared" si="61"/>
        <v>76</v>
      </c>
    </row>
    <row r="59">
      <c r="A59" s="5">
        <v>45195.43675434028</v>
      </c>
      <c r="B59" s="4">
        <v>3.0</v>
      </c>
      <c r="C59" s="4">
        <v>3.0</v>
      </c>
      <c r="D59" s="4">
        <v>5.0</v>
      </c>
      <c r="E59" s="4">
        <v>4.0</v>
      </c>
      <c r="F59" s="4">
        <v>5.0</v>
      </c>
      <c r="G59" s="4">
        <v>4.0</v>
      </c>
      <c r="H59" s="4">
        <v>4.0</v>
      </c>
      <c r="I59" s="4">
        <v>3.0</v>
      </c>
      <c r="J59" s="4">
        <v>4.0</v>
      </c>
      <c r="K59" s="4">
        <v>4.0</v>
      </c>
      <c r="L59" s="6">
        <f t="shared" si="2"/>
        <v>20</v>
      </c>
      <c r="M59" s="6">
        <f t="shared" si="3"/>
        <v>19</v>
      </c>
      <c r="N59" s="6">
        <f t="shared" si="4"/>
        <v>-1</v>
      </c>
      <c r="O59" s="6">
        <f t="shared" si="5"/>
        <v>0.0324</v>
      </c>
      <c r="P59" s="6">
        <f t="shared" ref="P59:Q59" si="62">L59/25*100</f>
        <v>80</v>
      </c>
      <c r="Q59" s="6">
        <f t="shared" si="62"/>
        <v>76</v>
      </c>
    </row>
    <row r="60">
      <c r="A60" s="5">
        <v>45195.462406921295</v>
      </c>
      <c r="B60" s="4">
        <v>5.0</v>
      </c>
      <c r="C60" s="4">
        <v>4.0</v>
      </c>
      <c r="D60" s="4">
        <v>4.0</v>
      </c>
      <c r="E60" s="4">
        <v>3.0</v>
      </c>
      <c r="F60" s="4">
        <v>4.0</v>
      </c>
      <c r="G60" s="4">
        <v>4.0</v>
      </c>
      <c r="H60" s="4">
        <v>5.0</v>
      </c>
      <c r="I60" s="4">
        <v>3.0</v>
      </c>
      <c r="J60" s="4">
        <v>4.0</v>
      </c>
      <c r="K60" s="4">
        <v>3.0</v>
      </c>
      <c r="L60" s="6">
        <f t="shared" si="2"/>
        <v>20</v>
      </c>
      <c r="M60" s="6">
        <f t="shared" si="3"/>
        <v>19</v>
      </c>
      <c r="N60" s="6">
        <f t="shared" si="4"/>
        <v>-1</v>
      </c>
      <c r="O60" s="6">
        <f t="shared" si="5"/>
        <v>0.0324</v>
      </c>
      <c r="P60" s="6">
        <f t="shared" ref="P60:Q60" si="63">L60/25*100</f>
        <v>80</v>
      </c>
      <c r="Q60" s="6">
        <f t="shared" si="63"/>
        <v>76</v>
      </c>
    </row>
    <row r="61">
      <c r="A61" s="5">
        <v>45192.64921640046</v>
      </c>
      <c r="B61" s="4">
        <v>4.0</v>
      </c>
      <c r="C61" s="4">
        <v>4.0</v>
      </c>
      <c r="D61" s="4">
        <v>5.0</v>
      </c>
      <c r="E61" s="4">
        <v>4.0</v>
      </c>
      <c r="F61" s="4">
        <v>5.0</v>
      </c>
      <c r="G61" s="4">
        <v>3.0</v>
      </c>
      <c r="H61" s="4">
        <v>4.0</v>
      </c>
      <c r="I61" s="4">
        <v>4.0</v>
      </c>
      <c r="J61" s="4">
        <v>4.0</v>
      </c>
      <c r="K61" s="4">
        <v>4.0</v>
      </c>
      <c r="L61" s="6">
        <f t="shared" si="2"/>
        <v>22</v>
      </c>
      <c r="M61" s="6">
        <f t="shared" si="3"/>
        <v>19</v>
      </c>
      <c r="N61" s="6">
        <f t="shared" si="4"/>
        <v>-3</v>
      </c>
      <c r="O61" s="6">
        <f t="shared" si="5"/>
        <v>4.7524</v>
      </c>
      <c r="P61" s="6">
        <f t="shared" ref="P61:Q61" si="64">L61/25*100</f>
        <v>88</v>
      </c>
      <c r="Q61" s="6">
        <f t="shared" si="64"/>
        <v>76</v>
      </c>
    </row>
    <row r="62">
      <c r="A62" s="5">
        <v>45195.468718275464</v>
      </c>
      <c r="B62" s="4">
        <v>4.0</v>
      </c>
      <c r="C62" s="4">
        <v>3.0</v>
      </c>
      <c r="D62" s="4">
        <v>3.0</v>
      </c>
      <c r="E62" s="4">
        <v>4.0</v>
      </c>
      <c r="F62" s="4">
        <v>3.0</v>
      </c>
      <c r="G62" s="4">
        <v>4.0</v>
      </c>
      <c r="H62" s="4">
        <v>4.0</v>
      </c>
      <c r="I62" s="4">
        <v>4.0</v>
      </c>
      <c r="J62" s="4">
        <v>4.0</v>
      </c>
      <c r="K62" s="4">
        <v>4.0</v>
      </c>
      <c r="L62" s="6">
        <f t="shared" si="2"/>
        <v>17</v>
      </c>
      <c r="M62" s="6">
        <f t="shared" si="3"/>
        <v>20</v>
      </c>
      <c r="N62" s="6">
        <f t="shared" si="4"/>
        <v>3</v>
      </c>
      <c r="O62" s="6">
        <f t="shared" si="5"/>
        <v>14.5924</v>
      </c>
      <c r="P62" s="6">
        <f t="shared" ref="P62:Q62" si="65">L62/25*100</f>
        <v>68</v>
      </c>
      <c r="Q62" s="6">
        <f t="shared" si="65"/>
        <v>80</v>
      </c>
    </row>
    <row r="63">
      <c r="A63" s="5">
        <v>45192.63039431713</v>
      </c>
      <c r="B63" s="4">
        <v>2.0</v>
      </c>
      <c r="C63" s="4">
        <v>5.0</v>
      </c>
      <c r="D63" s="4">
        <v>5.0</v>
      </c>
      <c r="E63" s="4">
        <v>2.0</v>
      </c>
      <c r="F63" s="4">
        <v>4.0</v>
      </c>
      <c r="G63" s="4">
        <v>1.0</v>
      </c>
      <c r="H63" s="4">
        <v>5.0</v>
      </c>
      <c r="I63" s="4">
        <v>5.0</v>
      </c>
      <c r="J63" s="4">
        <v>4.0</v>
      </c>
      <c r="K63" s="4">
        <v>5.0</v>
      </c>
      <c r="L63" s="6">
        <f t="shared" si="2"/>
        <v>18</v>
      </c>
      <c r="M63" s="6">
        <f t="shared" si="3"/>
        <v>20</v>
      </c>
      <c r="N63" s="6">
        <f t="shared" si="4"/>
        <v>2</v>
      </c>
      <c r="O63" s="6">
        <f t="shared" si="5"/>
        <v>7.9524</v>
      </c>
      <c r="P63" s="6">
        <f t="shared" ref="P63:Q63" si="66">L63/25*100</f>
        <v>72</v>
      </c>
      <c r="Q63" s="6">
        <f t="shared" si="66"/>
        <v>80</v>
      </c>
    </row>
    <row r="64">
      <c r="A64" s="5">
        <v>45192.638662638885</v>
      </c>
      <c r="B64" s="4">
        <v>4.0</v>
      </c>
      <c r="C64" s="4">
        <v>3.0</v>
      </c>
      <c r="D64" s="4">
        <v>4.0</v>
      </c>
      <c r="E64" s="4">
        <v>3.0</v>
      </c>
      <c r="F64" s="4">
        <v>4.0</v>
      </c>
      <c r="G64" s="4">
        <v>4.0</v>
      </c>
      <c r="H64" s="4">
        <v>4.0</v>
      </c>
      <c r="I64" s="4">
        <v>4.0</v>
      </c>
      <c r="J64" s="4">
        <v>4.0</v>
      </c>
      <c r="K64" s="4">
        <v>4.0</v>
      </c>
      <c r="L64" s="6">
        <f t="shared" si="2"/>
        <v>18</v>
      </c>
      <c r="M64" s="6">
        <f t="shared" si="3"/>
        <v>20</v>
      </c>
      <c r="N64" s="6">
        <f t="shared" si="4"/>
        <v>2</v>
      </c>
      <c r="O64" s="6">
        <f t="shared" si="5"/>
        <v>7.9524</v>
      </c>
      <c r="P64" s="6">
        <f t="shared" ref="P64:Q64" si="67">L64/25*100</f>
        <v>72</v>
      </c>
      <c r="Q64" s="6">
        <f t="shared" si="67"/>
        <v>80</v>
      </c>
    </row>
    <row r="65">
      <c r="A65" s="5">
        <v>45192.64048958333</v>
      </c>
      <c r="B65" s="4">
        <v>4.0</v>
      </c>
      <c r="C65" s="4">
        <v>3.0</v>
      </c>
      <c r="D65" s="4">
        <v>5.0</v>
      </c>
      <c r="E65" s="4">
        <v>3.0</v>
      </c>
      <c r="F65" s="4">
        <v>3.0</v>
      </c>
      <c r="G65" s="4">
        <v>4.0</v>
      </c>
      <c r="H65" s="4">
        <v>4.0</v>
      </c>
      <c r="I65" s="4">
        <v>4.0</v>
      </c>
      <c r="J65" s="4">
        <v>4.0</v>
      </c>
      <c r="K65" s="4">
        <v>4.0</v>
      </c>
      <c r="L65" s="6">
        <f t="shared" si="2"/>
        <v>18</v>
      </c>
      <c r="M65" s="6">
        <f t="shared" si="3"/>
        <v>20</v>
      </c>
      <c r="N65" s="6">
        <f t="shared" si="4"/>
        <v>2</v>
      </c>
      <c r="O65" s="6">
        <f t="shared" si="5"/>
        <v>7.9524</v>
      </c>
      <c r="P65" s="6">
        <f t="shared" ref="P65:Q65" si="68">L65/25*100</f>
        <v>72</v>
      </c>
      <c r="Q65" s="6">
        <f t="shared" si="68"/>
        <v>80</v>
      </c>
    </row>
    <row r="66">
      <c r="A66" s="5">
        <v>45192.64963128472</v>
      </c>
      <c r="B66" s="4">
        <v>3.0</v>
      </c>
      <c r="C66" s="4">
        <v>4.0</v>
      </c>
      <c r="D66" s="4">
        <v>4.0</v>
      </c>
      <c r="E66" s="4">
        <v>3.0</v>
      </c>
      <c r="F66" s="4">
        <v>4.0</v>
      </c>
      <c r="G66" s="4">
        <v>4.0</v>
      </c>
      <c r="H66" s="4">
        <v>4.0</v>
      </c>
      <c r="I66" s="4">
        <v>4.0</v>
      </c>
      <c r="J66" s="4">
        <v>4.0</v>
      </c>
      <c r="K66" s="4">
        <v>4.0</v>
      </c>
      <c r="L66" s="6">
        <f t="shared" si="2"/>
        <v>18</v>
      </c>
      <c r="M66" s="6">
        <f t="shared" si="3"/>
        <v>20</v>
      </c>
      <c r="N66" s="6">
        <f t="shared" si="4"/>
        <v>2</v>
      </c>
      <c r="O66" s="6">
        <f t="shared" si="5"/>
        <v>7.9524</v>
      </c>
      <c r="P66" s="6">
        <f t="shared" ref="P66:Q66" si="69">L66/25*100</f>
        <v>72</v>
      </c>
      <c r="Q66" s="6">
        <f t="shared" si="69"/>
        <v>80</v>
      </c>
    </row>
    <row r="67">
      <c r="A67" s="5">
        <v>45192.65308554398</v>
      </c>
      <c r="B67" s="4">
        <v>4.0</v>
      </c>
      <c r="C67" s="4">
        <v>3.0</v>
      </c>
      <c r="D67" s="4">
        <v>5.0</v>
      </c>
      <c r="E67" s="4">
        <v>4.0</v>
      </c>
      <c r="F67" s="4">
        <v>3.0</v>
      </c>
      <c r="G67" s="4">
        <v>4.0</v>
      </c>
      <c r="H67" s="4">
        <v>4.0</v>
      </c>
      <c r="I67" s="4">
        <v>5.0</v>
      </c>
      <c r="J67" s="4">
        <v>4.0</v>
      </c>
      <c r="K67" s="4">
        <v>3.0</v>
      </c>
      <c r="L67" s="6">
        <f t="shared" si="2"/>
        <v>19</v>
      </c>
      <c r="M67" s="6">
        <f t="shared" si="3"/>
        <v>20</v>
      </c>
      <c r="N67" s="6">
        <f t="shared" si="4"/>
        <v>1</v>
      </c>
      <c r="O67" s="6">
        <f t="shared" si="5"/>
        <v>3.3124</v>
      </c>
      <c r="P67" s="6">
        <f t="shared" ref="P67:Q67" si="70">L67/25*100</f>
        <v>76</v>
      </c>
      <c r="Q67" s="6">
        <f t="shared" si="70"/>
        <v>80</v>
      </c>
    </row>
    <row r="68">
      <c r="A68" s="5">
        <v>45195.44009847222</v>
      </c>
      <c r="B68" s="4">
        <v>4.0</v>
      </c>
      <c r="C68" s="4">
        <v>3.0</v>
      </c>
      <c r="D68" s="4">
        <v>4.0</v>
      </c>
      <c r="E68" s="4">
        <v>4.0</v>
      </c>
      <c r="F68" s="4">
        <v>4.0</v>
      </c>
      <c r="G68" s="4">
        <v>3.0</v>
      </c>
      <c r="H68" s="4">
        <v>4.0</v>
      </c>
      <c r="I68" s="4">
        <v>4.0</v>
      </c>
      <c r="J68" s="4">
        <v>5.0</v>
      </c>
      <c r="K68" s="4">
        <v>4.0</v>
      </c>
      <c r="L68" s="6">
        <f t="shared" si="2"/>
        <v>19</v>
      </c>
      <c r="M68" s="6">
        <f t="shared" si="3"/>
        <v>20</v>
      </c>
      <c r="N68" s="6">
        <f t="shared" si="4"/>
        <v>1</v>
      </c>
      <c r="O68" s="6">
        <f t="shared" si="5"/>
        <v>3.3124</v>
      </c>
      <c r="P68" s="6">
        <f t="shared" ref="P68:Q68" si="71">L68/25*100</f>
        <v>76</v>
      </c>
      <c r="Q68" s="6">
        <f t="shared" si="71"/>
        <v>80</v>
      </c>
    </row>
    <row r="69">
      <c r="A69" s="5">
        <v>45192.81394774305</v>
      </c>
      <c r="B69" s="4">
        <v>5.0</v>
      </c>
      <c r="C69" s="4">
        <v>4.0</v>
      </c>
      <c r="D69" s="4">
        <v>4.0</v>
      </c>
      <c r="E69" s="4">
        <v>3.0</v>
      </c>
      <c r="F69" s="4">
        <v>4.0</v>
      </c>
      <c r="G69" s="4">
        <v>5.0</v>
      </c>
      <c r="H69" s="4">
        <v>4.0</v>
      </c>
      <c r="I69" s="4">
        <v>4.0</v>
      </c>
      <c r="J69" s="4">
        <v>3.0</v>
      </c>
      <c r="K69" s="4">
        <v>4.0</v>
      </c>
      <c r="L69" s="6">
        <f t="shared" si="2"/>
        <v>20</v>
      </c>
      <c r="M69" s="6">
        <f t="shared" si="3"/>
        <v>20</v>
      </c>
      <c r="N69" s="6">
        <f t="shared" si="4"/>
        <v>0</v>
      </c>
      <c r="O69" s="6">
        <f t="shared" si="5"/>
        <v>0.6724</v>
      </c>
      <c r="P69" s="6">
        <f t="shared" ref="P69:Q69" si="72">L69/25*100</f>
        <v>80</v>
      </c>
      <c r="Q69" s="6">
        <f t="shared" si="72"/>
        <v>80</v>
      </c>
    </row>
    <row r="70">
      <c r="A70" s="5">
        <v>45194.81941618056</v>
      </c>
      <c r="B70" s="4">
        <v>4.0</v>
      </c>
      <c r="C70" s="4">
        <v>4.0</v>
      </c>
      <c r="D70" s="4">
        <v>5.0</v>
      </c>
      <c r="E70" s="4">
        <v>3.0</v>
      </c>
      <c r="F70" s="4">
        <v>4.0</v>
      </c>
      <c r="G70" s="4">
        <v>4.0</v>
      </c>
      <c r="H70" s="4">
        <v>5.0</v>
      </c>
      <c r="I70" s="4">
        <v>2.0</v>
      </c>
      <c r="J70" s="4">
        <v>4.0</v>
      </c>
      <c r="K70" s="4">
        <v>5.0</v>
      </c>
      <c r="L70" s="6">
        <f t="shared" si="2"/>
        <v>20</v>
      </c>
      <c r="M70" s="6">
        <f t="shared" si="3"/>
        <v>20</v>
      </c>
      <c r="N70" s="6">
        <f t="shared" si="4"/>
        <v>0</v>
      </c>
      <c r="O70" s="6">
        <f t="shared" si="5"/>
        <v>0.6724</v>
      </c>
      <c r="P70" s="6">
        <f t="shared" ref="P70:Q70" si="73">L70/25*100</f>
        <v>80</v>
      </c>
      <c r="Q70" s="6">
        <f t="shared" si="73"/>
        <v>80</v>
      </c>
    </row>
    <row r="71">
      <c r="A71" s="5">
        <v>45195.44823733796</v>
      </c>
      <c r="B71" s="4">
        <v>4.0</v>
      </c>
      <c r="C71" s="4">
        <v>3.0</v>
      </c>
      <c r="D71" s="4">
        <v>4.0</v>
      </c>
      <c r="E71" s="4">
        <v>4.0</v>
      </c>
      <c r="F71" s="4">
        <v>5.0</v>
      </c>
      <c r="G71" s="4">
        <v>4.0</v>
      </c>
      <c r="H71" s="4">
        <v>5.0</v>
      </c>
      <c r="I71" s="4">
        <v>4.0</v>
      </c>
      <c r="J71" s="4">
        <v>3.0</v>
      </c>
      <c r="K71" s="4">
        <v>4.0</v>
      </c>
      <c r="L71" s="6">
        <f t="shared" si="2"/>
        <v>20</v>
      </c>
      <c r="M71" s="6">
        <f t="shared" si="3"/>
        <v>20</v>
      </c>
      <c r="N71" s="6">
        <f t="shared" si="4"/>
        <v>0</v>
      </c>
      <c r="O71" s="6">
        <f t="shared" si="5"/>
        <v>0.6724</v>
      </c>
      <c r="P71" s="6">
        <f t="shared" ref="P71:Q71" si="74">L71/25*100</f>
        <v>80</v>
      </c>
      <c r="Q71" s="6">
        <f t="shared" si="74"/>
        <v>80</v>
      </c>
    </row>
    <row r="72">
      <c r="A72" s="5">
        <v>45195.462509606485</v>
      </c>
      <c r="B72" s="4">
        <v>4.0</v>
      </c>
      <c r="C72" s="4">
        <v>4.0</v>
      </c>
      <c r="D72" s="4">
        <v>5.0</v>
      </c>
      <c r="E72" s="4">
        <v>3.0</v>
      </c>
      <c r="F72" s="4">
        <v>4.0</v>
      </c>
      <c r="G72" s="4">
        <v>4.0</v>
      </c>
      <c r="H72" s="4">
        <v>5.0</v>
      </c>
      <c r="I72" s="4">
        <v>2.0</v>
      </c>
      <c r="J72" s="4">
        <v>5.0</v>
      </c>
      <c r="K72" s="4">
        <v>4.0</v>
      </c>
      <c r="L72" s="6">
        <f t="shared" si="2"/>
        <v>20</v>
      </c>
      <c r="M72" s="6">
        <f t="shared" si="3"/>
        <v>20</v>
      </c>
      <c r="N72" s="6">
        <f t="shared" si="4"/>
        <v>0</v>
      </c>
      <c r="O72" s="6">
        <f t="shared" si="5"/>
        <v>0.6724</v>
      </c>
      <c r="P72" s="6">
        <f t="shared" ref="P72:Q72" si="75">L72/25*100</f>
        <v>80</v>
      </c>
      <c r="Q72" s="6">
        <f t="shared" si="75"/>
        <v>80</v>
      </c>
    </row>
    <row r="73">
      <c r="A73" s="5">
        <v>45195.4686428125</v>
      </c>
      <c r="B73" s="4">
        <v>4.0</v>
      </c>
      <c r="C73" s="4">
        <v>4.0</v>
      </c>
      <c r="D73" s="4">
        <v>4.0</v>
      </c>
      <c r="E73" s="4">
        <v>4.0</v>
      </c>
      <c r="F73" s="4">
        <v>4.0</v>
      </c>
      <c r="G73" s="4">
        <v>4.0</v>
      </c>
      <c r="H73" s="4">
        <v>4.0</v>
      </c>
      <c r="I73" s="4">
        <v>4.0</v>
      </c>
      <c r="J73" s="4">
        <v>4.0</v>
      </c>
      <c r="K73" s="4">
        <v>4.0</v>
      </c>
      <c r="L73" s="6">
        <f t="shared" si="2"/>
        <v>20</v>
      </c>
      <c r="M73" s="6">
        <f t="shared" si="3"/>
        <v>20</v>
      </c>
      <c r="N73" s="6">
        <f t="shared" si="4"/>
        <v>0</v>
      </c>
      <c r="O73" s="6">
        <f t="shared" si="5"/>
        <v>0.6724</v>
      </c>
      <c r="P73" s="6">
        <f t="shared" ref="P73:Q73" si="76">L73/25*100</f>
        <v>80</v>
      </c>
      <c r="Q73" s="6">
        <f t="shared" si="76"/>
        <v>80</v>
      </c>
    </row>
    <row r="74">
      <c r="A74" s="5">
        <v>45192.80985394676</v>
      </c>
      <c r="B74" s="4">
        <v>5.0</v>
      </c>
      <c r="C74" s="4">
        <v>3.0</v>
      </c>
      <c r="D74" s="4">
        <v>4.0</v>
      </c>
      <c r="E74" s="4">
        <v>5.0</v>
      </c>
      <c r="F74" s="4">
        <v>5.0</v>
      </c>
      <c r="G74" s="4">
        <v>5.0</v>
      </c>
      <c r="H74" s="4">
        <v>5.0</v>
      </c>
      <c r="I74" s="4">
        <v>1.0</v>
      </c>
      <c r="J74" s="4">
        <v>4.0</v>
      </c>
      <c r="K74" s="4">
        <v>5.0</v>
      </c>
      <c r="L74" s="6">
        <f t="shared" si="2"/>
        <v>22</v>
      </c>
      <c r="M74" s="6">
        <f t="shared" si="3"/>
        <v>20</v>
      </c>
      <c r="N74" s="6">
        <f t="shared" si="4"/>
        <v>-2</v>
      </c>
      <c r="O74" s="6">
        <f t="shared" si="5"/>
        <v>1.3924</v>
      </c>
      <c r="P74" s="6">
        <f t="shared" ref="P74:Q74" si="77">L74/25*100</f>
        <v>88</v>
      </c>
      <c r="Q74" s="6">
        <f t="shared" si="77"/>
        <v>80</v>
      </c>
    </row>
    <row r="75">
      <c r="A75" s="5">
        <v>45195.46745232639</v>
      </c>
      <c r="B75" s="4">
        <v>4.0</v>
      </c>
      <c r="C75" s="4">
        <v>4.0</v>
      </c>
      <c r="D75" s="4">
        <v>5.0</v>
      </c>
      <c r="E75" s="4">
        <v>4.0</v>
      </c>
      <c r="F75" s="4">
        <v>5.0</v>
      </c>
      <c r="G75" s="4">
        <v>3.0</v>
      </c>
      <c r="H75" s="4">
        <v>5.0</v>
      </c>
      <c r="I75" s="4">
        <v>5.0</v>
      </c>
      <c r="J75" s="4">
        <v>4.0</v>
      </c>
      <c r="K75" s="4">
        <v>3.0</v>
      </c>
      <c r="L75" s="6">
        <f t="shared" si="2"/>
        <v>22</v>
      </c>
      <c r="M75" s="6">
        <f t="shared" si="3"/>
        <v>20</v>
      </c>
      <c r="N75" s="6">
        <f t="shared" si="4"/>
        <v>-2</v>
      </c>
      <c r="O75" s="6">
        <f t="shared" si="5"/>
        <v>1.3924</v>
      </c>
      <c r="P75" s="6">
        <f t="shared" ref="P75:Q75" si="78">L75/25*100</f>
        <v>88</v>
      </c>
      <c r="Q75" s="6">
        <f t="shared" si="78"/>
        <v>80</v>
      </c>
    </row>
    <row r="76">
      <c r="A76" s="5">
        <v>45195.4767496875</v>
      </c>
      <c r="B76" s="4">
        <v>5.0</v>
      </c>
      <c r="C76" s="4">
        <v>5.0</v>
      </c>
      <c r="D76" s="4">
        <v>5.0</v>
      </c>
      <c r="E76" s="4">
        <v>4.0</v>
      </c>
      <c r="F76" s="4">
        <v>5.0</v>
      </c>
      <c r="G76" s="4">
        <v>4.0</v>
      </c>
      <c r="H76" s="4">
        <v>4.0</v>
      </c>
      <c r="I76" s="4">
        <v>4.0</v>
      </c>
      <c r="J76" s="4">
        <v>4.0</v>
      </c>
      <c r="K76" s="4">
        <v>4.0</v>
      </c>
      <c r="L76" s="6">
        <f t="shared" si="2"/>
        <v>24</v>
      </c>
      <c r="M76" s="6">
        <f t="shared" si="3"/>
        <v>20</v>
      </c>
      <c r="N76" s="6">
        <f t="shared" si="4"/>
        <v>-4</v>
      </c>
      <c r="O76" s="6">
        <f t="shared" si="5"/>
        <v>10.1124</v>
      </c>
      <c r="P76" s="6">
        <f t="shared" ref="P76:Q76" si="79">L76/25*100</f>
        <v>96</v>
      </c>
      <c r="Q76" s="6">
        <f t="shared" si="79"/>
        <v>80</v>
      </c>
    </row>
    <row r="77">
      <c r="A77" s="5">
        <v>45192.64867759259</v>
      </c>
      <c r="B77" s="4">
        <v>3.0</v>
      </c>
      <c r="C77" s="4">
        <v>3.0</v>
      </c>
      <c r="D77" s="4">
        <v>2.0</v>
      </c>
      <c r="E77" s="4">
        <v>2.0</v>
      </c>
      <c r="F77" s="4">
        <v>2.0</v>
      </c>
      <c r="G77" s="4">
        <v>2.0</v>
      </c>
      <c r="H77" s="4">
        <v>5.0</v>
      </c>
      <c r="I77" s="4">
        <v>5.0</v>
      </c>
      <c r="J77" s="4">
        <v>4.0</v>
      </c>
      <c r="K77" s="4">
        <v>5.0</v>
      </c>
      <c r="L77" s="6">
        <f t="shared" si="2"/>
        <v>12</v>
      </c>
      <c r="M77" s="6">
        <f t="shared" si="3"/>
        <v>21</v>
      </c>
      <c r="N77" s="6">
        <f t="shared" si="4"/>
        <v>9</v>
      </c>
      <c r="O77" s="6">
        <f t="shared" si="5"/>
        <v>96.4324</v>
      </c>
      <c r="P77" s="6">
        <f t="shared" ref="P77:Q77" si="80">L77/25*100</f>
        <v>48</v>
      </c>
      <c r="Q77" s="6">
        <f t="shared" si="80"/>
        <v>84</v>
      </c>
    </row>
    <row r="78">
      <c r="A78" s="5">
        <v>45195.46525435185</v>
      </c>
      <c r="B78" s="4">
        <v>3.0</v>
      </c>
      <c r="C78" s="4">
        <v>3.0</v>
      </c>
      <c r="D78" s="4">
        <v>4.0</v>
      </c>
      <c r="E78" s="4">
        <v>3.0</v>
      </c>
      <c r="F78" s="4">
        <v>3.0</v>
      </c>
      <c r="G78" s="4">
        <v>5.0</v>
      </c>
      <c r="H78" s="4">
        <v>4.0</v>
      </c>
      <c r="I78" s="4">
        <v>4.0</v>
      </c>
      <c r="J78" s="4">
        <v>4.0</v>
      </c>
      <c r="K78" s="4">
        <v>4.0</v>
      </c>
      <c r="L78" s="6">
        <f t="shared" si="2"/>
        <v>16</v>
      </c>
      <c r="M78" s="6">
        <f t="shared" si="3"/>
        <v>21</v>
      </c>
      <c r="N78" s="6">
        <f t="shared" si="4"/>
        <v>5</v>
      </c>
      <c r="O78" s="6">
        <f t="shared" si="5"/>
        <v>33.8724</v>
      </c>
      <c r="P78" s="6">
        <f t="shared" ref="P78:Q78" si="81">L78/25*100</f>
        <v>64</v>
      </c>
      <c r="Q78" s="6">
        <f t="shared" si="81"/>
        <v>84</v>
      </c>
    </row>
    <row r="79">
      <c r="A79" s="5">
        <v>45194.925148449074</v>
      </c>
      <c r="B79" s="4">
        <v>4.0</v>
      </c>
      <c r="C79" s="4">
        <v>3.0</v>
      </c>
      <c r="D79" s="4">
        <v>4.0</v>
      </c>
      <c r="E79" s="4">
        <v>4.0</v>
      </c>
      <c r="F79" s="4">
        <v>3.0</v>
      </c>
      <c r="G79" s="4">
        <v>4.0</v>
      </c>
      <c r="H79" s="4">
        <v>5.0</v>
      </c>
      <c r="I79" s="4">
        <v>4.0</v>
      </c>
      <c r="J79" s="4">
        <v>4.0</v>
      </c>
      <c r="K79" s="4">
        <v>4.0</v>
      </c>
      <c r="L79" s="6">
        <f t="shared" si="2"/>
        <v>18</v>
      </c>
      <c r="M79" s="6">
        <f t="shared" si="3"/>
        <v>21</v>
      </c>
      <c r="N79" s="6">
        <f t="shared" si="4"/>
        <v>3</v>
      </c>
      <c r="O79" s="6">
        <f t="shared" si="5"/>
        <v>14.5924</v>
      </c>
      <c r="P79" s="6">
        <f t="shared" ref="P79:Q79" si="82">L79/25*100</f>
        <v>72</v>
      </c>
      <c r="Q79" s="6">
        <f t="shared" si="82"/>
        <v>84</v>
      </c>
    </row>
    <row r="80">
      <c r="A80" s="5">
        <v>45195.43632833334</v>
      </c>
      <c r="B80" s="4">
        <v>3.0</v>
      </c>
      <c r="C80" s="4">
        <v>4.0</v>
      </c>
      <c r="D80" s="4">
        <v>4.0</v>
      </c>
      <c r="E80" s="4">
        <v>4.0</v>
      </c>
      <c r="F80" s="4">
        <v>4.0</v>
      </c>
      <c r="G80" s="4">
        <v>5.0</v>
      </c>
      <c r="H80" s="4">
        <v>5.0</v>
      </c>
      <c r="I80" s="4">
        <v>3.0</v>
      </c>
      <c r="J80" s="4">
        <v>4.0</v>
      </c>
      <c r="K80" s="4">
        <v>4.0</v>
      </c>
      <c r="L80" s="6">
        <f t="shared" si="2"/>
        <v>19</v>
      </c>
      <c r="M80" s="6">
        <f t="shared" si="3"/>
        <v>21</v>
      </c>
      <c r="N80" s="6">
        <f t="shared" si="4"/>
        <v>2</v>
      </c>
      <c r="O80" s="6">
        <f t="shared" si="5"/>
        <v>7.9524</v>
      </c>
      <c r="P80" s="6">
        <f t="shared" ref="P80:Q80" si="83">L80/25*100</f>
        <v>76</v>
      </c>
      <c r="Q80" s="6">
        <f t="shared" si="83"/>
        <v>84</v>
      </c>
    </row>
    <row r="81">
      <c r="A81" s="5">
        <v>45195.43928640046</v>
      </c>
      <c r="B81" s="4">
        <v>4.0</v>
      </c>
      <c r="C81" s="4">
        <v>4.0</v>
      </c>
      <c r="D81" s="4">
        <v>4.0</v>
      </c>
      <c r="E81" s="4">
        <v>4.0</v>
      </c>
      <c r="F81" s="4">
        <v>4.0</v>
      </c>
      <c r="G81" s="4">
        <v>4.0</v>
      </c>
      <c r="H81" s="4">
        <v>4.0</v>
      </c>
      <c r="I81" s="4">
        <v>5.0</v>
      </c>
      <c r="J81" s="4">
        <v>4.0</v>
      </c>
      <c r="K81" s="4">
        <v>4.0</v>
      </c>
      <c r="L81" s="6">
        <f t="shared" si="2"/>
        <v>20</v>
      </c>
      <c r="M81" s="6">
        <f t="shared" si="3"/>
        <v>21</v>
      </c>
      <c r="N81" s="6">
        <f t="shared" si="4"/>
        <v>1</v>
      </c>
      <c r="O81" s="6">
        <f t="shared" si="5"/>
        <v>3.3124</v>
      </c>
      <c r="P81" s="6">
        <f t="shared" ref="P81:Q81" si="84">L81/25*100</f>
        <v>80</v>
      </c>
      <c r="Q81" s="6">
        <f t="shared" si="84"/>
        <v>84</v>
      </c>
    </row>
    <row r="82">
      <c r="A82" s="5">
        <v>45195.46943964121</v>
      </c>
      <c r="B82" s="4">
        <v>4.0</v>
      </c>
      <c r="C82" s="4">
        <v>4.0</v>
      </c>
      <c r="D82" s="4">
        <v>5.0</v>
      </c>
      <c r="E82" s="4">
        <v>4.0</v>
      </c>
      <c r="F82" s="4">
        <v>5.0</v>
      </c>
      <c r="G82" s="4">
        <v>4.0</v>
      </c>
      <c r="H82" s="4">
        <v>5.0</v>
      </c>
      <c r="I82" s="4">
        <v>3.0</v>
      </c>
      <c r="J82" s="4">
        <v>5.0</v>
      </c>
      <c r="K82" s="4">
        <v>4.0</v>
      </c>
      <c r="L82" s="6">
        <f t="shared" si="2"/>
        <v>22</v>
      </c>
      <c r="M82" s="6">
        <f t="shared" si="3"/>
        <v>21</v>
      </c>
      <c r="N82" s="6">
        <f t="shared" si="4"/>
        <v>-1</v>
      </c>
      <c r="O82" s="6">
        <f t="shared" si="5"/>
        <v>0.0324</v>
      </c>
      <c r="P82" s="6">
        <f t="shared" ref="P82:Q82" si="85">L82/25*100</f>
        <v>88</v>
      </c>
      <c r="Q82" s="6">
        <f t="shared" si="85"/>
        <v>84</v>
      </c>
    </row>
    <row r="83">
      <c r="A83" s="5">
        <v>45194.842630659725</v>
      </c>
      <c r="B83" s="4">
        <v>2.0</v>
      </c>
      <c r="C83" s="4">
        <v>2.0</v>
      </c>
      <c r="D83" s="4">
        <v>2.0</v>
      </c>
      <c r="E83" s="4">
        <v>2.0</v>
      </c>
      <c r="F83" s="4">
        <v>5.0</v>
      </c>
      <c r="G83" s="4">
        <v>4.0</v>
      </c>
      <c r="H83" s="4">
        <v>4.0</v>
      </c>
      <c r="I83" s="4">
        <v>4.0</v>
      </c>
      <c r="J83" s="4">
        <v>5.0</v>
      </c>
      <c r="K83" s="4">
        <v>5.0</v>
      </c>
      <c r="L83" s="6">
        <f t="shared" si="2"/>
        <v>13</v>
      </c>
      <c r="M83" s="6">
        <f t="shared" si="3"/>
        <v>22</v>
      </c>
      <c r="N83" s="6">
        <f t="shared" si="4"/>
        <v>9</v>
      </c>
      <c r="O83" s="6">
        <f t="shared" si="5"/>
        <v>96.4324</v>
      </c>
      <c r="P83" s="6">
        <f t="shared" ref="P83:Q83" si="86">L83/25*100</f>
        <v>52</v>
      </c>
      <c r="Q83" s="6">
        <f t="shared" si="86"/>
        <v>88</v>
      </c>
    </row>
    <row r="84">
      <c r="A84" s="5">
        <v>45192.67066321759</v>
      </c>
      <c r="B84" s="4">
        <v>4.0</v>
      </c>
      <c r="C84" s="4">
        <v>4.0</v>
      </c>
      <c r="D84" s="4">
        <v>4.0</v>
      </c>
      <c r="E84" s="4">
        <v>3.0</v>
      </c>
      <c r="F84" s="4">
        <v>4.0</v>
      </c>
      <c r="G84" s="4">
        <v>5.0</v>
      </c>
      <c r="H84" s="4">
        <v>5.0</v>
      </c>
      <c r="I84" s="4">
        <v>3.0</v>
      </c>
      <c r="J84" s="4">
        <v>4.0</v>
      </c>
      <c r="K84" s="4">
        <v>5.0</v>
      </c>
      <c r="L84" s="6">
        <f t="shared" si="2"/>
        <v>19</v>
      </c>
      <c r="M84" s="6">
        <f t="shared" si="3"/>
        <v>22</v>
      </c>
      <c r="N84" s="6">
        <f t="shared" si="4"/>
        <v>3</v>
      </c>
      <c r="O84" s="6">
        <f t="shared" si="5"/>
        <v>14.5924</v>
      </c>
      <c r="P84" s="6">
        <f t="shared" ref="P84:Q84" si="87">L84/25*100</f>
        <v>76</v>
      </c>
      <c r="Q84" s="6">
        <f t="shared" si="87"/>
        <v>88</v>
      </c>
    </row>
    <row r="85">
      <c r="A85" s="5">
        <v>45195.47080283565</v>
      </c>
      <c r="B85" s="4">
        <v>4.0</v>
      </c>
      <c r="C85" s="4">
        <v>3.0</v>
      </c>
      <c r="D85" s="4">
        <v>4.0</v>
      </c>
      <c r="E85" s="4">
        <v>4.0</v>
      </c>
      <c r="F85" s="4">
        <v>4.0</v>
      </c>
      <c r="G85" s="4">
        <v>4.0</v>
      </c>
      <c r="H85" s="4">
        <v>5.0</v>
      </c>
      <c r="I85" s="4">
        <v>4.0</v>
      </c>
      <c r="J85" s="4">
        <v>5.0</v>
      </c>
      <c r="K85" s="4">
        <v>4.0</v>
      </c>
      <c r="L85" s="6">
        <f t="shared" si="2"/>
        <v>19</v>
      </c>
      <c r="M85" s="6">
        <f t="shared" si="3"/>
        <v>22</v>
      </c>
      <c r="N85" s="6">
        <f t="shared" si="4"/>
        <v>3</v>
      </c>
      <c r="O85" s="6">
        <f t="shared" si="5"/>
        <v>14.5924</v>
      </c>
      <c r="P85" s="6">
        <f t="shared" ref="P85:Q85" si="88">L85/25*100</f>
        <v>76</v>
      </c>
      <c r="Q85" s="6">
        <f t="shared" si="88"/>
        <v>88</v>
      </c>
    </row>
    <row r="86">
      <c r="A86" s="5">
        <v>45194.81417748843</v>
      </c>
      <c r="B86" s="4">
        <v>5.0</v>
      </c>
      <c r="C86" s="4">
        <v>3.0</v>
      </c>
      <c r="D86" s="4">
        <v>4.0</v>
      </c>
      <c r="E86" s="4">
        <v>4.0</v>
      </c>
      <c r="F86" s="4">
        <v>4.0</v>
      </c>
      <c r="G86" s="4">
        <v>4.0</v>
      </c>
      <c r="H86" s="4">
        <v>5.0</v>
      </c>
      <c r="I86" s="4">
        <v>4.0</v>
      </c>
      <c r="J86" s="4">
        <v>5.0</v>
      </c>
      <c r="K86" s="4">
        <v>4.0</v>
      </c>
      <c r="L86" s="6">
        <f t="shared" si="2"/>
        <v>20</v>
      </c>
      <c r="M86" s="6">
        <f t="shared" si="3"/>
        <v>22</v>
      </c>
      <c r="N86" s="6">
        <f t="shared" si="4"/>
        <v>2</v>
      </c>
      <c r="O86" s="6">
        <f t="shared" si="5"/>
        <v>7.9524</v>
      </c>
      <c r="P86" s="6">
        <f t="shared" ref="P86:Q86" si="89">L86/25*100</f>
        <v>80</v>
      </c>
      <c r="Q86" s="6">
        <f t="shared" si="89"/>
        <v>88</v>
      </c>
    </row>
    <row r="87">
      <c r="A87" s="5">
        <v>45195.46478456019</v>
      </c>
      <c r="B87" s="4">
        <v>4.0</v>
      </c>
      <c r="C87" s="4">
        <v>4.0</v>
      </c>
      <c r="D87" s="4">
        <v>4.0</v>
      </c>
      <c r="E87" s="4">
        <v>4.0</v>
      </c>
      <c r="F87" s="4">
        <v>4.0</v>
      </c>
      <c r="G87" s="4">
        <v>5.0</v>
      </c>
      <c r="H87" s="4">
        <v>4.0</v>
      </c>
      <c r="I87" s="4">
        <v>4.0</v>
      </c>
      <c r="J87" s="4">
        <v>4.0</v>
      </c>
      <c r="K87" s="4">
        <v>5.0</v>
      </c>
      <c r="L87" s="6">
        <f t="shared" si="2"/>
        <v>20</v>
      </c>
      <c r="M87" s="6">
        <f t="shared" si="3"/>
        <v>22</v>
      </c>
      <c r="N87" s="6">
        <f t="shared" si="4"/>
        <v>2</v>
      </c>
      <c r="O87" s="6">
        <f t="shared" si="5"/>
        <v>7.9524</v>
      </c>
      <c r="P87" s="6">
        <f t="shared" ref="P87:Q87" si="90">L87/25*100</f>
        <v>80</v>
      </c>
      <c r="Q87" s="6">
        <f t="shared" si="90"/>
        <v>88</v>
      </c>
    </row>
    <row r="88">
      <c r="A88" s="5">
        <v>45195.444102511574</v>
      </c>
      <c r="B88" s="4">
        <v>5.0</v>
      </c>
      <c r="C88" s="4">
        <v>5.0</v>
      </c>
      <c r="D88" s="4">
        <v>5.0</v>
      </c>
      <c r="E88" s="4">
        <v>4.0</v>
      </c>
      <c r="F88" s="4">
        <v>4.0</v>
      </c>
      <c r="G88" s="4">
        <v>4.0</v>
      </c>
      <c r="H88" s="4">
        <v>5.0</v>
      </c>
      <c r="I88" s="4">
        <v>5.0</v>
      </c>
      <c r="J88" s="4">
        <v>4.0</v>
      </c>
      <c r="K88" s="4">
        <v>4.0</v>
      </c>
      <c r="L88" s="6">
        <f t="shared" si="2"/>
        <v>23</v>
      </c>
      <c r="M88" s="6">
        <f t="shared" si="3"/>
        <v>22</v>
      </c>
      <c r="N88" s="6">
        <f t="shared" si="4"/>
        <v>-1</v>
      </c>
      <c r="O88" s="6">
        <f t="shared" si="5"/>
        <v>0.0324</v>
      </c>
      <c r="P88" s="6">
        <f t="shared" ref="P88:Q88" si="91">L88/25*100</f>
        <v>92</v>
      </c>
      <c r="Q88" s="6">
        <f t="shared" si="91"/>
        <v>88</v>
      </c>
    </row>
    <row r="89">
      <c r="A89" s="5">
        <v>45195.450680740745</v>
      </c>
      <c r="B89" s="4">
        <v>4.0</v>
      </c>
      <c r="C89" s="4">
        <v>2.0</v>
      </c>
      <c r="D89" s="4">
        <v>4.0</v>
      </c>
      <c r="E89" s="4">
        <v>4.0</v>
      </c>
      <c r="F89" s="4">
        <v>3.0</v>
      </c>
      <c r="G89" s="4">
        <v>4.0</v>
      </c>
      <c r="H89" s="4">
        <v>4.0</v>
      </c>
      <c r="I89" s="4">
        <v>5.0</v>
      </c>
      <c r="J89" s="4">
        <v>5.0</v>
      </c>
      <c r="K89" s="4">
        <v>5.0</v>
      </c>
      <c r="L89" s="6">
        <f t="shared" si="2"/>
        <v>17</v>
      </c>
      <c r="M89" s="6">
        <f t="shared" si="3"/>
        <v>23</v>
      </c>
      <c r="N89" s="6">
        <f t="shared" si="4"/>
        <v>6</v>
      </c>
      <c r="O89" s="6">
        <f t="shared" si="5"/>
        <v>46.5124</v>
      </c>
      <c r="P89" s="6">
        <f t="shared" ref="P89:Q89" si="92">L89/25*100</f>
        <v>68</v>
      </c>
      <c r="Q89" s="6">
        <f t="shared" si="92"/>
        <v>92</v>
      </c>
    </row>
    <row r="90">
      <c r="A90" s="5">
        <v>45192.65040067129</v>
      </c>
      <c r="B90" s="4">
        <v>3.0</v>
      </c>
      <c r="C90" s="4">
        <v>4.0</v>
      </c>
      <c r="D90" s="4">
        <v>4.0</v>
      </c>
      <c r="E90" s="4">
        <v>3.0</v>
      </c>
      <c r="F90" s="4">
        <v>4.0</v>
      </c>
      <c r="G90" s="4">
        <v>5.0</v>
      </c>
      <c r="H90" s="4">
        <v>5.0</v>
      </c>
      <c r="I90" s="4">
        <v>5.0</v>
      </c>
      <c r="J90" s="4">
        <v>5.0</v>
      </c>
      <c r="K90" s="4">
        <v>3.0</v>
      </c>
      <c r="L90" s="6">
        <f t="shared" si="2"/>
        <v>18</v>
      </c>
      <c r="M90" s="6">
        <f t="shared" si="3"/>
        <v>23</v>
      </c>
      <c r="N90" s="6">
        <f t="shared" si="4"/>
        <v>5</v>
      </c>
      <c r="O90" s="6">
        <f t="shared" si="5"/>
        <v>33.8724</v>
      </c>
      <c r="P90" s="6">
        <f t="shared" ref="P90:Q90" si="93">L90/25*100</f>
        <v>72</v>
      </c>
      <c r="Q90" s="6">
        <f t="shared" si="93"/>
        <v>92</v>
      </c>
    </row>
    <row r="91">
      <c r="A91" s="5">
        <v>45194.89677542824</v>
      </c>
      <c r="B91" s="4">
        <v>4.0</v>
      </c>
      <c r="C91" s="4">
        <v>4.0</v>
      </c>
      <c r="D91" s="4">
        <v>4.0</v>
      </c>
      <c r="E91" s="4">
        <v>4.0</v>
      </c>
      <c r="F91" s="4">
        <v>5.0</v>
      </c>
      <c r="G91" s="4">
        <v>5.0</v>
      </c>
      <c r="H91" s="4">
        <v>5.0</v>
      </c>
      <c r="I91" s="4">
        <v>4.0</v>
      </c>
      <c r="J91" s="4">
        <v>5.0</v>
      </c>
      <c r="K91" s="4">
        <v>5.0</v>
      </c>
      <c r="L91" s="6">
        <f t="shared" si="2"/>
        <v>21</v>
      </c>
      <c r="M91" s="6">
        <f t="shared" si="3"/>
        <v>24</v>
      </c>
      <c r="N91" s="6">
        <f t="shared" si="4"/>
        <v>3</v>
      </c>
      <c r="O91" s="6">
        <f t="shared" si="5"/>
        <v>14.5924</v>
      </c>
      <c r="P91" s="6">
        <f t="shared" ref="P91:Q91" si="94">L91/25*100</f>
        <v>84</v>
      </c>
      <c r="Q91" s="6">
        <f t="shared" si="94"/>
        <v>96</v>
      </c>
    </row>
    <row r="92">
      <c r="A92" s="5">
        <v>45195.440624930554</v>
      </c>
      <c r="B92" s="4">
        <v>5.0</v>
      </c>
      <c r="C92" s="4">
        <v>5.0</v>
      </c>
      <c r="D92" s="4">
        <v>5.0</v>
      </c>
      <c r="E92" s="4">
        <v>5.0</v>
      </c>
      <c r="F92" s="4">
        <v>4.0</v>
      </c>
      <c r="G92" s="4">
        <v>5.0</v>
      </c>
      <c r="H92" s="4">
        <v>4.0</v>
      </c>
      <c r="I92" s="4">
        <v>5.0</v>
      </c>
      <c r="J92" s="4">
        <v>5.0</v>
      </c>
      <c r="K92" s="4">
        <v>5.0</v>
      </c>
      <c r="L92" s="6">
        <f t="shared" si="2"/>
        <v>24</v>
      </c>
      <c r="M92" s="6">
        <f t="shared" si="3"/>
        <v>24</v>
      </c>
      <c r="N92" s="6">
        <f t="shared" si="4"/>
        <v>0</v>
      </c>
      <c r="O92" s="6">
        <f t="shared" si="5"/>
        <v>0.6724</v>
      </c>
      <c r="P92" s="6">
        <f t="shared" ref="P92:Q92" si="95">L92/25*100</f>
        <v>96</v>
      </c>
      <c r="Q92" s="6">
        <f t="shared" si="95"/>
        <v>96</v>
      </c>
    </row>
    <row r="93">
      <c r="A93" s="5">
        <v>45195.44444910879</v>
      </c>
      <c r="B93" s="4">
        <v>5.0</v>
      </c>
      <c r="C93" s="4">
        <v>4.0</v>
      </c>
      <c r="D93" s="4">
        <v>5.0</v>
      </c>
      <c r="E93" s="4">
        <v>5.0</v>
      </c>
      <c r="F93" s="4">
        <v>5.0</v>
      </c>
      <c r="G93" s="4">
        <v>5.0</v>
      </c>
      <c r="H93" s="4">
        <v>5.0</v>
      </c>
      <c r="I93" s="4">
        <v>4.0</v>
      </c>
      <c r="J93" s="4">
        <v>5.0</v>
      </c>
      <c r="K93" s="4">
        <v>5.0</v>
      </c>
      <c r="L93" s="6">
        <f t="shared" si="2"/>
        <v>24</v>
      </c>
      <c r="M93" s="6">
        <f t="shared" si="3"/>
        <v>24</v>
      </c>
      <c r="N93" s="6">
        <f t="shared" si="4"/>
        <v>0</v>
      </c>
      <c r="O93" s="6">
        <f t="shared" si="5"/>
        <v>0.6724</v>
      </c>
      <c r="P93" s="6">
        <f t="shared" ref="P93:Q93" si="96">L93/25*100</f>
        <v>96</v>
      </c>
      <c r="Q93" s="6">
        <f t="shared" si="96"/>
        <v>96</v>
      </c>
    </row>
    <row r="94">
      <c r="A94" s="5">
        <v>45195.47379153935</v>
      </c>
      <c r="B94" s="4">
        <v>3.0</v>
      </c>
      <c r="C94" s="4">
        <v>3.0</v>
      </c>
      <c r="D94" s="4">
        <v>3.0</v>
      </c>
      <c r="E94" s="4">
        <v>3.0</v>
      </c>
      <c r="F94" s="4">
        <v>3.0</v>
      </c>
      <c r="G94" s="4">
        <v>5.0</v>
      </c>
      <c r="H94" s="4">
        <v>5.0</v>
      </c>
      <c r="I94" s="4">
        <v>5.0</v>
      </c>
      <c r="J94" s="4">
        <v>5.0</v>
      </c>
      <c r="K94" s="4">
        <v>5.0</v>
      </c>
      <c r="L94" s="6">
        <f t="shared" si="2"/>
        <v>15</v>
      </c>
      <c r="M94" s="6">
        <f t="shared" si="3"/>
        <v>25</v>
      </c>
      <c r="N94" s="6">
        <f t="shared" si="4"/>
        <v>10</v>
      </c>
      <c r="O94" s="6">
        <f t="shared" si="5"/>
        <v>117.0724</v>
      </c>
      <c r="P94" s="6">
        <f t="shared" ref="P94:Q94" si="97">L94/25*100</f>
        <v>60</v>
      </c>
      <c r="Q94" s="6">
        <f t="shared" si="97"/>
        <v>100</v>
      </c>
    </row>
    <row r="95">
      <c r="A95" s="5">
        <v>45195.42324380787</v>
      </c>
      <c r="B95" s="4">
        <v>4.0</v>
      </c>
      <c r="C95" s="4">
        <v>3.0</v>
      </c>
      <c r="D95" s="4">
        <v>5.0</v>
      </c>
      <c r="E95" s="4">
        <v>4.0</v>
      </c>
      <c r="F95" s="4">
        <v>3.0</v>
      </c>
      <c r="G95" s="4">
        <v>5.0</v>
      </c>
      <c r="H95" s="4">
        <v>5.0</v>
      </c>
      <c r="I95" s="4">
        <v>5.0</v>
      </c>
      <c r="J95" s="4">
        <v>5.0</v>
      </c>
      <c r="K95" s="4">
        <v>5.0</v>
      </c>
      <c r="L95" s="6">
        <f t="shared" si="2"/>
        <v>19</v>
      </c>
      <c r="M95" s="6">
        <f t="shared" si="3"/>
        <v>25</v>
      </c>
      <c r="N95" s="6">
        <f t="shared" si="4"/>
        <v>6</v>
      </c>
      <c r="O95" s="6">
        <f t="shared" si="5"/>
        <v>46.5124</v>
      </c>
      <c r="P95" s="6">
        <f t="shared" ref="P95:Q95" si="98">L95/25*100</f>
        <v>76</v>
      </c>
      <c r="Q95" s="6">
        <f t="shared" si="98"/>
        <v>100</v>
      </c>
    </row>
    <row r="96">
      <c r="A96" s="5">
        <v>45195.4654074537</v>
      </c>
      <c r="B96" s="4">
        <v>5.0</v>
      </c>
      <c r="C96" s="4">
        <v>3.0</v>
      </c>
      <c r="D96" s="4">
        <v>4.0</v>
      </c>
      <c r="E96" s="4">
        <v>4.0</v>
      </c>
      <c r="F96" s="4">
        <v>3.0</v>
      </c>
      <c r="G96" s="4">
        <v>5.0</v>
      </c>
      <c r="H96" s="4">
        <v>5.0</v>
      </c>
      <c r="I96" s="4">
        <v>5.0</v>
      </c>
      <c r="J96" s="4">
        <v>5.0</v>
      </c>
      <c r="K96" s="4">
        <v>5.0</v>
      </c>
      <c r="L96" s="6">
        <f t="shared" si="2"/>
        <v>19</v>
      </c>
      <c r="M96" s="6">
        <f t="shared" si="3"/>
        <v>25</v>
      </c>
      <c r="N96" s="6">
        <f t="shared" si="4"/>
        <v>6</v>
      </c>
      <c r="O96" s="6">
        <f t="shared" si="5"/>
        <v>46.5124</v>
      </c>
      <c r="P96" s="6">
        <f t="shared" ref="P96:Q96" si="99">L96/25*100</f>
        <v>76</v>
      </c>
      <c r="Q96" s="6">
        <f t="shared" si="99"/>
        <v>100</v>
      </c>
    </row>
    <row r="97">
      <c r="A97" s="5">
        <v>45195.41875358796</v>
      </c>
      <c r="B97" s="4">
        <v>4.0</v>
      </c>
      <c r="C97" s="4">
        <v>2.0</v>
      </c>
      <c r="D97" s="4">
        <v>4.0</v>
      </c>
      <c r="E97" s="4">
        <v>5.0</v>
      </c>
      <c r="F97" s="4">
        <v>5.0</v>
      </c>
      <c r="G97" s="4">
        <v>5.0</v>
      </c>
      <c r="H97" s="4">
        <v>5.0</v>
      </c>
      <c r="I97" s="4">
        <v>5.0</v>
      </c>
      <c r="J97" s="4">
        <v>5.0</v>
      </c>
      <c r="K97" s="4">
        <v>5.0</v>
      </c>
      <c r="L97" s="6">
        <f t="shared" si="2"/>
        <v>20</v>
      </c>
      <c r="M97" s="6">
        <f t="shared" si="3"/>
        <v>25</v>
      </c>
      <c r="N97" s="6">
        <f t="shared" si="4"/>
        <v>5</v>
      </c>
      <c r="O97" s="6">
        <f t="shared" si="5"/>
        <v>33.8724</v>
      </c>
      <c r="P97" s="6">
        <f t="shared" ref="P97:Q97" si="100">L97/25*100</f>
        <v>80</v>
      </c>
      <c r="Q97" s="6">
        <f t="shared" si="100"/>
        <v>100</v>
      </c>
    </row>
    <row r="98">
      <c r="A98" s="5">
        <v>45192.676709120366</v>
      </c>
      <c r="B98" s="4">
        <v>5.0</v>
      </c>
      <c r="C98" s="4">
        <v>5.0</v>
      </c>
      <c r="D98" s="4">
        <v>5.0</v>
      </c>
      <c r="E98" s="4">
        <v>4.0</v>
      </c>
      <c r="F98" s="4">
        <v>4.0</v>
      </c>
      <c r="G98" s="4">
        <v>5.0</v>
      </c>
      <c r="H98" s="4">
        <v>5.0</v>
      </c>
      <c r="I98" s="4">
        <v>5.0</v>
      </c>
      <c r="J98" s="4">
        <v>5.0</v>
      </c>
      <c r="K98" s="4">
        <v>5.0</v>
      </c>
      <c r="L98" s="6">
        <f t="shared" si="2"/>
        <v>23</v>
      </c>
      <c r="M98" s="6">
        <f t="shared" si="3"/>
        <v>25</v>
      </c>
      <c r="N98" s="6">
        <f t="shared" si="4"/>
        <v>2</v>
      </c>
      <c r="O98" s="6">
        <f t="shared" si="5"/>
        <v>7.9524</v>
      </c>
      <c r="P98" s="6">
        <f t="shared" ref="P98:Q98" si="101">L98/25*100</f>
        <v>92</v>
      </c>
      <c r="Q98" s="6">
        <f t="shared" si="101"/>
        <v>100</v>
      </c>
    </row>
    <row r="99">
      <c r="A99" s="5">
        <v>45195.43051630787</v>
      </c>
      <c r="B99" s="4">
        <v>5.0</v>
      </c>
      <c r="C99" s="4">
        <v>5.0</v>
      </c>
      <c r="D99" s="4">
        <v>5.0</v>
      </c>
      <c r="E99" s="4">
        <v>5.0</v>
      </c>
      <c r="F99" s="4">
        <v>5.0</v>
      </c>
      <c r="G99" s="4">
        <v>5.0</v>
      </c>
      <c r="H99" s="4">
        <v>5.0</v>
      </c>
      <c r="I99" s="4">
        <v>5.0</v>
      </c>
      <c r="J99" s="4">
        <v>5.0</v>
      </c>
      <c r="K99" s="4">
        <v>5.0</v>
      </c>
      <c r="L99" s="6">
        <f t="shared" si="2"/>
        <v>25</v>
      </c>
      <c r="M99" s="6">
        <f t="shared" si="3"/>
        <v>25</v>
      </c>
      <c r="N99" s="6">
        <f t="shared" si="4"/>
        <v>0</v>
      </c>
      <c r="O99" s="6">
        <f t="shared" si="5"/>
        <v>0.6724</v>
      </c>
      <c r="P99" s="6">
        <f t="shared" ref="P99:Q99" si="102">L99/25*100</f>
        <v>100</v>
      </c>
      <c r="Q99" s="6">
        <f t="shared" si="102"/>
        <v>100</v>
      </c>
    </row>
    <row r="100">
      <c r="A100" s="5">
        <v>45195.432463391204</v>
      </c>
      <c r="B100" s="4">
        <v>5.0</v>
      </c>
      <c r="C100" s="4">
        <v>5.0</v>
      </c>
      <c r="D100" s="4">
        <v>5.0</v>
      </c>
      <c r="E100" s="4">
        <v>5.0</v>
      </c>
      <c r="F100" s="4">
        <v>5.0</v>
      </c>
      <c r="G100" s="4">
        <v>5.0</v>
      </c>
      <c r="H100" s="4">
        <v>5.0</v>
      </c>
      <c r="I100" s="4">
        <v>5.0</v>
      </c>
      <c r="J100" s="4">
        <v>5.0</v>
      </c>
      <c r="K100" s="4">
        <v>5.0</v>
      </c>
      <c r="L100" s="6">
        <f t="shared" si="2"/>
        <v>25</v>
      </c>
      <c r="M100" s="6">
        <f t="shared" si="3"/>
        <v>25</v>
      </c>
      <c r="N100" s="6">
        <f t="shared" si="4"/>
        <v>0</v>
      </c>
      <c r="O100" s="6">
        <f t="shared" si="5"/>
        <v>0.6724</v>
      </c>
      <c r="P100" s="6">
        <f t="shared" ref="P100:Q100" si="103">L100/25*100</f>
        <v>100</v>
      </c>
      <c r="Q100" s="6">
        <f t="shared" si="103"/>
        <v>100</v>
      </c>
    </row>
    <row r="101">
      <c r="A101" s="5">
        <v>45195.44863813657</v>
      </c>
      <c r="B101" s="4">
        <v>5.0</v>
      </c>
      <c r="C101" s="4">
        <v>5.0</v>
      </c>
      <c r="D101" s="4">
        <v>5.0</v>
      </c>
      <c r="E101" s="4">
        <v>5.0</v>
      </c>
      <c r="F101" s="4">
        <v>5.0</v>
      </c>
      <c r="G101" s="4">
        <v>5.0</v>
      </c>
      <c r="H101" s="4">
        <v>5.0</v>
      </c>
      <c r="I101" s="4">
        <v>5.0</v>
      </c>
      <c r="J101" s="4">
        <v>5.0</v>
      </c>
      <c r="K101" s="4">
        <v>5.0</v>
      </c>
      <c r="L101" s="6">
        <f t="shared" si="2"/>
        <v>25</v>
      </c>
      <c r="M101" s="6">
        <f t="shared" si="3"/>
        <v>25</v>
      </c>
      <c r="N101" s="6">
        <f t="shared" si="4"/>
        <v>0</v>
      </c>
      <c r="O101" s="6">
        <f t="shared" si="5"/>
        <v>0.6724</v>
      </c>
      <c r="P101" s="6">
        <f t="shared" ref="P101:Q101" si="104">L101/25*100</f>
        <v>100</v>
      </c>
      <c r="Q101" s="6">
        <f t="shared" si="104"/>
        <v>100</v>
      </c>
    </row>
    <row r="102">
      <c r="A102" s="7" t="s">
        <v>17</v>
      </c>
      <c r="L102" s="8">
        <f t="shared" ref="L102:M102" si="105">L104/100</f>
        <v>19.16</v>
      </c>
      <c r="M102" s="9">
        <f t="shared" si="105"/>
        <v>18.34</v>
      </c>
      <c r="N102" s="6">
        <f t="shared" si="4"/>
        <v>-0.82</v>
      </c>
      <c r="O102" s="6">
        <f t="shared" si="5"/>
        <v>0</v>
      </c>
    </row>
    <row r="103">
      <c r="A103" s="10" t="s">
        <v>18</v>
      </c>
      <c r="L103" s="6">
        <f t="shared" ref="L103:M103" si="106">(L102/25)*100</f>
        <v>76.64</v>
      </c>
      <c r="M103" s="6">
        <f t="shared" si="106"/>
        <v>73.36</v>
      </c>
      <c r="N103" s="6">
        <f t="shared" si="4"/>
        <v>-3.28</v>
      </c>
      <c r="O103" s="6">
        <f t="shared" si="5"/>
        <v>6.0516</v>
      </c>
    </row>
    <row r="104">
      <c r="A104" s="7" t="s">
        <v>19</v>
      </c>
      <c r="L104" s="6">
        <f t="shared" ref="L104:M104" si="107">sum(L2:L101)</f>
        <v>1916</v>
      </c>
      <c r="M104" s="6">
        <f t="shared" si="107"/>
        <v>1834</v>
      </c>
      <c r="N104" s="6">
        <f t="shared" si="4"/>
        <v>-82</v>
      </c>
      <c r="O104" s="11">
        <f>sum(O2:O101)</f>
        <v>1744.76</v>
      </c>
    </row>
    <row r="105">
      <c r="A105" s="5"/>
    </row>
  </sheetData>
  <autoFilter ref="$A$1:$Q$104">
    <sortState ref="A1:Q104">
      <sortCondition ref="M1:M104"/>
      <sortCondition ref="L1:L10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20</v>
      </c>
      <c r="B1" s="13"/>
      <c r="C1" s="13"/>
      <c r="D1" s="13"/>
      <c r="E1" s="13"/>
      <c r="F1" s="13"/>
      <c r="G1" s="13"/>
      <c r="H1" s="14"/>
    </row>
    <row r="2">
      <c r="A2" s="15"/>
      <c r="B2" s="15"/>
      <c r="D2" s="15"/>
      <c r="E2" s="15"/>
      <c r="G2" s="15"/>
      <c r="H2" s="15"/>
    </row>
    <row r="3">
      <c r="A3" s="16" t="s">
        <v>21</v>
      </c>
      <c r="B3" s="14"/>
      <c r="D3" s="17" t="s">
        <v>22</v>
      </c>
      <c r="E3" s="14"/>
      <c r="G3" s="18" t="s">
        <v>23</v>
      </c>
      <c r="H3" s="14"/>
    </row>
    <row r="4">
      <c r="A4" s="19" t="s">
        <v>24</v>
      </c>
      <c r="B4" s="20">
        <v>1744.76</v>
      </c>
      <c r="D4" s="21" t="s">
        <v>25</v>
      </c>
      <c r="E4" s="20">
        <v>18.34</v>
      </c>
      <c r="G4" s="22" t="s">
        <v>26</v>
      </c>
      <c r="H4" s="20">
        <v>100.0</v>
      </c>
    </row>
    <row r="5">
      <c r="A5" s="23" t="s">
        <v>26</v>
      </c>
      <c r="B5" s="20">
        <v>100.0</v>
      </c>
      <c r="D5" s="24" t="s">
        <v>27</v>
      </c>
      <c r="E5" s="20">
        <v>19.16</v>
      </c>
      <c r="G5" s="25" t="s">
        <v>28</v>
      </c>
      <c r="H5" s="26">
        <f>H4-1</f>
        <v>99</v>
      </c>
    </row>
    <row r="6">
      <c r="A6" s="27" t="s">
        <v>29</v>
      </c>
      <c r="B6" s="28">
        <f>SQRT(B4/(B5-1))</f>
        <v>4.198075557</v>
      </c>
      <c r="D6" s="29" t="s">
        <v>29</v>
      </c>
      <c r="E6" s="26">
        <f>B6</f>
        <v>4.198075557</v>
      </c>
      <c r="G6" s="30" t="s">
        <v>30</v>
      </c>
      <c r="H6" s="31">
        <v>198.422</v>
      </c>
    </row>
    <row r="7">
      <c r="D7" s="23" t="s">
        <v>26</v>
      </c>
      <c r="E7" s="20">
        <v>100.0</v>
      </c>
    </row>
    <row r="8">
      <c r="D8" s="32" t="s">
        <v>31</v>
      </c>
      <c r="E8" s="31">
        <f>(E4-E5)/(E6/(sqrt(E7)))</f>
        <v>-1.953275945</v>
      </c>
      <c r="G8" s="33" t="s">
        <v>32</v>
      </c>
    </row>
  </sheetData>
  <mergeCells count="5">
    <mergeCell ref="A1:H1"/>
    <mergeCell ref="A3:B3"/>
    <mergeCell ref="D3:E3"/>
    <mergeCell ref="G3:H3"/>
    <mergeCell ref="G8:H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75"/>
    <col customWidth="1" min="3" max="3" width="11.75"/>
    <col customWidth="1" min="4" max="4" width="11.0"/>
    <col customWidth="1" min="9" max="9" width="21.75"/>
    <col customWidth="1" min="10" max="10" width="16.63"/>
    <col customWidth="1" min="11" max="11" width="15.88"/>
    <col customWidth="1" min="12" max="12" width="13.75"/>
    <col customWidth="1" min="13" max="13" width="14.0"/>
  </cols>
  <sheetData>
    <row r="1">
      <c r="A1" s="34" t="s">
        <v>33</v>
      </c>
    </row>
    <row r="2">
      <c r="A2" s="35" t="s">
        <v>34</v>
      </c>
    </row>
    <row r="3">
      <c r="A3" s="36" t="s">
        <v>35</v>
      </c>
      <c r="D3" s="36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</row>
    <row r="4">
      <c r="A4" s="4">
        <v>0.5</v>
      </c>
      <c r="B4" s="36" t="s">
        <v>42</v>
      </c>
      <c r="C4" s="4">
        <v>25.0</v>
      </c>
      <c r="D4" s="4">
        <v>0.0</v>
      </c>
      <c r="E4" s="6">
        <f t="shared" ref="E4:E7" si="1">(A4+C4)/2</f>
        <v>12.75</v>
      </c>
      <c r="F4" s="6">
        <f t="shared" ref="F4:F7" si="2">D4*E4</f>
        <v>0</v>
      </c>
      <c r="G4" s="6">
        <f t="shared" ref="G4:G7" si="3">E4-$C$10</f>
        <v>-65</v>
      </c>
      <c r="H4" s="6">
        <f t="shared" ref="H4:H7" si="4">G4^2</f>
        <v>4225</v>
      </c>
      <c r="I4" s="6">
        <f t="shared" ref="I4:I7" si="5">D4*H4</f>
        <v>0</v>
      </c>
    </row>
    <row r="5">
      <c r="A5" s="4">
        <v>26.0</v>
      </c>
      <c r="B5" s="36" t="s">
        <v>42</v>
      </c>
      <c r="C5" s="4">
        <v>50.0</v>
      </c>
      <c r="D5" s="4">
        <v>1.0</v>
      </c>
      <c r="E5" s="6">
        <f t="shared" si="1"/>
        <v>38</v>
      </c>
      <c r="F5" s="6">
        <f t="shared" si="2"/>
        <v>38</v>
      </c>
      <c r="G5" s="6">
        <f t="shared" si="3"/>
        <v>-39.75</v>
      </c>
      <c r="H5" s="6">
        <f t="shared" si="4"/>
        <v>1580.0625</v>
      </c>
      <c r="I5" s="6">
        <f t="shared" si="5"/>
        <v>1580.0625</v>
      </c>
    </row>
    <row r="6">
      <c r="A6" s="4">
        <v>51.0</v>
      </c>
      <c r="B6" s="36" t="s">
        <v>42</v>
      </c>
      <c r="C6" s="4">
        <v>75.0</v>
      </c>
      <c r="D6" s="4">
        <v>39.0</v>
      </c>
      <c r="E6" s="6">
        <f t="shared" si="1"/>
        <v>63</v>
      </c>
      <c r="F6" s="6">
        <f t="shared" si="2"/>
        <v>2457</v>
      </c>
      <c r="G6" s="6">
        <f t="shared" si="3"/>
        <v>-14.75</v>
      </c>
      <c r="H6" s="6">
        <f t="shared" si="4"/>
        <v>217.5625</v>
      </c>
      <c r="I6" s="6">
        <f t="shared" si="5"/>
        <v>8484.9375</v>
      </c>
    </row>
    <row r="7">
      <c r="A7" s="4">
        <v>76.0</v>
      </c>
      <c r="B7" s="36" t="s">
        <v>42</v>
      </c>
      <c r="C7" s="4">
        <v>100.0</v>
      </c>
      <c r="D7" s="4">
        <v>60.0</v>
      </c>
      <c r="E7" s="6">
        <f t="shared" si="1"/>
        <v>88</v>
      </c>
      <c r="F7" s="6">
        <f t="shared" si="2"/>
        <v>5280</v>
      </c>
      <c r="G7" s="6">
        <f t="shared" si="3"/>
        <v>10.25</v>
      </c>
      <c r="H7" s="6">
        <f t="shared" si="4"/>
        <v>105.0625</v>
      </c>
      <c r="I7" s="6">
        <f t="shared" si="5"/>
        <v>6303.75</v>
      </c>
    </row>
    <row r="8">
      <c r="A8" s="36" t="s">
        <v>26</v>
      </c>
      <c r="D8" s="6">
        <f>sum(D4:D7)</f>
        <v>100</v>
      </c>
      <c r="F8" s="6">
        <f>sum(F4:F7)</f>
        <v>7775</v>
      </c>
      <c r="I8" s="6">
        <f>sum(I4:I7)</f>
        <v>16368.75</v>
      </c>
    </row>
    <row r="10">
      <c r="A10" s="4" t="s">
        <v>43</v>
      </c>
      <c r="C10" s="6">
        <f>F8/D8</f>
        <v>77.75</v>
      </c>
    </row>
    <row r="11">
      <c r="A11" s="4" t="s">
        <v>44</v>
      </c>
      <c r="C11" s="6">
        <f>(I8/D8)^0.5</f>
        <v>12.79404158</v>
      </c>
    </row>
    <row r="13">
      <c r="E13" s="36" t="s">
        <v>45</v>
      </c>
      <c r="G13" s="36" t="s">
        <v>46</v>
      </c>
      <c r="I13" s="36" t="s">
        <v>47</v>
      </c>
      <c r="K13" s="4" t="s">
        <v>48</v>
      </c>
      <c r="L13" s="4" t="s">
        <v>49</v>
      </c>
      <c r="M13" s="4" t="s">
        <v>50</v>
      </c>
    </row>
    <row r="14">
      <c r="A14" s="36" t="s">
        <v>35</v>
      </c>
      <c r="D14" s="36" t="s">
        <v>51</v>
      </c>
      <c r="E14" s="4" t="s">
        <v>52</v>
      </c>
      <c r="F14" s="4" t="s">
        <v>53</v>
      </c>
      <c r="G14" s="4" t="s">
        <v>52</v>
      </c>
      <c r="H14" s="4" t="s">
        <v>53</v>
      </c>
      <c r="I14" s="4" t="s">
        <v>52</v>
      </c>
      <c r="J14" s="4" t="s">
        <v>53</v>
      </c>
      <c r="K14" s="4" t="s">
        <v>54</v>
      </c>
      <c r="L14" s="4" t="s">
        <v>55</v>
      </c>
    </row>
    <row r="15">
      <c r="A15" s="4">
        <v>0.5</v>
      </c>
      <c r="B15" s="36" t="s">
        <v>42</v>
      </c>
      <c r="C15" s="4">
        <v>25.0</v>
      </c>
      <c r="D15" s="4">
        <v>0.0</v>
      </c>
      <c r="E15" s="6">
        <f t="shared" ref="E15:E18" si="8">A15-0.5</f>
        <v>0</v>
      </c>
      <c r="F15" s="6">
        <f t="shared" ref="F15:F18" si="9">C15+0.5</f>
        <v>25.5</v>
      </c>
      <c r="G15" s="6">
        <f t="shared" ref="G15:H15" si="6">(E15-$C$10)/$C$11</f>
        <v>-6.077047624</v>
      </c>
      <c r="H15" s="6">
        <f t="shared" si="6"/>
        <v>-4.083932326</v>
      </c>
      <c r="I15" s="6">
        <f t="shared" ref="I15:J15" si="7">NORMSDIST(G15)</f>
        <v>0.0000000006120773888</v>
      </c>
      <c r="J15" s="6">
        <f t="shared" si="7"/>
        <v>0.00002213996558</v>
      </c>
      <c r="K15" s="6">
        <f t="shared" ref="K15:K18" si="12">abs(I15-J15)</f>
        <v>0.0000221393535</v>
      </c>
      <c r="L15" s="6">
        <f t="shared" ref="L15:L18" si="13">K15*$D$19</f>
        <v>0.00221393535</v>
      </c>
      <c r="M15" s="6">
        <f t="shared" ref="M15:M18" si="14">((D15-L15)^2)/L15</f>
        <v>0.00221393535</v>
      </c>
    </row>
    <row r="16">
      <c r="A16" s="4">
        <v>26.0</v>
      </c>
      <c r="B16" s="36" t="s">
        <v>42</v>
      </c>
      <c r="C16" s="4">
        <v>50.0</v>
      </c>
      <c r="D16" s="4">
        <v>1.0</v>
      </c>
      <c r="E16" s="6">
        <f t="shared" si="8"/>
        <v>25.5</v>
      </c>
      <c r="F16" s="6">
        <f t="shared" si="9"/>
        <v>50.5</v>
      </c>
      <c r="G16" s="6">
        <f t="shared" ref="G16:H16" si="10">(E16-$C$10)/$C$11</f>
        <v>-4.083932326</v>
      </c>
      <c r="H16" s="6">
        <f t="shared" si="10"/>
        <v>-2.12989772</v>
      </c>
      <c r="I16" s="6">
        <f t="shared" ref="I16:J16" si="11">NORMSDIST(G16)</f>
        <v>0.00002213996558</v>
      </c>
      <c r="J16" s="6">
        <f t="shared" si="11"/>
        <v>0.0165900292</v>
      </c>
      <c r="K16" s="6">
        <f t="shared" si="12"/>
        <v>0.01656788923</v>
      </c>
      <c r="L16" s="6">
        <f t="shared" si="13"/>
        <v>1.656788923</v>
      </c>
      <c r="M16" s="6">
        <f t="shared" si="14"/>
        <v>0.2603661116</v>
      </c>
    </row>
    <row r="17">
      <c r="A17" s="4">
        <v>51.0</v>
      </c>
      <c r="B17" s="36" t="s">
        <v>42</v>
      </c>
      <c r="C17" s="4">
        <v>75.0</v>
      </c>
      <c r="D17" s="4">
        <v>39.0</v>
      </c>
      <c r="E17" s="6">
        <f t="shared" si="8"/>
        <v>50.5</v>
      </c>
      <c r="F17" s="6">
        <f t="shared" si="9"/>
        <v>75.5</v>
      </c>
      <c r="G17" s="6">
        <f t="shared" ref="G17:H17" si="15">(E17-$C$10)/$C$11</f>
        <v>-2.12989772</v>
      </c>
      <c r="H17" s="6">
        <f t="shared" si="15"/>
        <v>-0.1758631145</v>
      </c>
      <c r="I17" s="6">
        <f t="shared" ref="I17:J17" si="16">NORMSDIST(G17)</f>
        <v>0.0165900292</v>
      </c>
      <c r="J17" s="6">
        <f t="shared" si="16"/>
        <v>0.430200742</v>
      </c>
      <c r="K17" s="6">
        <f t="shared" si="12"/>
        <v>0.4136107128</v>
      </c>
      <c r="L17" s="6">
        <f t="shared" si="13"/>
        <v>41.36107128</v>
      </c>
      <c r="M17" s="6">
        <f t="shared" si="14"/>
        <v>0.1347802999</v>
      </c>
    </row>
    <row r="18">
      <c r="A18" s="4">
        <v>76.0</v>
      </c>
      <c r="B18" s="36" t="s">
        <v>42</v>
      </c>
      <c r="C18" s="4">
        <v>100.0</v>
      </c>
      <c r="D18" s="4">
        <v>60.0</v>
      </c>
      <c r="E18" s="6">
        <f t="shared" si="8"/>
        <v>75.5</v>
      </c>
      <c r="F18" s="6">
        <f t="shared" si="9"/>
        <v>100.5</v>
      </c>
      <c r="G18" s="6">
        <f t="shared" ref="G18:H18" si="17">(E18-$C$10)/$C$11</f>
        <v>-0.1758631145</v>
      </c>
      <c r="H18" s="6">
        <f t="shared" si="17"/>
        <v>1.778171491</v>
      </c>
      <c r="I18" s="6">
        <f t="shared" ref="I18:J18" si="18">NORMSDIST(G18)</f>
        <v>0.430200742</v>
      </c>
      <c r="J18" s="6">
        <f t="shared" si="18"/>
        <v>0.9623121532</v>
      </c>
      <c r="K18" s="6">
        <f t="shared" si="12"/>
        <v>0.5321114112</v>
      </c>
      <c r="L18" s="6">
        <f t="shared" si="13"/>
        <v>53.21114112</v>
      </c>
      <c r="M18" s="6">
        <f t="shared" si="14"/>
        <v>0.8661457722</v>
      </c>
    </row>
    <row r="19">
      <c r="A19" s="36" t="s">
        <v>26</v>
      </c>
      <c r="D19" s="6">
        <f>sum(D15:D18)</f>
        <v>100</v>
      </c>
      <c r="M19" s="6">
        <f>sum(M15:M18)</f>
        <v>1.263506119</v>
      </c>
    </row>
    <row r="21">
      <c r="A21" s="4" t="s">
        <v>56</v>
      </c>
      <c r="C21" s="6">
        <f>M19</f>
        <v>1.263506119</v>
      </c>
    </row>
    <row r="22">
      <c r="A22" s="4" t="s">
        <v>28</v>
      </c>
      <c r="C22" s="6">
        <f>4-1</f>
        <v>3</v>
      </c>
    </row>
    <row r="23">
      <c r="A23" s="4" t="s">
        <v>57</v>
      </c>
    </row>
    <row r="24">
      <c r="A24" s="4" t="s">
        <v>58</v>
      </c>
      <c r="C24" s="4">
        <v>7.81472</v>
      </c>
    </row>
    <row r="26">
      <c r="A26" s="37" t="s">
        <v>59</v>
      </c>
    </row>
    <row r="27">
      <c r="A27" s="36" t="s">
        <v>35</v>
      </c>
      <c r="D27" s="36" t="s">
        <v>36</v>
      </c>
      <c r="E27" s="4" t="s">
        <v>37</v>
      </c>
      <c r="F27" s="4" t="s">
        <v>38</v>
      </c>
      <c r="G27" s="4" t="s">
        <v>39</v>
      </c>
      <c r="H27" s="4" t="s">
        <v>40</v>
      </c>
      <c r="I27" s="4" t="s">
        <v>41</v>
      </c>
    </row>
    <row r="28">
      <c r="A28" s="4">
        <v>0.5</v>
      </c>
      <c r="B28" s="36" t="s">
        <v>42</v>
      </c>
      <c r="C28" s="4">
        <v>25.0</v>
      </c>
      <c r="D28" s="4">
        <v>0.0</v>
      </c>
      <c r="E28" s="6">
        <f t="shared" ref="E28:E31" si="19">(A28+C28)/2</f>
        <v>12.75</v>
      </c>
      <c r="F28" s="6">
        <f t="shared" ref="F28:F31" si="20">D28*E28</f>
        <v>0</v>
      </c>
      <c r="G28" s="6">
        <f t="shared" ref="G28:G31" si="21">E28-$C$10</f>
        <v>-65</v>
      </c>
      <c r="H28" s="6">
        <f t="shared" ref="H28:H31" si="22">G28^2</f>
        <v>4225</v>
      </c>
      <c r="I28" s="6">
        <f t="shared" ref="I28:I31" si="23">D28*H28</f>
        <v>0</v>
      </c>
    </row>
    <row r="29">
      <c r="A29" s="4">
        <v>26.0</v>
      </c>
      <c r="B29" s="36" t="s">
        <v>42</v>
      </c>
      <c r="C29" s="4">
        <v>50.0</v>
      </c>
      <c r="D29" s="4">
        <v>4.0</v>
      </c>
      <c r="E29" s="6">
        <f t="shared" si="19"/>
        <v>38</v>
      </c>
      <c r="F29" s="6">
        <f t="shared" si="20"/>
        <v>152</v>
      </c>
      <c r="G29" s="6">
        <f t="shared" si="21"/>
        <v>-39.75</v>
      </c>
      <c r="H29" s="6">
        <f t="shared" si="22"/>
        <v>1580.0625</v>
      </c>
      <c r="I29" s="6">
        <f t="shared" si="23"/>
        <v>6320.25</v>
      </c>
    </row>
    <row r="30">
      <c r="A30" s="4">
        <v>51.0</v>
      </c>
      <c r="B30" s="36" t="s">
        <v>42</v>
      </c>
      <c r="C30" s="4">
        <v>75.0</v>
      </c>
      <c r="D30" s="4">
        <v>45.0</v>
      </c>
      <c r="E30" s="6">
        <f t="shared" si="19"/>
        <v>63</v>
      </c>
      <c r="F30" s="6">
        <f t="shared" si="20"/>
        <v>2835</v>
      </c>
      <c r="G30" s="6">
        <f t="shared" si="21"/>
        <v>-14.75</v>
      </c>
      <c r="H30" s="6">
        <f t="shared" si="22"/>
        <v>217.5625</v>
      </c>
      <c r="I30" s="6">
        <f t="shared" si="23"/>
        <v>9790.3125</v>
      </c>
    </row>
    <row r="31">
      <c r="A31" s="4">
        <v>76.0</v>
      </c>
      <c r="B31" s="36" t="s">
        <v>42</v>
      </c>
      <c r="C31" s="4">
        <v>100.0</v>
      </c>
      <c r="D31" s="4">
        <v>51.0</v>
      </c>
      <c r="E31" s="6">
        <f t="shared" si="19"/>
        <v>88</v>
      </c>
      <c r="F31" s="6">
        <f t="shared" si="20"/>
        <v>4488</v>
      </c>
      <c r="G31" s="6">
        <f t="shared" si="21"/>
        <v>10.25</v>
      </c>
      <c r="H31" s="6">
        <f t="shared" si="22"/>
        <v>105.0625</v>
      </c>
      <c r="I31" s="6">
        <f t="shared" si="23"/>
        <v>5358.1875</v>
      </c>
    </row>
    <row r="32">
      <c r="A32" s="36" t="s">
        <v>26</v>
      </c>
      <c r="D32" s="6">
        <f>sum(D28:D31)</f>
        <v>100</v>
      </c>
      <c r="F32" s="6">
        <f>sum(F28:F31)</f>
        <v>7475</v>
      </c>
      <c r="I32" s="6">
        <f>sum(I28:I31)</f>
        <v>21468.75</v>
      </c>
    </row>
    <row r="34">
      <c r="A34" s="4" t="s">
        <v>43</v>
      </c>
      <c r="C34" s="6">
        <f>F32/D32</f>
        <v>74.75</v>
      </c>
    </row>
    <row r="35">
      <c r="A35" s="4" t="s">
        <v>44</v>
      </c>
      <c r="C35" s="6">
        <f>(I32/D32)^0.5</f>
        <v>14.65221826</v>
      </c>
    </row>
    <row r="37">
      <c r="E37" s="36" t="s">
        <v>45</v>
      </c>
      <c r="G37" s="36" t="s">
        <v>46</v>
      </c>
      <c r="I37" s="36" t="s">
        <v>47</v>
      </c>
      <c r="K37" s="4" t="s">
        <v>48</v>
      </c>
      <c r="L37" s="4" t="s">
        <v>49</v>
      </c>
      <c r="M37" s="4" t="s">
        <v>50</v>
      </c>
    </row>
    <row r="38">
      <c r="A38" s="36" t="s">
        <v>35</v>
      </c>
      <c r="D38" s="36" t="s">
        <v>51</v>
      </c>
      <c r="E38" s="4" t="s">
        <v>52</v>
      </c>
      <c r="F38" s="4" t="s">
        <v>53</v>
      </c>
      <c r="G38" s="4" t="s">
        <v>52</v>
      </c>
      <c r="H38" s="4" t="s">
        <v>53</v>
      </c>
      <c r="I38" s="4" t="s">
        <v>52</v>
      </c>
      <c r="J38" s="4" t="s">
        <v>53</v>
      </c>
      <c r="K38" s="4" t="s">
        <v>54</v>
      </c>
      <c r="L38" s="4" t="s">
        <v>55</v>
      </c>
    </row>
    <row r="39">
      <c r="A39" s="4">
        <v>0.5</v>
      </c>
      <c r="B39" s="36" t="s">
        <v>42</v>
      </c>
      <c r="C39" s="4">
        <v>25.0</v>
      </c>
      <c r="D39" s="4">
        <v>0.0</v>
      </c>
      <c r="E39" s="6">
        <f t="shared" ref="E39:E42" si="26">A39-0.5</f>
        <v>0</v>
      </c>
      <c r="F39" s="6">
        <f t="shared" ref="F39:F42" si="27">C39+0.5</f>
        <v>25.5</v>
      </c>
      <c r="G39" s="6">
        <f t="shared" ref="G39:H39" si="24">(E39-$C$34)/$C$35</f>
        <v>-5.101616606</v>
      </c>
      <c r="H39" s="6">
        <f t="shared" si="24"/>
        <v>-3.361265791</v>
      </c>
      <c r="I39" s="6">
        <f t="shared" ref="I39:J39" si="25">NORMSDIST(G39)</f>
        <v>0.0000001683822153</v>
      </c>
      <c r="J39" s="6">
        <f t="shared" si="25"/>
        <v>0.0003879306277</v>
      </c>
      <c r="K39" s="6">
        <f t="shared" ref="K39:K42" si="30">abs(I39-J39)</f>
        <v>0.0003877622454</v>
      </c>
      <c r="L39" s="6">
        <f t="shared" ref="L39:L42" si="31">K39*$D$43</f>
        <v>0.03877622454</v>
      </c>
      <c r="M39" s="6">
        <f t="shared" ref="M39:M42" si="32">((D39-L39)^2)/L39</f>
        <v>0.03877622454</v>
      </c>
    </row>
    <row r="40">
      <c r="A40" s="4">
        <v>26.0</v>
      </c>
      <c r="B40" s="36" t="s">
        <v>42</v>
      </c>
      <c r="C40" s="4">
        <v>50.0</v>
      </c>
      <c r="D40" s="4">
        <v>4.0</v>
      </c>
      <c r="E40" s="6">
        <f t="shared" si="26"/>
        <v>25.5</v>
      </c>
      <c r="F40" s="6">
        <f t="shared" si="27"/>
        <v>50.5</v>
      </c>
      <c r="G40" s="6">
        <f t="shared" ref="G40:H40" si="28">(E40-$C$34)/$C$35</f>
        <v>-3.361265791</v>
      </c>
      <c r="H40" s="6">
        <f t="shared" si="28"/>
        <v>-1.655039501</v>
      </c>
      <c r="I40" s="6">
        <f t="shared" ref="I40:J40" si="29">NORMSDIST(G40)</f>
        <v>0.0003879306277</v>
      </c>
      <c r="J40" s="6">
        <f t="shared" si="29"/>
        <v>0.04895824276</v>
      </c>
      <c r="K40" s="6">
        <f t="shared" si="30"/>
        <v>0.04857031214</v>
      </c>
      <c r="L40" s="6">
        <f t="shared" si="31"/>
        <v>4.857031214</v>
      </c>
      <c r="M40" s="6">
        <f t="shared" si="32"/>
        <v>0.1512245792</v>
      </c>
    </row>
    <row r="41">
      <c r="A41" s="4">
        <v>51.0</v>
      </c>
      <c r="B41" s="36" t="s">
        <v>42</v>
      </c>
      <c r="C41" s="4">
        <v>75.0</v>
      </c>
      <c r="D41" s="4">
        <v>45.0</v>
      </c>
      <c r="E41" s="6">
        <f t="shared" si="26"/>
        <v>50.5</v>
      </c>
      <c r="F41" s="6">
        <f t="shared" si="27"/>
        <v>75.5</v>
      </c>
      <c r="G41" s="6">
        <f t="shared" ref="G41:H41" si="33">(E41-$C$34)/$C$35</f>
        <v>-1.655039501</v>
      </c>
      <c r="H41" s="6">
        <f t="shared" si="33"/>
        <v>0.05118678869</v>
      </c>
      <c r="I41" s="6">
        <f t="shared" ref="I41:J41" si="34">NORMSDIST(G41)</f>
        <v>0.04895824276</v>
      </c>
      <c r="J41" s="6">
        <f t="shared" si="34"/>
        <v>0.5204116604</v>
      </c>
      <c r="K41" s="6">
        <f t="shared" si="30"/>
        <v>0.4714534177</v>
      </c>
      <c r="L41" s="6">
        <f t="shared" si="31"/>
        <v>47.14534177</v>
      </c>
      <c r="M41" s="6">
        <f t="shared" si="32"/>
        <v>0.09762345805</v>
      </c>
    </row>
    <row r="42">
      <c r="A42" s="4">
        <v>76.0</v>
      </c>
      <c r="B42" s="36" t="s">
        <v>42</v>
      </c>
      <c r="C42" s="4">
        <v>100.0</v>
      </c>
      <c r="D42" s="4">
        <v>51.0</v>
      </c>
      <c r="E42" s="6">
        <f t="shared" si="26"/>
        <v>75.5</v>
      </c>
      <c r="F42" s="6">
        <f t="shared" si="27"/>
        <v>100.5</v>
      </c>
      <c r="G42" s="6">
        <f t="shared" ref="G42:H42" si="35">(E42-$C$34)/$C$35</f>
        <v>0.05118678869</v>
      </c>
      <c r="H42" s="6">
        <f t="shared" si="35"/>
        <v>1.757413078</v>
      </c>
      <c r="I42" s="6">
        <f t="shared" ref="I42:J42" si="36">NORMSDIST(G42)</f>
        <v>0.5204116604</v>
      </c>
      <c r="J42" s="6">
        <f t="shared" si="36"/>
        <v>0.9605762871</v>
      </c>
      <c r="K42" s="6">
        <f t="shared" si="30"/>
        <v>0.4401646267</v>
      </c>
      <c r="L42" s="6">
        <f t="shared" si="31"/>
        <v>44.01646267</v>
      </c>
      <c r="M42" s="6">
        <f t="shared" si="32"/>
        <v>1.107989845</v>
      </c>
    </row>
    <row r="43">
      <c r="A43" s="36" t="s">
        <v>26</v>
      </c>
      <c r="D43" s="6">
        <f>sum(D39:D42)</f>
        <v>100</v>
      </c>
      <c r="M43" s="6">
        <f>sum(M39:M42)</f>
        <v>1.395614106</v>
      </c>
    </row>
    <row r="45">
      <c r="A45" s="4" t="s">
        <v>56</v>
      </c>
      <c r="C45" s="6">
        <f>M43</f>
        <v>1.395614106</v>
      </c>
    </row>
    <row r="46">
      <c r="A46" s="4" t="s">
        <v>28</v>
      </c>
      <c r="C46" s="6">
        <f>4-1</f>
        <v>3</v>
      </c>
    </row>
    <row r="47">
      <c r="A47" s="4" t="s">
        <v>57</v>
      </c>
    </row>
    <row r="48">
      <c r="A48" s="4" t="s">
        <v>58</v>
      </c>
      <c r="C48" s="4">
        <v>7.81472</v>
      </c>
    </row>
    <row r="49">
      <c r="A49" s="33" t="s">
        <v>60</v>
      </c>
    </row>
    <row r="51">
      <c r="A51" s="38" t="s">
        <v>61</v>
      </c>
    </row>
    <row r="53">
      <c r="C53" s="3"/>
      <c r="D53" s="39"/>
      <c r="E53" s="3"/>
      <c r="G53" s="36"/>
    </row>
  </sheetData>
  <mergeCells count="21">
    <mergeCell ref="A2:M2"/>
    <mergeCell ref="A3:C3"/>
    <mergeCell ref="A8:C8"/>
    <mergeCell ref="E13:F13"/>
    <mergeCell ref="G13:H13"/>
    <mergeCell ref="I13:J13"/>
    <mergeCell ref="M13:M14"/>
    <mergeCell ref="A1:M1"/>
    <mergeCell ref="I37:J37"/>
    <mergeCell ref="M37:M38"/>
    <mergeCell ref="A38:C38"/>
    <mergeCell ref="A43:C43"/>
    <mergeCell ref="A51:G51"/>
    <mergeCell ref="A49:C49"/>
    <mergeCell ref="A14:C14"/>
    <mergeCell ref="A19:C19"/>
    <mergeCell ref="A26:M26"/>
    <mergeCell ref="A27:C27"/>
    <mergeCell ref="A32:C32"/>
    <mergeCell ref="E37:F37"/>
    <mergeCell ref="G37:H37"/>
  </mergeCells>
  <drawing r:id="rId1"/>
</worksheet>
</file>