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c/Documents/School/First Semester Course /MBAF502/Group Phase 1 /"/>
    </mc:Choice>
  </mc:AlternateContent>
  <xr:revisionPtr revIDLastSave="0" documentId="13_ncr:1_{553D5D94-462F-FF43-8A90-093107017E1D}" xr6:coauthVersionLast="47" xr6:coauthVersionMax="47" xr10:uidLastSave="{00000000-0000-0000-0000-000000000000}"/>
  <bookViews>
    <workbookView xWindow="0" yWindow="0" windowWidth="28800" windowHeight="18000" activeTab="5" xr2:uid="{7C5CC6A5-EE74-4145-B624-37CAFE0D48F0}"/>
  </bookViews>
  <sheets>
    <sheet name="DATA" sheetId="4" r:id="rId1"/>
    <sheet name="HISTOGRAM" sheetId="3" r:id="rId2"/>
    <sheet name="PARETO CHART" sheetId="1" r:id="rId3"/>
    <sheet name="LINE GRAPH" sheetId="2" r:id="rId4"/>
    <sheet name="BAR CAHRT" sheetId="5" r:id="rId5"/>
    <sheet name="BOX PLOT" sheetId="6" r:id="rId6"/>
  </sheets>
  <definedNames>
    <definedName name="_xlchart.v1.0" hidden="1">HISTOGRAM!$A$2:$A$56</definedName>
    <definedName name="_xlchart.v1.1" hidden="1">HISTOGRAM!$B$1</definedName>
    <definedName name="_xlchart.v1.2" hidden="1">HISTOGRAM!$B$2:$B$56</definedName>
    <definedName name="_xlchart.v1.3" hidden="1">HISTOGRAM!$A$2:$A$56</definedName>
    <definedName name="_xlchart.v1.4" hidden="1">HISTOGRAM!$C$1</definedName>
    <definedName name="_xlchart.v1.5" hidden="1">HISTOGRAM!$C$2:$C$56</definedName>
    <definedName name="_xlchart.v1.6" hidden="1">'BOX PLOT'!$B$2:$B$56</definedName>
    <definedName name="_xlchart.v1.7" hidden="1">'BOX PLOT'!$C$2:$C$56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6" l="1"/>
  <c r="C67" i="6"/>
  <c r="B68" i="6"/>
  <c r="B67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7" i="5"/>
  <c r="B57" i="5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  <c r="G3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F2" i="1"/>
  <c r="E5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  <c r="B57" i="1"/>
  <c r="C61" i="4"/>
  <c r="C60" i="4"/>
  <c r="C59" i="4"/>
  <c r="C58" i="4"/>
  <c r="C57" i="4"/>
  <c r="B61" i="4"/>
  <c r="B60" i="4"/>
  <c r="B59" i="4"/>
  <c r="B58" i="4"/>
  <c r="B57" i="4"/>
</calcChain>
</file>

<file path=xl/sharedStrings.xml><?xml version="1.0" encoding="utf-8"?>
<sst xmlns="http://schemas.openxmlformats.org/spreadsheetml/2006/main" count="375" uniqueCount="79">
  <si>
    <t>YEARS</t>
  </si>
  <si>
    <t>REVENUE$(IN BILLIONS OF DOLLARS)</t>
  </si>
  <si>
    <t>PROFIT$(IN BILLIONS OF DOLLARS)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</si>
  <si>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</si>
  <si>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</si>
  <si>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</si>
  <si>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</si>
  <si>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</si>
  <si>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</si>
  <si>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</si>
  <si>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</si>
  <si>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</si>
  <si>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</si>
  <si>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</si>
  <si>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</si>
  <si>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</si>
  <si>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</si>
  <si>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</si>
  <si>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</si>
  <si>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</si>
  <si>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</si>
  <si>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</si>
  <si>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</si>
  <si>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</si>
  <si>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</si>
  <si>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</si>
  <si>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</si>
  <si>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</si>
  <si>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</si>
  <si>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</si>
  <si>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</si>
  <si>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</si>
  <si>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</si>
  <si>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</si>
  <si>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</si>
  <si>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</si>
  <si>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</si>
  <si>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</si>
  <si>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</si>
  <si>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</si>
  <si>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</si>
  <si>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</si>
  <si>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</si>
  <si>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</si>
  <si>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</si>
  <si>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</si>
  <si>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</si>
  <si>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</si>
  <si>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</si>
  <si>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</si>
  <si>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</si>
  <si>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</si>
  <si>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</si>
  <si>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</si>
  <si>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</si>
  <si>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</si>
  <si>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</si>
  <si>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</si>
  <si>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MEAN</t>
  </si>
  <si>
    <t>MEDIAN</t>
  </si>
  <si>
    <t>MODE</t>
  </si>
  <si>
    <t>STANDARD DEVIATION</t>
  </si>
  <si>
    <t>PERCENTAGE</t>
  </si>
  <si>
    <t>CUMMULATIVE PERCENTAGE</t>
  </si>
  <si>
    <t>SUM</t>
  </si>
  <si>
    <t>2012 Q1 </t>
  </si>
  <si>
    <t>2017 Q2 </t>
  </si>
  <si>
    <t>2020 Q4 </t>
  </si>
  <si>
    <t>2021 Q1 </t>
  </si>
  <si>
    <t>VARIANCE </t>
  </si>
  <si>
    <t>MIN</t>
  </si>
  <si>
    <t>Q1</t>
  </si>
  <si>
    <t>Q3</t>
  </si>
  <si>
    <t>MAX</t>
  </si>
  <si>
    <t>IQR</t>
  </si>
  <si>
    <t>LOWER LIMIT</t>
  </si>
  <si>
    <t>UPPER LIMIT</t>
  </si>
  <si>
    <t xml:space="preserve">Upper Whiskers </t>
  </si>
  <si>
    <t xml:space="preserve">Lower Whiskers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</si>
</sst>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8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Pareto</a:t>
            </a:r>
            <a:r>
              <a:rPr lang="en-US" b="1" baseline="0"/>
              <a:t> Chart Displaying the Quarterly Revenue of Microsoft from 2010-2023.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CHART'!$B$1</c:f>
              <c:strCache>
                <c:ptCount val="1"/>
                <c:pt idx="0">
                  <c:v>REVENUE$(IN BILLIONS OF DOLLARS)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CHART'!$A$2:$A$56</c:f>
              <c:strCache>
                <c:ptCount val="55"/>
                <c:pt idx="0">
                  <c:v>2023 Q3</c:v>
                </c:pt>
                <c:pt idx="1">
                  <c:v>2023 Q2</c:v>
                </c:pt>
                <c:pt idx="2">
                  <c:v>2023 Q1</c:v>
                </c:pt>
                <c:pt idx="3">
                  <c:v>2022 Q4</c:v>
                </c:pt>
                <c:pt idx="4">
                  <c:v>2022 Q2</c:v>
                </c:pt>
                <c:pt idx="5">
                  <c:v>2022 Q3</c:v>
                </c:pt>
                <c:pt idx="6">
                  <c:v>2021 Q4</c:v>
                </c:pt>
                <c:pt idx="7">
                  <c:v>2022 Q1</c:v>
                </c:pt>
                <c:pt idx="8">
                  <c:v>2021 Q2</c:v>
                </c:pt>
                <c:pt idx="9">
                  <c:v>2021 Q3</c:v>
                </c:pt>
                <c:pt idx="10">
                  <c:v>2019 Q4</c:v>
                </c:pt>
                <c:pt idx="11">
                  <c:v>2020 Q4</c:v>
                </c:pt>
                <c:pt idx="12">
                  <c:v>2020 Q1</c:v>
                </c:pt>
                <c:pt idx="13">
                  <c:v>2021 Q1</c:v>
                </c:pt>
                <c:pt idx="14">
                  <c:v>2019 Q2</c:v>
                </c:pt>
                <c:pt idx="15">
                  <c:v>2020 Q2</c:v>
                </c:pt>
                <c:pt idx="16">
                  <c:v>2019 Q3</c:v>
                </c:pt>
                <c:pt idx="17">
                  <c:v>2020 Q3</c:v>
                </c:pt>
                <c:pt idx="18">
                  <c:v>2018 Q4</c:v>
                </c:pt>
                <c:pt idx="19">
                  <c:v>2019 Q1</c:v>
                </c:pt>
                <c:pt idx="20">
                  <c:v>2018 Q2</c:v>
                </c:pt>
                <c:pt idx="21">
                  <c:v>2018 Q3</c:v>
                </c:pt>
                <c:pt idx="22">
                  <c:v>2017 Q4</c:v>
                </c:pt>
                <c:pt idx="23">
                  <c:v>2018 Q1</c:v>
                </c:pt>
                <c:pt idx="24">
                  <c:v>2013 Q4</c:v>
                </c:pt>
                <c:pt idx="25">
                  <c:v>2014 Q4</c:v>
                </c:pt>
                <c:pt idx="26">
                  <c:v>2016 Q2</c:v>
                </c:pt>
                <c:pt idx="27">
                  <c:v>2016 Q4</c:v>
                </c:pt>
                <c:pt idx="28">
                  <c:v>2017 Q2</c:v>
                </c:pt>
                <c:pt idx="29">
                  <c:v>2010 Q3</c:v>
                </c:pt>
                <c:pt idx="30">
                  <c:v>2017 Q3</c:v>
                </c:pt>
                <c:pt idx="31">
                  <c:v>2015 Q4</c:v>
                </c:pt>
                <c:pt idx="32">
                  <c:v>2013 Q2</c:v>
                </c:pt>
                <c:pt idx="33">
                  <c:v>2014 Q2</c:v>
                </c:pt>
                <c:pt idx="34">
                  <c:v>2017 Q1</c:v>
                </c:pt>
                <c:pt idx="35">
                  <c:v>2013 Q3</c:v>
                </c:pt>
                <c:pt idx="36">
                  <c:v>2014 Q3</c:v>
                </c:pt>
                <c:pt idx="37">
                  <c:v>2015 Q2</c:v>
                </c:pt>
                <c:pt idx="38">
                  <c:v>2016 Q3</c:v>
                </c:pt>
                <c:pt idx="39">
                  <c:v>2015 Q1</c:v>
                </c:pt>
                <c:pt idx="40">
                  <c:v>2012 Q4</c:v>
                </c:pt>
                <c:pt idx="41">
                  <c:v>2011 Q4</c:v>
                </c:pt>
                <c:pt idx="42">
                  <c:v>2016 Q1</c:v>
                </c:pt>
                <c:pt idx="43">
                  <c:v>2013 Q1</c:v>
                </c:pt>
                <c:pt idx="44">
                  <c:v>2014 Q1</c:v>
                </c:pt>
                <c:pt idx="45">
                  <c:v>2015 Q3</c:v>
                </c:pt>
                <c:pt idx="46">
                  <c:v>2010 Q4</c:v>
                </c:pt>
                <c:pt idx="47">
                  <c:v>2012 Q2</c:v>
                </c:pt>
                <c:pt idx="48">
                  <c:v>2012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Q1</c:v>
                </c:pt>
                <c:pt idx="52">
                  <c:v>2010 Q2</c:v>
                </c:pt>
                <c:pt idx="53">
                  <c:v>2012 Q3</c:v>
                </c:pt>
                <c:pt idx="54">
                  <c:v>2010 Q1</c:v>
                </c:pt>
              </c:strCache>
            </c:strRef>
          </c:cat>
          <c:val>
            <c:numRef>
              <c:f>'PARETO CHART'!$B$2:$B$56</c:f>
              <c:numCache>
                <c:formatCode>"$"#,##0.00_);[Red]\("$"#,##0.00\)</c:formatCode>
                <c:ptCount val="55"/>
                <c:pt idx="0">
                  <c:v>56.51</c:v>
                </c:pt>
                <c:pt idx="1">
                  <c:v>56.18</c:v>
                </c:pt>
                <c:pt idx="2">
                  <c:v>52.85</c:v>
                </c:pt>
                <c:pt idx="3">
                  <c:v>51.74</c:v>
                </c:pt>
                <c:pt idx="4">
                  <c:v>46.15</c:v>
                </c:pt>
                <c:pt idx="5">
                  <c:v>45.31</c:v>
                </c:pt>
                <c:pt idx="6">
                  <c:v>43.07</c:v>
                </c:pt>
                <c:pt idx="7">
                  <c:v>41.7</c:v>
                </c:pt>
                <c:pt idx="8">
                  <c:v>38.630000000000003</c:v>
                </c:pt>
                <c:pt idx="9">
                  <c:v>37.15</c:v>
                </c:pt>
                <c:pt idx="10">
                  <c:v>36.9</c:v>
                </c:pt>
                <c:pt idx="11">
                  <c:v>36.9</c:v>
                </c:pt>
                <c:pt idx="12">
                  <c:v>35.020000000000003</c:v>
                </c:pt>
                <c:pt idx="13">
                  <c:v>35.020000000000003</c:v>
                </c:pt>
                <c:pt idx="14">
                  <c:v>33.71</c:v>
                </c:pt>
                <c:pt idx="15">
                  <c:v>33.71</c:v>
                </c:pt>
                <c:pt idx="16">
                  <c:v>33.049999999999997</c:v>
                </c:pt>
                <c:pt idx="17">
                  <c:v>33.049999999999997</c:v>
                </c:pt>
                <c:pt idx="18">
                  <c:v>32.47</c:v>
                </c:pt>
                <c:pt idx="19">
                  <c:v>30.57</c:v>
                </c:pt>
                <c:pt idx="20">
                  <c:v>30.08</c:v>
                </c:pt>
                <c:pt idx="21">
                  <c:v>29.08</c:v>
                </c:pt>
                <c:pt idx="22">
                  <c:v>28.91</c:v>
                </c:pt>
                <c:pt idx="23">
                  <c:v>26.81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7">
                  <c:v>25.82</c:v>
                </c:pt>
                <c:pt idx="28">
                  <c:v>25.6</c:v>
                </c:pt>
                <c:pt idx="29">
                  <c:v>25</c:v>
                </c:pt>
                <c:pt idx="30">
                  <c:v>24.53</c:v>
                </c:pt>
                <c:pt idx="31">
                  <c:v>23.76</c:v>
                </c:pt>
                <c:pt idx="32">
                  <c:v>23.38</c:v>
                </c:pt>
                <c:pt idx="33">
                  <c:v>23.38</c:v>
                </c:pt>
                <c:pt idx="34">
                  <c:v>23.21</c:v>
                </c:pt>
                <c:pt idx="35">
                  <c:v>23.2</c:v>
                </c:pt>
                <c:pt idx="36">
                  <c:v>23.2</c:v>
                </c:pt>
                <c:pt idx="37">
                  <c:v>22.18</c:v>
                </c:pt>
                <c:pt idx="38">
                  <c:v>21.92</c:v>
                </c:pt>
                <c:pt idx="39">
                  <c:v>21.72</c:v>
                </c:pt>
                <c:pt idx="40">
                  <c:v>21.4</c:v>
                </c:pt>
                <c:pt idx="41">
                  <c:v>20.8</c:v>
                </c:pt>
                <c:pt idx="42">
                  <c:v>20.53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20.37</c:v>
                </c:pt>
                <c:pt idx="46">
                  <c:v>19.95</c:v>
                </c:pt>
                <c:pt idx="47">
                  <c:v>18.8</c:v>
                </c:pt>
                <c:pt idx="48">
                  <c:v>17.399999999999999</c:v>
                </c:pt>
                <c:pt idx="49">
                  <c:v>17.3</c:v>
                </c:pt>
                <c:pt idx="50">
                  <c:v>17.3</c:v>
                </c:pt>
                <c:pt idx="51">
                  <c:v>16.399999999999999</c:v>
                </c:pt>
                <c:pt idx="52">
                  <c:v>16</c:v>
                </c:pt>
                <c:pt idx="53">
                  <c:v>16</c:v>
                </c:pt>
                <c:pt idx="5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8-9747-B266-2F6E6435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65360"/>
        <c:axId val="673867088"/>
      </c:barChart>
      <c:lineChart>
        <c:grouping val="standard"/>
        <c:varyColors val="0"/>
        <c:ser>
          <c:idx val="1"/>
          <c:order val="1"/>
          <c:tx>
            <c:strRef>
              <c:f>'PARETO CHART'!$D$1</c:f>
              <c:strCache>
                <c:ptCount val="1"/>
                <c:pt idx="0">
                  <c:v>CUMMULATIVE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CHART'!$A$2:$A$56</c:f>
              <c:strCache>
                <c:ptCount val="55"/>
                <c:pt idx="0">
                  <c:v>2023 Q3</c:v>
                </c:pt>
                <c:pt idx="1">
                  <c:v>2023 Q2</c:v>
                </c:pt>
                <c:pt idx="2">
                  <c:v>2023 Q1</c:v>
                </c:pt>
                <c:pt idx="3">
                  <c:v>2022 Q4</c:v>
                </c:pt>
                <c:pt idx="4">
                  <c:v>2022 Q2</c:v>
                </c:pt>
                <c:pt idx="5">
                  <c:v>2022 Q3</c:v>
                </c:pt>
                <c:pt idx="6">
                  <c:v>2021 Q4</c:v>
                </c:pt>
                <c:pt idx="7">
                  <c:v>2022 Q1</c:v>
                </c:pt>
                <c:pt idx="8">
                  <c:v>2021 Q2</c:v>
                </c:pt>
                <c:pt idx="9">
                  <c:v>2021 Q3</c:v>
                </c:pt>
                <c:pt idx="10">
                  <c:v>2019 Q4</c:v>
                </c:pt>
                <c:pt idx="11">
                  <c:v>2020 Q4</c:v>
                </c:pt>
                <c:pt idx="12">
                  <c:v>2020 Q1</c:v>
                </c:pt>
                <c:pt idx="13">
                  <c:v>2021 Q1</c:v>
                </c:pt>
                <c:pt idx="14">
                  <c:v>2019 Q2</c:v>
                </c:pt>
                <c:pt idx="15">
                  <c:v>2020 Q2</c:v>
                </c:pt>
                <c:pt idx="16">
                  <c:v>2019 Q3</c:v>
                </c:pt>
                <c:pt idx="17">
                  <c:v>2020 Q3</c:v>
                </c:pt>
                <c:pt idx="18">
                  <c:v>2018 Q4</c:v>
                </c:pt>
                <c:pt idx="19">
                  <c:v>2019 Q1</c:v>
                </c:pt>
                <c:pt idx="20">
                  <c:v>2018 Q2</c:v>
                </c:pt>
                <c:pt idx="21">
                  <c:v>2018 Q3</c:v>
                </c:pt>
                <c:pt idx="22">
                  <c:v>2017 Q4</c:v>
                </c:pt>
                <c:pt idx="23">
                  <c:v>2018 Q1</c:v>
                </c:pt>
                <c:pt idx="24">
                  <c:v>2013 Q4</c:v>
                </c:pt>
                <c:pt idx="25">
                  <c:v>2014 Q4</c:v>
                </c:pt>
                <c:pt idx="26">
                  <c:v>2016 Q2</c:v>
                </c:pt>
                <c:pt idx="27">
                  <c:v>2016 Q4</c:v>
                </c:pt>
                <c:pt idx="28">
                  <c:v>2017 Q2</c:v>
                </c:pt>
                <c:pt idx="29">
                  <c:v>2010 Q3</c:v>
                </c:pt>
                <c:pt idx="30">
                  <c:v>2017 Q3</c:v>
                </c:pt>
                <c:pt idx="31">
                  <c:v>2015 Q4</c:v>
                </c:pt>
                <c:pt idx="32">
                  <c:v>2013 Q2</c:v>
                </c:pt>
                <c:pt idx="33">
                  <c:v>2014 Q2</c:v>
                </c:pt>
                <c:pt idx="34">
                  <c:v>2017 Q1</c:v>
                </c:pt>
                <c:pt idx="35">
                  <c:v>2013 Q3</c:v>
                </c:pt>
                <c:pt idx="36">
                  <c:v>2014 Q3</c:v>
                </c:pt>
                <c:pt idx="37">
                  <c:v>2015 Q2</c:v>
                </c:pt>
                <c:pt idx="38">
                  <c:v>2016 Q3</c:v>
                </c:pt>
                <c:pt idx="39">
                  <c:v>2015 Q1</c:v>
                </c:pt>
                <c:pt idx="40">
                  <c:v>2012 Q4</c:v>
                </c:pt>
                <c:pt idx="41">
                  <c:v>2011 Q4</c:v>
                </c:pt>
                <c:pt idx="42">
                  <c:v>2016 Q1</c:v>
                </c:pt>
                <c:pt idx="43">
                  <c:v>2013 Q1</c:v>
                </c:pt>
                <c:pt idx="44">
                  <c:v>2014 Q1</c:v>
                </c:pt>
                <c:pt idx="45">
                  <c:v>2015 Q3</c:v>
                </c:pt>
                <c:pt idx="46">
                  <c:v>2010 Q4</c:v>
                </c:pt>
                <c:pt idx="47">
                  <c:v>2012 Q2</c:v>
                </c:pt>
                <c:pt idx="48">
                  <c:v>2012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Q1</c:v>
                </c:pt>
                <c:pt idx="52">
                  <c:v>2010 Q2</c:v>
                </c:pt>
                <c:pt idx="53">
                  <c:v>2012 Q3</c:v>
                </c:pt>
                <c:pt idx="54">
                  <c:v>2010 Q1</c:v>
                </c:pt>
              </c:strCache>
            </c:strRef>
          </c:cat>
          <c:val>
            <c:numRef>
              <c:f>'PARETO CHART'!$D$2:$D$56</c:f>
              <c:numCache>
                <c:formatCode>0.00%</c:formatCode>
                <c:ptCount val="55"/>
                <c:pt idx="0">
                  <c:v>3.5580712999458503E-2</c:v>
                </c:pt>
                <c:pt idx="1">
                  <c:v>7.0953646220296915E-2</c:v>
                </c:pt>
                <c:pt idx="2">
                  <c:v>0.10422989258415077</c:v>
                </c:pt>
                <c:pt idx="3">
                  <c:v>0.13680724332900979</c:v>
                </c:pt>
                <c:pt idx="4">
                  <c:v>0.16586493055118304</c:v>
                </c:pt>
                <c:pt idx="5">
                  <c:v>0.19439372379141423</c:v>
                </c:pt>
                <c:pt idx="6">
                  <c:v>0.22151213307979997</c:v>
                </c:pt>
                <c:pt idx="7">
                  <c:v>0.24776794146906594</c:v>
                </c:pt>
                <c:pt idx="8">
                  <c:v>0.27209076828147227</c:v>
                </c:pt>
                <c:pt idx="9">
                  <c:v>0.29548173426855212</c:v>
                </c:pt>
                <c:pt idx="10">
                  <c:v>0.31871529133243492</c:v>
                </c:pt>
                <c:pt idx="11">
                  <c:v>0.34194884839631773</c:v>
                </c:pt>
                <c:pt idx="12">
                  <c:v>0.36399869035775884</c:v>
                </c:pt>
                <c:pt idx="13">
                  <c:v>0.38604853231919994</c:v>
                </c:pt>
                <c:pt idx="14">
                  <c:v>0.40727355152308858</c:v>
                </c:pt>
                <c:pt idx="15">
                  <c:v>0.42849857072697722</c:v>
                </c:pt>
                <c:pt idx="16">
                  <c:v>0.44930803037362566</c:v>
                </c:pt>
                <c:pt idx="17">
                  <c:v>0.47011749002027409</c:v>
                </c:pt>
                <c:pt idx="18">
                  <c:v>0.4905617609651054</c:v>
                </c:pt>
                <c:pt idx="19">
                  <c:v>0.50980972409363923</c:v>
                </c:pt>
                <c:pt idx="20">
                  <c:v>0.52874916573270681</c:v>
                </c:pt>
                <c:pt idx="21">
                  <c:v>0.54705897167898632</c:v>
                </c:pt>
                <c:pt idx="22">
                  <c:v>0.56526173955749182</c:v>
                </c:pt>
                <c:pt idx="23">
                  <c:v>0.58214227248114214</c:v>
                </c:pt>
                <c:pt idx="24">
                  <c:v>0.59876465477074936</c:v>
                </c:pt>
                <c:pt idx="25">
                  <c:v>0.61538703706035658</c:v>
                </c:pt>
                <c:pt idx="26">
                  <c:v>0.6320094193499638</c:v>
                </c:pt>
                <c:pt idx="27">
                  <c:v>0.64826661293775389</c:v>
                </c:pt>
                <c:pt idx="28">
                  <c:v>0.66438528667313057</c:v>
                </c:pt>
                <c:pt idx="29">
                  <c:v>0.68012617899283434</c:v>
                </c:pt>
                <c:pt idx="30">
                  <c:v>0.69557114253692776</c:v>
                </c:pt>
                <c:pt idx="31">
                  <c:v>0.71053128659757425</c:v>
                </c:pt>
                <c:pt idx="32">
                  <c:v>0.72525216909496126</c:v>
                </c:pt>
                <c:pt idx="33">
                  <c:v>0.73997305159234827</c:v>
                </c:pt>
                <c:pt idx="34">
                  <c:v>0.75458689602196127</c:v>
                </c:pt>
                <c:pt idx="35">
                  <c:v>0.76919444409464643</c:v>
                </c:pt>
                <c:pt idx="36">
                  <c:v>0.7838019921673316</c:v>
                </c:pt>
                <c:pt idx="37">
                  <c:v>0.79776731183337279</c:v>
                </c:pt>
                <c:pt idx="38">
                  <c:v>0.81156892621928911</c:v>
                </c:pt>
                <c:pt idx="39">
                  <c:v>0.82524461346664779</c:v>
                </c:pt>
                <c:pt idx="40">
                  <c:v>0.83871881729231423</c:v>
                </c:pt>
                <c:pt idx="41">
                  <c:v>0.85181523970230777</c:v>
                </c:pt>
                <c:pt idx="42">
                  <c:v>0.86474166047524859</c:v>
                </c:pt>
                <c:pt idx="43">
                  <c:v>0.87758622860812685</c:v>
                </c:pt>
                <c:pt idx="44">
                  <c:v>0.89043079674100512</c:v>
                </c:pt>
                <c:pt idx="45">
                  <c:v>0.90325647580309976</c:v>
                </c:pt>
                <c:pt idx="46">
                  <c:v>0.91581770787422345</c:v>
                </c:pt>
                <c:pt idx="47">
                  <c:v>0.92765485889864074</c:v>
                </c:pt>
                <c:pt idx="48">
                  <c:v>0.93861051995315459</c:v>
                </c:pt>
                <c:pt idx="49">
                  <c:v>0.94950321743838961</c:v>
                </c:pt>
                <c:pt idx="50">
                  <c:v>0.96039591492362464</c:v>
                </c:pt>
                <c:pt idx="51">
                  <c:v>0.9707219402853503</c:v>
                </c:pt>
                <c:pt idx="52">
                  <c:v>0.9807961113699607</c:v>
                </c:pt>
                <c:pt idx="53">
                  <c:v>0.99087028245457109</c:v>
                </c:pt>
                <c:pt idx="54">
                  <c:v>0.99999999999999933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9747-B266-2F6E6435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43696"/>
        <c:axId val="727634064"/>
      </c:lineChart>
      <c:catAx>
        <c:axId val="67386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YEARS(QUARTERLY)</a:t>
                </a:r>
              </a:p>
            </c:rich>
          </c:tx>
          <c:layout>
            <c:manualLayout>
              <c:xMode val="edge"/>
              <c:yMode val="edge"/>
              <c:x val="0.44547222222222221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67088"/>
        <c:crosses val="autoZero"/>
        <c:auto val="1"/>
        <c:lblAlgn val="ctr"/>
        <c:lblOffset val="100"/>
        <c:noMultiLvlLbl val="0"/>
      </c:catAx>
      <c:valAx>
        <c:axId val="6738670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$(IN</a:t>
                </a:r>
                <a:r>
                  <a:rPr lang="en-US" baseline="0"/>
                  <a:t> BILLION DOLLARS)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10268518518518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65360"/>
        <c:crosses val="autoZero"/>
        <c:crossBetween val="between"/>
      </c:valAx>
      <c:valAx>
        <c:axId val="72763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CUMMULATIVE PERCENTAGE</a:t>
                </a:r>
              </a:p>
            </c:rich>
          </c:tx>
          <c:layout>
            <c:manualLayout>
              <c:xMode val="edge"/>
              <c:yMode val="edge"/>
              <c:x val="0.9299860017497813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3696"/>
        <c:crosses val="max"/>
        <c:crossBetween val="between"/>
      </c:valAx>
      <c:catAx>
        <c:axId val="72684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63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Pareto Chart Displaying the Quarterly Profit of Microsoft from 2010-2023.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PROFIT $(IN BILLION DOLLARS)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'PARETO CHART'!$A$2:$A$56</c:f>
              <c:strCache>
                <c:ptCount val="55"/>
                <c:pt idx="0">
                  <c:v>2023 Q3</c:v>
                </c:pt>
                <c:pt idx="1">
                  <c:v>2023 Q2</c:v>
                </c:pt>
                <c:pt idx="2">
                  <c:v>2023 Q1</c:v>
                </c:pt>
                <c:pt idx="3">
                  <c:v>2022 Q4</c:v>
                </c:pt>
                <c:pt idx="4">
                  <c:v>2022 Q2</c:v>
                </c:pt>
                <c:pt idx="5">
                  <c:v>2022 Q3</c:v>
                </c:pt>
                <c:pt idx="6">
                  <c:v>2021 Q4</c:v>
                </c:pt>
                <c:pt idx="7">
                  <c:v>2022 Q1</c:v>
                </c:pt>
                <c:pt idx="8">
                  <c:v>2021 Q2</c:v>
                </c:pt>
                <c:pt idx="9">
                  <c:v>2021 Q3</c:v>
                </c:pt>
                <c:pt idx="10">
                  <c:v>2019 Q4</c:v>
                </c:pt>
                <c:pt idx="11">
                  <c:v>2020 Q4</c:v>
                </c:pt>
                <c:pt idx="12">
                  <c:v>2020 Q1</c:v>
                </c:pt>
                <c:pt idx="13">
                  <c:v>2021 Q1</c:v>
                </c:pt>
                <c:pt idx="14">
                  <c:v>2019 Q2</c:v>
                </c:pt>
                <c:pt idx="15">
                  <c:v>2020 Q2</c:v>
                </c:pt>
                <c:pt idx="16">
                  <c:v>2019 Q3</c:v>
                </c:pt>
                <c:pt idx="17">
                  <c:v>2020 Q3</c:v>
                </c:pt>
                <c:pt idx="18">
                  <c:v>2018 Q4</c:v>
                </c:pt>
                <c:pt idx="19">
                  <c:v>2019 Q1</c:v>
                </c:pt>
                <c:pt idx="20">
                  <c:v>2018 Q2</c:v>
                </c:pt>
                <c:pt idx="21">
                  <c:v>2018 Q3</c:v>
                </c:pt>
                <c:pt idx="22">
                  <c:v>2017 Q4</c:v>
                </c:pt>
                <c:pt idx="23">
                  <c:v>2018 Q1</c:v>
                </c:pt>
                <c:pt idx="24">
                  <c:v>2013 Q4</c:v>
                </c:pt>
                <c:pt idx="25">
                  <c:v>2014 Q4</c:v>
                </c:pt>
                <c:pt idx="26">
                  <c:v>2016 Q2</c:v>
                </c:pt>
                <c:pt idx="27">
                  <c:v>2016 Q4</c:v>
                </c:pt>
                <c:pt idx="28">
                  <c:v>2017 Q2</c:v>
                </c:pt>
                <c:pt idx="29">
                  <c:v>2010 Q3</c:v>
                </c:pt>
                <c:pt idx="30">
                  <c:v>2017 Q3</c:v>
                </c:pt>
                <c:pt idx="31">
                  <c:v>2015 Q4</c:v>
                </c:pt>
                <c:pt idx="32">
                  <c:v>2013 Q2</c:v>
                </c:pt>
                <c:pt idx="33">
                  <c:v>2014 Q2</c:v>
                </c:pt>
                <c:pt idx="34">
                  <c:v>2017 Q1</c:v>
                </c:pt>
                <c:pt idx="35">
                  <c:v>2013 Q3</c:v>
                </c:pt>
                <c:pt idx="36">
                  <c:v>2014 Q3</c:v>
                </c:pt>
                <c:pt idx="37">
                  <c:v>2015 Q2</c:v>
                </c:pt>
                <c:pt idx="38">
                  <c:v>2016 Q3</c:v>
                </c:pt>
                <c:pt idx="39">
                  <c:v>2015 Q1</c:v>
                </c:pt>
                <c:pt idx="40">
                  <c:v>2012 Q4</c:v>
                </c:pt>
                <c:pt idx="41">
                  <c:v>2011 Q4</c:v>
                </c:pt>
                <c:pt idx="42">
                  <c:v>2016 Q1</c:v>
                </c:pt>
                <c:pt idx="43">
                  <c:v>2013 Q1</c:v>
                </c:pt>
                <c:pt idx="44">
                  <c:v>2014 Q1</c:v>
                </c:pt>
                <c:pt idx="45">
                  <c:v>2015 Q3</c:v>
                </c:pt>
                <c:pt idx="46">
                  <c:v>2010 Q4</c:v>
                </c:pt>
                <c:pt idx="47">
                  <c:v>2012 Q2</c:v>
                </c:pt>
                <c:pt idx="48">
                  <c:v>2012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Q1</c:v>
                </c:pt>
                <c:pt idx="52">
                  <c:v>2010 Q2</c:v>
                </c:pt>
                <c:pt idx="53">
                  <c:v>2012 Q3</c:v>
                </c:pt>
                <c:pt idx="54">
                  <c:v>2010 Q1</c:v>
                </c:pt>
              </c:strCache>
            </c:strRef>
          </c:cat>
          <c:val>
            <c:numRef>
              <c:f>'PARETO CHART'!$E$1:$E$56</c:f>
              <c:numCache>
                <c:formatCode>"$"#,##0.00_);[Red]\("$"#,##0.00\)</c:formatCode>
                <c:ptCount val="56"/>
                <c:pt idx="0" formatCode="General">
                  <c:v>0</c:v>
                </c:pt>
                <c:pt idx="1">
                  <c:v>40.200000000000003</c:v>
                </c:pt>
                <c:pt idx="2">
                  <c:v>39.299999999999997</c:v>
                </c:pt>
                <c:pt idx="3">
                  <c:v>36.700000000000003</c:v>
                </c:pt>
                <c:pt idx="4">
                  <c:v>35.200000000000003</c:v>
                </c:pt>
                <c:pt idx="5">
                  <c:v>35.4</c:v>
                </c:pt>
                <c:pt idx="6">
                  <c:v>34.6</c:v>
                </c:pt>
                <c:pt idx="7">
                  <c:v>34.700000000000003</c:v>
                </c:pt>
                <c:pt idx="8">
                  <c:v>33.700000000000003</c:v>
                </c:pt>
                <c:pt idx="9">
                  <c:v>32.1</c:v>
                </c:pt>
                <c:pt idx="10">
                  <c:v>31.6</c:v>
                </c:pt>
                <c:pt idx="11">
                  <c:v>24.5</c:v>
                </c:pt>
                <c:pt idx="12">
                  <c:v>28.88</c:v>
                </c:pt>
                <c:pt idx="13">
                  <c:v>24.6</c:v>
                </c:pt>
                <c:pt idx="14">
                  <c:v>28.6</c:v>
                </c:pt>
                <c:pt idx="15">
                  <c:v>23.3</c:v>
                </c:pt>
                <c:pt idx="16">
                  <c:v>25.6</c:v>
                </c:pt>
                <c:pt idx="17">
                  <c:v>22.64</c:v>
                </c:pt>
                <c:pt idx="18">
                  <c:v>26.1</c:v>
                </c:pt>
                <c:pt idx="19">
                  <c:v>20</c:v>
                </c:pt>
                <c:pt idx="20">
                  <c:v>20.399999999999999</c:v>
                </c:pt>
                <c:pt idx="21">
                  <c:v>20.3</c:v>
                </c:pt>
                <c:pt idx="22">
                  <c:v>19.100000000000001</c:v>
                </c:pt>
                <c:pt idx="23">
                  <c:v>17.850000000000001</c:v>
                </c:pt>
                <c:pt idx="24">
                  <c:v>17.5</c:v>
                </c:pt>
                <c:pt idx="25">
                  <c:v>16.100000000000001</c:v>
                </c:pt>
                <c:pt idx="26">
                  <c:v>16.3</c:v>
                </c:pt>
                <c:pt idx="27">
                  <c:v>18.399999999999999</c:v>
                </c:pt>
                <c:pt idx="28">
                  <c:v>15.92</c:v>
                </c:pt>
                <c:pt idx="29">
                  <c:v>17.100000000000001</c:v>
                </c:pt>
                <c:pt idx="30">
                  <c:v>13.05</c:v>
                </c:pt>
                <c:pt idx="31">
                  <c:v>16.2</c:v>
                </c:pt>
                <c:pt idx="32">
                  <c:v>13.9</c:v>
                </c:pt>
                <c:pt idx="33">
                  <c:v>14.1</c:v>
                </c:pt>
                <c:pt idx="34">
                  <c:v>15.7</c:v>
                </c:pt>
                <c:pt idx="35">
                  <c:v>15.1</c:v>
                </c:pt>
                <c:pt idx="36">
                  <c:v>13.3</c:v>
                </c:pt>
                <c:pt idx="37">
                  <c:v>14.9</c:v>
                </c:pt>
                <c:pt idx="38">
                  <c:v>14.7</c:v>
                </c:pt>
                <c:pt idx="39">
                  <c:v>14</c:v>
                </c:pt>
                <c:pt idx="40">
                  <c:v>14.5</c:v>
                </c:pt>
                <c:pt idx="41">
                  <c:v>15.76</c:v>
                </c:pt>
                <c:pt idx="42">
                  <c:v>15.24</c:v>
                </c:pt>
                <c:pt idx="43">
                  <c:v>12.8</c:v>
                </c:pt>
                <c:pt idx="44">
                  <c:v>15.7</c:v>
                </c:pt>
                <c:pt idx="45">
                  <c:v>14.1</c:v>
                </c:pt>
                <c:pt idx="46">
                  <c:v>13.1</c:v>
                </c:pt>
                <c:pt idx="47">
                  <c:v>15.1</c:v>
                </c:pt>
                <c:pt idx="48">
                  <c:v>13.8</c:v>
                </c:pt>
                <c:pt idx="49">
                  <c:v>13.4</c:v>
                </c:pt>
                <c:pt idx="50">
                  <c:v>13.65</c:v>
                </c:pt>
                <c:pt idx="51">
                  <c:v>13.59</c:v>
                </c:pt>
                <c:pt idx="52">
                  <c:v>12.53</c:v>
                </c:pt>
                <c:pt idx="53">
                  <c:v>12.86</c:v>
                </c:pt>
                <c:pt idx="54">
                  <c:v>11.84</c:v>
                </c:pt>
                <c:pt idx="55">
                  <c:v>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9-CF40-A1AE-79291EA3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169632"/>
        <c:axId val="727536688"/>
      </c:barChart>
      <c:lineChart>
        <c:grouping val="standard"/>
        <c:varyColors val="0"/>
        <c:ser>
          <c:idx val="3"/>
          <c:order val="1"/>
          <c:tx>
            <c:v>CUMMULATIVE PERCENTAGE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'PARETO CHART'!$A$2:$A$56</c:f>
              <c:strCache>
                <c:ptCount val="55"/>
                <c:pt idx="0">
                  <c:v>2023 Q3</c:v>
                </c:pt>
                <c:pt idx="1">
                  <c:v>2023 Q2</c:v>
                </c:pt>
                <c:pt idx="2">
                  <c:v>2023 Q1</c:v>
                </c:pt>
                <c:pt idx="3">
                  <c:v>2022 Q4</c:v>
                </c:pt>
                <c:pt idx="4">
                  <c:v>2022 Q2</c:v>
                </c:pt>
                <c:pt idx="5">
                  <c:v>2022 Q3</c:v>
                </c:pt>
                <c:pt idx="6">
                  <c:v>2021 Q4</c:v>
                </c:pt>
                <c:pt idx="7">
                  <c:v>2022 Q1</c:v>
                </c:pt>
                <c:pt idx="8">
                  <c:v>2021 Q2</c:v>
                </c:pt>
                <c:pt idx="9">
                  <c:v>2021 Q3</c:v>
                </c:pt>
                <c:pt idx="10">
                  <c:v>2019 Q4</c:v>
                </c:pt>
                <c:pt idx="11">
                  <c:v>2020 Q4</c:v>
                </c:pt>
                <c:pt idx="12">
                  <c:v>2020 Q1</c:v>
                </c:pt>
                <c:pt idx="13">
                  <c:v>2021 Q1</c:v>
                </c:pt>
                <c:pt idx="14">
                  <c:v>2019 Q2</c:v>
                </c:pt>
                <c:pt idx="15">
                  <c:v>2020 Q2</c:v>
                </c:pt>
                <c:pt idx="16">
                  <c:v>2019 Q3</c:v>
                </c:pt>
                <c:pt idx="17">
                  <c:v>2020 Q3</c:v>
                </c:pt>
                <c:pt idx="18">
                  <c:v>2018 Q4</c:v>
                </c:pt>
                <c:pt idx="19">
                  <c:v>2019 Q1</c:v>
                </c:pt>
                <c:pt idx="20">
                  <c:v>2018 Q2</c:v>
                </c:pt>
                <c:pt idx="21">
                  <c:v>2018 Q3</c:v>
                </c:pt>
                <c:pt idx="22">
                  <c:v>2017 Q4</c:v>
                </c:pt>
                <c:pt idx="23">
                  <c:v>2018 Q1</c:v>
                </c:pt>
                <c:pt idx="24">
                  <c:v>2013 Q4</c:v>
                </c:pt>
                <c:pt idx="25">
                  <c:v>2014 Q4</c:v>
                </c:pt>
                <c:pt idx="26">
                  <c:v>2016 Q2</c:v>
                </c:pt>
                <c:pt idx="27">
                  <c:v>2016 Q4</c:v>
                </c:pt>
                <c:pt idx="28">
                  <c:v>2017 Q2</c:v>
                </c:pt>
                <c:pt idx="29">
                  <c:v>2010 Q3</c:v>
                </c:pt>
                <c:pt idx="30">
                  <c:v>2017 Q3</c:v>
                </c:pt>
                <c:pt idx="31">
                  <c:v>2015 Q4</c:v>
                </c:pt>
                <c:pt idx="32">
                  <c:v>2013 Q2</c:v>
                </c:pt>
                <c:pt idx="33">
                  <c:v>2014 Q2</c:v>
                </c:pt>
                <c:pt idx="34">
                  <c:v>2017 Q1</c:v>
                </c:pt>
                <c:pt idx="35">
                  <c:v>2013 Q3</c:v>
                </c:pt>
                <c:pt idx="36">
                  <c:v>2014 Q3</c:v>
                </c:pt>
                <c:pt idx="37">
                  <c:v>2015 Q2</c:v>
                </c:pt>
                <c:pt idx="38">
                  <c:v>2016 Q3</c:v>
                </c:pt>
                <c:pt idx="39">
                  <c:v>2015 Q1</c:v>
                </c:pt>
                <c:pt idx="40">
                  <c:v>2012 Q4</c:v>
                </c:pt>
                <c:pt idx="41">
                  <c:v>2011 Q4</c:v>
                </c:pt>
                <c:pt idx="42">
                  <c:v>2016 Q1</c:v>
                </c:pt>
                <c:pt idx="43">
                  <c:v>2013 Q1</c:v>
                </c:pt>
                <c:pt idx="44">
                  <c:v>2014 Q1</c:v>
                </c:pt>
                <c:pt idx="45">
                  <c:v>2015 Q3</c:v>
                </c:pt>
                <c:pt idx="46">
                  <c:v>2010 Q4</c:v>
                </c:pt>
                <c:pt idx="47">
                  <c:v>2012 Q2</c:v>
                </c:pt>
                <c:pt idx="48">
                  <c:v>2012 Q1</c:v>
                </c:pt>
                <c:pt idx="49">
                  <c:v>2011 Q2</c:v>
                </c:pt>
                <c:pt idx="50">
                  <c:v>2011 Q3</c:v>
                </c:pt>
                <c:pt idx="51">
                  <c:v>2011 Q1</c:v>
                </c:pt>
                <c:pt idx="52">
                  <c:v>2010 Q2</c:v>
                </c:pt>
                <c:pt idx="53">
                  <c:v>2012 Q3</c:v>
                </c:pt>
                <c:pt idx="54">
                  <c:v>2010 Q1</c:v>
                </c:pt>
              </c:strCache>
            </c:strRef>
          </c:cat>
          <c:val>
            <c:numRef>
              <c:f>'PARETO CHART'!$G$2:$G$56</c:f>
              <c:numCache>
                <c:formatCode>0.00%</c:formatCode>
                <c:ptCount val="55"/>
                <c:pt idx="0">
                  <c:v>3.5849645516564853E-2</c:v>
                </c:pt>
                <c:pt idx="1">
                  <c:v>7.0896687029027503E-2</c:v>
                </c:pt>
                <c:pt idx="2">
                  <c:v>0.10362509475186159</c:v>
                </c:pt>
                <c:pt idx="3">
                  <c:v>0.13501582913452534</c:v>
                </c:pt>
                <c:pt idx="4">
                  <c:v>0.16658491996254512</c:v>
                </c:pt>
                <c:pt idx="5">
                  <c:v>0.19744058500914075</c:v>
                </c:pt>
                <c:pt idx="6">
                  <c:v>0.22838542827841438</c:v>
                </c:pt>
                <c:pt idx="7">
                  <c:v>0.25843848932090779</c:v>
                </c:pt>
                <c:pt idx="8">
                  <c:v>0.28706469880055285</c:v>
                </c:pt>
                <c:pt idx="9">
                  <c:v>0.31524501716680781</c:v>
                </c:pt>
                <c:pt idx="10">
                  <c:v>0.3370936817229232</c:v>
                </c:pt>
                <c:pt idx="11">
                  <c:v>0.36284835243233593</c:v>
                </c:pt>
                <c:pt idx="12">
                  <c:v>0.38478619521112933</c:v>
                </c:pt>
                <c:pt idx="13">
                  <c:v>0.41029116689704365</c:v>
                </c:pt>
                <c:pt idx="14">
                  <c:v>0.43106969278102281</c:v>
                </c:pt>
                <c:pt idx="15">
                  <c:v>0.45389931778659642</c:v>
                </c:pt>
                <c:pt idx="16">
                  <c:v>0.47408926740090063</c:v>
                </c:pt>
                <c:pt idx="17">
                  <c:v>0.49736478351986435</c:v>
                </c:pt>
                <c:pt idx="18">
                  <c:v>0.51520042805546873</c:v>
                </c:pt>
                <c:pt idx="19">
                  <c:v>0.53339278548178526</c:v>
                </c:pt>
                <c:pt idx="20">
                  <c:v>0.55149596468542372</c:v>
                </c:pt>
                <c:pt idx="21">
                  <c:v>0.56852900521692595</c:v>
                </c:pt>
                <c:pt idx="22">
                  <c:v>0.58444731796495286</c:v>
                </c:pt>
                <c:pt idx="23">
                  <c:v>0.60005350693360671</c:v>
                </c:pt>
                <c:pt idx="24">
                  <c:v>0.6144112007847683</c:v>
                </c:pt>
                <c:pt idx="25">
                  <c:v>0.62894725108128591</c:v>
                </c:pt>
                <c:pt idx="26">
                  <c:v>0.64535604405404201</c:v>
                </c:pt>
                <c:pt idx="27">
                  <c:v>0.65955321710438308</c:v>
                </c:pt>
                <c:pt idx="28">
                  <c:v>0.67480269318232489</c:v>
                </c:pt>
                <c:pt idx="29">
                  <c:v>0.68644045124180675</c:v>
                </c:pt>
                <c:pt idx="30">
                  <c:v>0.70088732331564629</c:v>
                </c:pt>
                <c:pt idx="31">
                  <c:v>0.71328309626789133</c:v>
                </c:pt>
                <c:pt idx="32">
                  <c:v>0.72585722566549238</c:v>
                </c:pt>
                <c:pt idx="33">
                  <c:v>0.73985820662594182</c:v>
                </c:pt>
                <c:pt idx="34">
                  <c:v>0.75332411825032319</c:v>
                </c:pt>
                <c:pt idx="35">
                  <c:v>0.76518482186650016</c:v>
                </c:pt>
                <c:pt idx="36">
                  <c:v>0.77847237704552541</c:v>
                </c:pt>
                <c:pt idx="37">
                  <c:v>0.79158157577919463</c:v>
                </c:pt>
                <c:pt idx="38">
                  <c:v>0.80406652695411773</c:v>
                </c:pt>
                <c:pt idx="39">
                  <c:v>0.81699736924243094</c:v>
                </c:pt>
                <c:pt idx="40">
                  <c:v>0.83105185713648722</c:v>
                </c:pt>
                <c:pt idx="41">
                  <c:v>0.84464261827261777</c:v>
                </c:pt>
                <c:pt idx="42">
                  <c:v>0.85605743077540464</c:v>
                </c:pt>
                <c:pt idx="43">
                  <c:v>0.87005841173585408</c:v>
                </c:pt>
                <c:pt idx="44">
                  <c:v>0.88263254113345513</c:v>
                </c:pt>
                <c:pt idx="45">
                  <c:v>0.89431488830427597</c:v>
                </c:pt>
                <c:pt idx="46">
                  <c:v>0.90778079992865734</c:v>
                </c:pt>
                <c:pt idx="47">
                  <c:v>0.92008739465822442</c:v>
                </c:pt>
                <c:pt idx="48">
                  <c:v>0.93203727649707935</c:v>
                </c:pt>
                <c:pt idx="49">
                  <c:v>0.94421010389262938</c:v>
                </c:pt>
                <c:pt idx="50">
                  <c:v>0.95632942435457258</c:v>
                </c:pt>
                <c:pt idx="51">
                  <c:v>0.96750345565612872</c:v>
                </c:pt>
                <c:pt idx="52">
                  <c:v>0.97897177509252231</c:v>
                </c:pt>
                <c:pt idx="53">
                  <c:v>0.98953047665760008</c:v>
                </c:pt>
                <c:pt idx="54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9-CF40-A1AE-79291EA3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717728"/>
        <c:axId val="655023344"/>
      </c:lineChart>
      <c:catAx>
        <c:axId val="72716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YEARS(QUARTERLY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36688"/>
        <c:crosses val="autoZero"/>
        <c:auto val="1"/>
        <c:lblAlgn val="ctr"/>
        <c:lblOffset val="100"/>
        <c:noMultiLvlLbl val="0"/>
      </c:catAx>
      <c:valAx>
        <c:axId val="72753668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PROFIT $(IN BILLION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69632"/>
        <c:crosses val="autoZero"/>
        <c:crossBetween val="between"/>
      </c:valAx>
      <c:valAx>
        <c:axId val="655023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CUMMULATIVE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17728"/>
        <c:crosses val="max"/>
        <c:crossBetween val="between"/>
      </c:valAx>
      <c:catAx>
        <c:axId val="65471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02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 Graph Displaying the Quarterly Revenue &amp; Profit of Microsoft from 2010-2023.</a:t>
            </a:r>
          </a:p>
        </c:rich>
      </c:tx>
      <c:layout>
        <c:manualLayout>
          <c:xMode val="edge"/>
          <c:yMode val="edge"/>
          <c:x val="0.1580693350831146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GRAPH'!$A$2:$A$56</c:f>
              <c:strCache>
                <c:ptCount val="55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 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 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 </c:v>
                </c:pt>
                <c:pt idx="44">
                  <c:v>2021 Q1 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</c:strCache>
            </c:strRef>
          </c:cat>
          <c:val>
            <c:numRef>
              <c:f>'LINE GRAPH'!$B$2:$B$56</c:f>
              <c:numCache>
                <c:formatCode>"$"#,##0.00_);[Red]\("$"#,##0.00\)</c:formatCode>
                <c:ptCount val="55"/>
                <c:pt idx="0">
                  <c:v>14.5</c:v>
                </c:pt>
                <c:pt idx="1">
                  <c:v>16</c:v>
                </c:pt>
                <c:pt idx="2">
                  <c:v>25</c:v>
                </c:pt>
                <c:pt idx="3">
                  <c:v>19.95</c:v>
                </c:pt>
                <c:pt idx="4">
                  <c:v>16.399999999999999</c:v>
                </c:pt>
                <c:pt idx="5">
                  <c:v>17.3</c:v>
                </c:pt>
                <c:pt idx="6">
                  <c:v>17.3</c:v>
                </c:pt>
                <c:pt idx="7">
                  <c:v>20.8</c:v>
                </c:pt>
                <c:pt idx="8">
                  <c:v>17.399999999999999</c:v>
                </c:pt>
                <c:pt idx="9">
                  <c:v>18.8</c:v>
                </c:pt>
                <c:pt idx="10">
                  <c:v>16</c:v>
                </c:pt>
                <c:pt idx="11">
                  <c:v>21.4</c:v>
                </c:pt>
                <c:pt idx="12">
                  <c:v>20.399999999999999</c:v>
                </c:pt>
                <c:pt idx="13">
                  <c:v>23.38</c:v>
                </c:pt>
                <c:pt idx="14">
                  <c:v>23.2</c:v>
                </c:pt>
                <c:pt idx="15">
                  <c:v>26.4</c:v>
                </c:pt>
                <c:pt idx="16">
                  <c:v>20.399999999999999</c:v>
                </c:pt>
                <c:pt idx="17">
                  <c:v>23.38</c:v>
                </c:pt>
                <c:pt idx="18">
                  <c:v>23.2</c:v>
                </c:pt>
                <c:pt idx="19">
                  <c:v>26.4</c:v>
                </c:pt>
                <c:pt idx="20">
                  <c:v>21.72</c:v>
                </c:pt>
                <c:pt idx="21">
                  <c:v>22.18</c:v>
                </c:pt>
                <c:pt idx="22">
                  <c:v>20.37</c:v>
                </c:pt>
                <c:pt idx="23">
                  <c:v>23.76</c:v>
                </c:pt>
                <c:pt idx="24">
                  <c:v>20.53</c:v>
                </c:pt>
                <c:pt idx="25">
                  <c:v>26.4</c:v>
                </c:pt>
                <c:pt idx="26">
                  <c:v>21.92</c:v>
                </c:pt>
                <c:pt idx="27">
                  <c:v>25.82</c:v>
                </c:pt>
                <c:pt idx="28">
                  <c:v>23.21</c:v>
                </c:pt>
                <c:pt idx="29">
                  <c:v>25.6</c:v>
                </c:pt>
                <c:pt idx="30">
                  <c:v>24.53</c:v>
                </c:pt>
                <c:pt idx="31">
                  <c:v>28.91</c:v>
                </c:pt>
                <c:pt idx="32">
                  <c:v>26.81</c:v>
                </c:pt>
                <c:pt idx="33">
                  <c:v>30.08</c:v>
                </c:pt>
                <c:pt idx="34">
                  <c:v>29.08</c:v>
                </c:pt>
                <c:pt idx="35">
                  <c:v>32.47</c:v>
                </c:pt>
                <c:pt idx="36">
                  <c:v>30.57</c:v>
                </c:pt>
                <c:pt idx="37">
                  <c:v>33.71</c:v>
                </c:pt>
                <c:pt idx="38">
                  <c:v>33.049999999999997</c:v>
                </c:pt>
                <c:pt idx="39">
                  <c:v>36.9</c:v>
                </c:pt>
                <c:pt idx="40">
                  <c:v>35.020000000000003</c:v>
                </c:pt>
                <c:pt idx="41">
                  <c:v>33.71</c:v>
                </c:pt>
                <c:pt idx="42">
                  <c:v>33.049999999999997</c:v>
                </c:pt>
                <c:pt idx="43">
                  <c:v>36.9</c:v>
                </c:pt>
                <c:pt idx="44">
                  <c:v>35.020000000000003</c:v>
                </c:pt>
                <c:pt idx="45">
                  <c:v>38.630000000000003</c:v>
                </c:pt>
                <c:pt idx="46">
                  <c:v>37.15</c:v>
                </c:pt>
                <c:pt idx="47">
                  <c:v>43.07</c:v>
                </c:pt>
                <c:pt idx="48">
                  <c:v>41.7</c:v>
                </c:pt>
                <c:pt idx="49">
                  <c:v>46.15</c:v>
                </c:pt>
                <c:pt idx="50">
                  <c:v>45.31</c:v>
                </c:pt>
                <c:pt idx="51">
                  <c:v>51.74</c:v>
                </c:pt>
                <c:pt idx="52">
                  <c:v>52.85</c:v>
                </c:pt>
                <c:pt idx="53">
                  <c:v>56.18</c:v>
                </c:pt>
                <c:pt idx="54">
                  <c:v>56.51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A14C-8A12-C299C19E61E4}"/>
            </c:ext>
          </c:extLst>
        </c:ser>
        <c:ser>
          <c:idx val="1"/>
          <c:order val="1"/>
          <c:tx>
            <c:v>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GRAPH'!$A$2:$A$56</c:f>
              <c:strCache>
                <c:ptCount val="55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 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 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 </c:v>
                </c:pt>
                <c:pt idx="44">
                  <c:v>2021 Q1 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</c:strCache>
            </c:strRef>
          </c:cat>
          <c:val>
            <c:numRef>
              <c:f>'LINE GRAPH'!$C$2:$C$56</c:f>
              <c:numCache>
                <c:formatCode>"$"#,##0.00_);[Red]\("$"#,##0.00\)</c:formatCode>
                <c:ptCount val="55"/>
                <c:pt idx="0">
                  <c:v>11.74</c:v>
                </c:pt>
                <c:pt idx="1">
                  <c:v>12.86</c:v>
                </c:pt>
                <c:pt idx="2">
                  <c:v>13.05</c:v>
                </c:pt>
                <c:pt idx="3">
                  <c:v>15.1</c:v>
                </c:pt>
                <c:pt idx="4">
                  <c:v>12.53</c:v>
                </c:pt>
                <c:pt idx="5">
                  <c:v>13.65</c:v>
                </c:pt>
                <c:pt idx="6">
                  <c:v>13.59</c:v>
                </c:pt>
                <c:pt idx="7">
                  <c:v>15.24</c:v>
                </c:pt>
                <c:pt idx="8">
                  <c:v>13.4</c:v>
                </c:pt>
                <c:pt idx="9">
                  <c:v>13.8</c:v>
                </c:pt>
                <c:pt idx="10">
                  <c:v>11.84</c:v>
                </c:pt>
                <c:pt idx="11">
                  <c:v>15.76</c:v>
                </c:pt>
                <c:pt idx="12">
                  <c:v>15.7</c:v>
                </c:pt>
                <c:pt idx="13">
                  <c:v>14.1</c:v>
                </c:pt>
                <c:pt idx="14">
                  <c:v>13.3</c:v>
                </c:pt>
                <c:pt idx="15">
                  <c:v>16.100000000000001</c:v>
                </c:pt>
                <c:pt idx="16">
                  <c:v>14.1</c:v>
                </c:pt>
                <c:pt idx="17">
                  <c:v>15.7</c:v>
                </c:pt>
                <c:pt idx="18">
                  <c:v>14.9</c:v>
                </c:pt>
                <c:pt idx="19">
                  <c:v>16.3</c:v>
                </c:pt>
                <c:pt idx="20">
                  <c:v>14.5</c:v>
                </c:pt>
                <c:pt idx="21">
                  <c:v>14.7</c:v>
                </c:pt>
                <c:pt idx="22">
                  <c:v>13.1</c:v>
                </c:pt>
                <c:pt idx="23">
                  <c:v>13.9</c:v>
                </c:pt>
                <c:pt idx="24">
                  <c:v>12.8</c:v>
                </c:pt>
                <c:pt idx="25">
                  <c:v>18.399999999999999</c:v>
                </c:pt>
                <c:pt idx="26">
                  <c:v>14</c:v>
                </c:pt>
                <c:pt idx="27">
                  <c:v>15.92</c:v>
                </c:pt>
                <c:pt idx="28">
                  <c:v>15.1</c:v>
                </c:pt>
                <c:pt idx="29">
                  <c:v>17.100000000000001</c:v>
                </c:pt>
                <c:pt idx="30">
                  <c:v>16.2</c:v>
                </c:pt>
                <c:pt idx="31">
                  <c:v>17.850000000000001</c:v>
                </c:pt>
                <c:pt idx="32">
                  <c:v>17.5</c:v>
                </c:pt>
                <c:pt idx="33">
                  <c:v>20.3</c:v>
                </c:pt>
                <c:pt idx="34">
                  <c:v>19.100000000000001</c:v>
                </c:pt>
                <c:pt idx="35">
                  <c:v>20</c:v>
                </c:pt>
                <c:pt idx="36">
                  <c:v>20.399999999999999</c:v>
                </c:pt>
                <c:pt idx="37">
                  <c:v>23.3</c:v>
                </c:pt>
                <c:pt idx="38">
                  <c:v>22.64</c:v>
                </c:pt>
                <c:pt idx="39">
                  <c:v>24.5</c:v>
                </c:pt>
                <c:pt idx="40">
                  <c:v>24.6</c:v>
                </c:pt>
                <c:pt idx="41">
                  <c:v>25.6</c:v>
                </c:pt>
                <c:pt idx="42">
                  <c:v>26.1</c:v>
                </c:pt>
                <c:pt idx="43">
                  <c:v>28.88</c:v>
                </c:pt>
                <c:pt idx="44">
                  <c:v>28.6</c:v>
                </c:pt>
                <c:pt idx="45">
                  <c:v>32.1</c:v>
                </c:pt>
                <c:pt idx="46">
                  <c:v>31.6</c:v>
                </c:pt>
                <c:pt idx="47">
                  <c:v>34.700000000000003</c:v>
                </c:pt>
                <c:pt idx="48">
                  <c:v>33.700000000000003</c:v>
                </c:pt>
                <c:pt idx="49">
                  <c:v>35.4</c:v>
                </c:pt>
                <c:pt idx="50">
                  <c:v>34.6</c:v>
                </c:pt>
                <c:pt idx="51">
                  <c:v>35.200000000000003</c:v>
                </c:pt>
                <c:pt idx="52">
                  <c:v>36.700000000000003</c:v>
                </c:pt>
                <c:pt idx="53">
                  <c:v>39.299999999999997</c:v>
                </c:pt>
                <c:pt idx="54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0-A14C-8A12-C299C19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65295"/>
        <c:axId val="218388943"/>
      </c:lineChart>
      <c:catAx>
        <c:axId val="26366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YEARS(QUARTERLY</a:t>
                </a: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5907524059492566"/>
              <c:y val="0.805207786526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88943"/>
        <c:crosses val="autoZero"/>
        <c:auto val="1"/>
        <c:lblAlgn val="ctr"/>
        <c:lblOffset val="100"/>
        <c:noMultiLvlLbl val="0"/>
      </c:catAx>
      <c:valAx>
        <c:axId val="2183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AMOUNT  IN BILLIONS OF DOLLARS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14854184893554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6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BAR Chart Displaying the Quarterly Revenue and  Profit of Microsoft from 2010-2023.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CAHRT'!$B$1</c:f>
              <c:strCache>
                <c:ptCount val="1"/>
                <c:pt idx="0">
                  <c:v>REVENUE$(IN BILLIONS OF DOLLARS)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CAHRT'!$A$2:$A$56</c:f>
              <c:strCache>
                <c:ptCount val="55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 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 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 </c:v>
                </c:pt>
                <c:pt idx="44">
                  <c:v>2021 Q1 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</c:strCache>
            </c:strRef>
          </c:cat>
          <c:val>
            <c:numRef>
              <c:f>'BAR CAHRT'!$B$2:$B$56</c:f>
              <c:numCache>
                <c:formatCode>"$"#,##0.00_);[Red]\("$"#,##0.00\)</c:formatCode>
                <c:ptCount val="55"/>
                <c:pt idx="0">
                  <c:v>14.5</c:v>
                </c:pt>
                <c:pt idx="1">
                  <c:v>16</c:v>
                </c:pt>
                <c:pt idx="2">
                  <c:v>25</c:v>
                </c:pt>
                <c:pt idx="3">
                  <c:v>19.95</c:v>
                </c:pt>
                <c:pt idx="4">
                  <c:v>16.399999999999999</c:v>
                </c:pt>
                <c:pt idx="5">
                  <c:v>17.3</c:v>
                </c:pt>
                <c:pt idx="6">
                  <c:v>17.3</c:v>
                </c:pt>
                <c:pt idx="7">
                  <c:v>20.8</c:v>
                </c:pt>
                <c:pt idx="8">
                  <c:v>17.399999999999999</c:v>
                </c:pt>
                <c:pt idx="9">
                  <c:v>18.8</c:v>
                </c:pt>
                <c:pt idx="10">
                  <c:v>16</c:v>
                </c:pt>
                <c:pt idx="11">
                  <c:v>21.4</c:v>
                </c:pt>
                <c:pt idx="12">
                  <c:v>20.399999999999999</c:v>
                </c:pt>
                <c:pt idx="13">
                  <c:v>23.38</c:v>
                </c:pt>
                <c:pt idx="14">
                  <c:v>23.2</c:v>
                </c:pt>
                <c:pt idx="15">
                  <c:v>26.4</c:v>
                </c:pt>
                <c:pt idx="16">
                  <c:v>20.399999999999999</c:v>
                </c:pt>
                <c:pt idx="17">
                  <c:v>23.38</c:v>
                </c:pt>
                <c:pt idx="18">
                  <c:v>23.2</c:v>
                </c:pt>
                <c:pt idx="19">
                  <c:v>26.4</c:v>
                </c:pt>
                <c:pt idx="20">
                  <c:v>21.72</c:v>
                </c:pt>
                <c:pt idx="21">
                  <c:v>22.18</c:v>
                </c:pt>
                <c:pt idx="22">
                  <c:v>20.37</c:v>
                </c:pt>
                <c:pt idx="23">
                  <c:v>23.76</c:v>
                </c:pt>
                <c:pt idx="24">
                  <c:v>20.53</c:v>
                </c:pt>
                <c:pt idx="25">
                  <c:v>26.4</c:v>
                </c:pt>
                <c:pt idx="26">
                  <c:v>21.92</c:v>
                </c:pt>
                <c:pt idx="27">
                  <c:v>25.82</c:v>
                </c:pt>
                <c:pt idx="28">
                  <c:v>23.21</c:v>
                </c:pt>
                <c:pt idx="29">
                  <c:v>25.6</c:v>
                </c:pt>
                <c:pt idx="30">
                  <c:v>24.53</c:v>
                </c:pt>
                <c:pt idx="31">
                  <c:v>28.91</c:v>
                </c:pt>
                <c:pt idx="32">
                  <c:v>26.81</c:v>
                </c:pt>
                <c:pt idx="33">
                  <c:v>30.08</c:v>
                </c:pt>
                <c:pt idx="34">
                  <c:v>29.08</c:v>
                </c:pt>
                <c:pt idx="35">
                  <c:v>32.47</c:v>
                </c:pt>
                <c:pt idx="36">
                  <c:v>30.57</c:v>
                </c:pt>
                <c:pt idx="37">
                  <c:v>33.71</c:v>
                </c:pt>
                <c:pt idx="38">
                  <c:v>33.049999999999997</c:v>
                </c:pt>
                <c:pt idx="39">
                  <c:v>36.9</c:v>
                </c:pt>
                <c:pt idx="40">
                  <c:v>35.020000000000003</c:v>
                </c:pt>
                <c:pt idx="41">
                  <c:v>33.71</c:v>
                </c:pt>
                <c:pt idx="42">
                  <c:v>33.049999999999997</c:v>
                </c:pt>
                <c:pt idx="43">
                  <c:v>36.9</c:v>
                </c:pt>
                <c:pt idx="44">
                  <c:v>35.020000000000003</c:v>
                </c:pt>
                <c:pt idx="45">
                  <c:v>38.630000000000003</c:v>
                </c:pt>
                <c:pt idx="46">
                  <c:v>37.15</c:v>
                </c:pt>
                <c:pt idx="47">
                  <c:v>43.07</c:v>
                </c:pt>
                <c:pt idx="48">
                  <c:v>41.7</c:v>
                </c:pt>
                <c:pt idx="49">
                  <c:v>46.15</c:v>
                </c:pt>
                <c:pt idx="50">
                  <c:v>45.31</c:v>
                </c:pt>
                <c:pt idx="51">
                  <c:v>51.74</c:v>
                </c:pt>
                <c:pt idx="52">
                  <c:v>52.85</c:v>
                </c:pt>
                <c:pt idx="53">
                  <c:v>56.18</c:v>
                </c:pt>
                <c:pt idx="54">
                  <c:v>56.51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D-8C42-AD70-C3034D15DC87}"/>
            </c:ext>
          </c:extLst>
        </c:ser>
        <c:ser>
          <c:idx val="1"/>
          <c:order val="1"/>
          <c:tx>
            <c:strRef>
              <c:f>'BAR CAHRT'!$C$1</c:f>
              <c:strCache>
                <c:ptCount val="1"/>
                <c:pt idx="0">
                  <c:v>PROFIT$(IN BILLIONS OF DOLLARS)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CAHRT'!$A$2:$A$56</c:f>
              <c:strCache>
                <c:ptCount val="55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 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 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 </c:v>
                </c:pt>
                <c:pt idx="44">
                  <c:v>2021 Q1 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</c:strCache>
            </c:strRef>
          </c:cat>
          <c:val>
            <c:numRef>
              <c:f>'BAR CAHRT'!$C$2:$C$56</c:f>
              <c:numCache>
                <c:formatCode>"$"#,##0.00_);[Red]\("$"#,##0.00\)</c:formatCode>
                <c:ptCount val="55"/>
                <c:pt idx="0">
                  <c:v>11.74</c:v>
                </c:pt>
                <c:pt idx="1">
                  <c:v>12.86</c:v>
                </c:pt>
                <c:pt idx="2">
                  <c:v>13.05</c:v>
                </c:pt>
                <c:pt idx="3">
                  <c:v>15.1</c:v>
                </c:pt>
                <c:pt idx="4">
                  <c:v>12.53</c:v>
                </c:pt>
                <c:pt idx="5">
                  <c:v>13.65</c:v>
                </c:pt>
                <c:pt idx="6">
                  <c:v>13.59</c:v>
                </c:pt>
                <c:pt idx="7">
                  <c:v>15.24</c:v>
                </c:pt>
                <c:pt idx="8">
                  <c:v>13.4</c:v>
                </c:pt>
                <c:pt idx="9">
                  <c:v>13.8</c:v>
                </c:pt>
                <c:pt idx="10">
                  <c:v>11.84</c:v>
                </c:pt>
                <c:pt idx="11">
                  <c:v>15.76</c:v>
                </c:pt>
                <c:pt idx="12">
                  <c:v>15.7</c:v>
                </c:pt>
                <c:pt idx="13">
                  <c:v>14.1</c:v>
                </c:pt>
                <c:pt idx="14">
                  <c:v>13.3</c:v>
                </c:pt>
                <c:pt idx="15">
                  <c:v>16.100000000000001</c:v>
                </c:pt>
                <c:pt idx="16">
                  <c:v>14.1</c:v>
                </c:pt>
                <c:pt idx="17">
                  <c:v>15.7</c:v>
                </c:pt>
                <c:pt idx="18">
                  <c:v>14.9</c:v>
                </c:pt>
                <c:pt idx="19">
                  <c:v>16.3</c:v>
                </c:pt>
                <c:pt idx="20">
                  <c:v>14.5</c:v>
                </c:pt>
                <c:pt idx="21">
                  <c:v>14.7</c:v>
                </c:pt>
                <c:pt idx="22">
                  <c:v>13.1</c:v>
                </c:pt>
                <c:pt idx="23">
                  <c:v>13.9</c:v>
                </c:pt>
                <c:pt idx="24">
                  <c:v>12.8</c:v>
                </c:pt>
                <c:pt idx="25">
                  <c:v>18.399999999999999</c:v>
                </c:pt>
                <c:pt idx="26">
                  <c:v>14</c:v>
                </c:pt>
                <c:pt idx="27">
                  <c:v>15.92</c:v>
                </c:pt>
                <c:pt idx="28">
                  <c:v>15.1</c:v>
                </c:pt>
                <c:pt idx="29">
                  <c:v>17.100000000000001</c:v>
                </c:pt>
                <c:pt idx="30">
                  <c:v>16.2</c:v>
                </c:pt>
                <c:pt idx="31">
                  <c:v>17.850000000000001</c:v>
                </c:pt>
                <c:pt idx="32">
                  <c:v>17.5</c:v>
                </c:pt>
                <c:pt idx="33">
                  <c:v>20.3</c:v>
                </c:pt>
                <c:pt idx="34">
                  <c:v>19.100000000000001</c:v>
                </c:pt>
                <c:pt idx="35">
                  <c:v>20</c:v>
                </c:pt>
                <c:pt idx="36">
                  <c:v>20.399999999999999</c:v>
                </c:pt>
                <c:pt idx="37">
                  <c:v>23.3</c:v>
                </c:pt>
                <c:pt idx="38">
                  <c:v>22.64</c:v>
                </c:pt>
                <c:pt idx="39">
                  <c:v>24.5</c:v>
                </c:pt>
                <c:pt idx="40">
                  <c:v>24.6</c:v>
                </c:pt>
                <c:pt idx="41">
                  <c:v>25.6</c:v>
                </c:pt>
                <c:pt idx="42">
                  <c:v>26.1</c:v>
                </c:pt>
                <c:pt idx="43">
                  <c:v>28.88</c:v>
                </c:pt>
                <c:pt idx="44">
                  <c:v>28.6</c:v>
                </c:pt>
                <c:pt idx="45">
                  <c:v>32.1</c:v>
                </c:pt>
                <c:pt idx="46">
                  <c:v>31.6</c:v>
                </c:pt>
                <c:pt idx="47">
                  <c:v>34.700000000000003</c:v>
                </c:pt>
                <c:pt idx="48">
                  <c:v>33.700000000000003</c:v>
                </c:pt>
                <c:pt idx="49">
                  <c:v>35.4</c:v>
                </c:pt>
                <c:pt idx="50">
                  <c:v>34.6</c:v>
                </c:pt>
                <c:pt idx="51">
                  <c:v>35.200000000000003</c:v>
                </c:pt>
                <c:pt idx="52">
                  <c:v>36.700000000000003</c:v>
                </c:pt>
                <c:pt idx="53">
                  <c:v>39.299999999999997</c:v>
                </c:pt>
                <c:pt idx="54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D-8C42-AD70-C3034D15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244976479"/>
        <c:axId val="244505295"/>
      </c:barChart>
      <c:catAx>
        <c:axId val="24497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YEARS(QUARTERLY</a:t>
                </a: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40821889934767924"/>
              <c:y val="0.78965760995646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05295"/>
        <c:crosses val="autoZero"/>
        <c:auto val="1"/>
        <c:lblAlgn val="ctr"/>
        <c:lblOffset val="100"/>
        <c:noMultiLvlLbl val="0"/>
      </c:catAx>
      <c:valAx>
        <c:axId val="2445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</a:t>
                </a:r>
                <a:r>
                  <a:rPr lang="en-US"/>
                  <a:t> IN BILLION OF DOLLARS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12928432805833"/>
          <c:y val="0.92764257154164209"/>
          <c:w val="0.74133969410175515"/>
          <c:h val="5.8492610434094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 CHART FOR MICROSOFT QUARTERLY REVENUE FROM 2010-2023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CHART FOR MICROSOFT QUARTERLY REVENUE FROM 2010-2023</a:t>
          </a:r>
        </a:p>
      </cx:txPr>
    </cx:title>
    <cx:plotArea>
      <cx:plotAreaRegion>
        <cx:series layoutId="clusteredColumn" uniqueId="{A73D4E96-8B7C-864A-8D8F-01E3BDB1BFB3}">
          <cx:tx>
            <cx:txData>
              <cx:f>_xlchart.v1.1</cx:f>
              <cx:v>REVENUE$(IN BILLIONS OF DOLLARS)</cx:v>
            </cx:txData>
          </cx:tx>
          <cx:dataLabels pos="ctr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BIN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000" b="0" i="0" baseline="0">
                <a:effectLst/>
                <a:latin typeface="+mn-lt"/>
              </a:rPr>
              <a:t>HISTOGRAM CHART FOR MICROSOFT QUARTERLY PROFIT FROM 2010-2023</a:t>
            </a:r>
            <a:endParaRPr lang="en-US" sz="1000">
              <a:effectLst/>
              <a:latin typeface="+mn-lt"/>
            </a:endParaRPr>
          </a:p>
        </cx:rich>
      </cx:tx>
    </cx:title>
    <cx:plotArea>
      <cx:plotAreaRegion>
        <cx:series layoutId="clusteredColumn" uniqueId="{7C4CC291-B5F9-D742-8793-274D8E037D52}">
          <cx:tx>
            <cx:txData>
              <cx:f>_xlchart.v1.4</cx:f>
              <cx:v>PROFIT$(IN BILLIONS OF DOLLARS)</cx:v>
            </cx:txData>
          </cx:tx>
          <cx:dataLabels pos="ctr">
            <cx:visibility seriesName="0" categoryName="0" value="1"/>
          </cx:dataLabels>
          <cx:dataId val="0"/>
          <cx:layoutPr>
            <cx:binning intervalClosed="r">
              <cx:binSize val="7"/>
            </cx:binning>
          </cx:layoutPr>
        </cx:series>
      </cx:plotAreaRegion>
      <cx:axis id="0">
        <cx:catScaling gapWidth="0"/>
        <cx:title>
          <cx:tx>
            <cx:txData>
              <cx:v>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BIN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000" b="1" i="0" baseline="0">
                <a:effectLst/>
                <a:latin typeface="+mn-lt"/>
              </a:rPr>
              <a:t>Box Plot Displaying the Quarterly Revenue and  Profit of Microsoft from 2010-2023.</a:t>
            </a:r>
            <a:endParaRPr lang="en-US" sz="1000">
              <a:effectLst/>
              <a:latin typeface="+mn-lt"/>
            </a:endParaRPr>
          </a:p>
        </cx:rich>
      </cx:tx>
    </cx:title>
    <cx:plotArea>
      <cx:plotAreaRegion>
        <cx:series layoutId="boxWhisker" uniqueId="{2CAB95AA-AECC-F046-BA79-EA51035D594F}">
          <cx:tx>
            <cx:txData>
              <cx:f/>
              <cx:v>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017EF2-9DE0-2B41-A52B-948A39FC855F}">
          <cx:tx>
            <cx:txData>
              <cx:f/>
              <cx:v>PROFIT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AMOUNT  IN BILLIONS OF DOLLARS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AMOUNT  IN BILLIONS OF DOLLARS 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279400</xdr:colOff>
      <xdr:row>7</xdr:row>
      <xdr:rowOff>88900</xdr:rowOff>
    </xdr:from>
    <xdr:ext cx="184731" cy="26443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62CDC43-DD3C-1454-F97A-A0B2C968A044}"/>
            </a:ext>
          </a:extLst>
        </xdr:cNvPr>
        <xdr:cNvSpPr txBox="1"/>
      </xdr:nvSpPr>
      <xdr:spPr>
        <a:xfrm>
          <a:off x="6057900" y="15113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254000</xdr:colOff>
      <xdr:row>9</xdr:row>
      <xdr:rowOff>50800</xdr:rowOff>
    </xdr:from>
    <xdr:ext cx="184731" cy="26443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F21DD3E-502C-E3F8-3E27-A994CA439C57}"/>
            </a:ext>
          </a:extLst>
        </xdr:cNvPr>
        <xdr:cNvSpPr txBox="1"/>
      </xdr:nvSpPr>
      <xdr:spPr>
        <a:xfrm>
          <a:off x="6032500" y="18796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774700</xdr:colOff>
      <xdr:row>14</xdr:row>
      <xdr:rowOff>25400</xdr:rowOff>
    </xdr:from>
    <xdr:ext cx="184731" cy="264431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4FC1189-840A-500F-C136-77BAFC3A9082}"/>
            </a:ext>
          </a:extLst>
        </xdr:cNvPr>
        <xdr:cNvSpPr txBox="1"/>
      </xdr:nvSpPr>
      <xdr:spPr>
        <a:xfrm>
          <a:off x="7378700" y="28702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342900</xdr:colOff>
      <xdr:row>10</xdr:row>
      <xdr:rowOff>25400</xdr:rowOff>
    </xdr:from>
    <xdr:ext cx="184731" cy="26443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1D3EF47-5838-59CD-9D6C-4EBCBC3E557A}"/>
            </a:ext>
          </a:extLst>
        </xdr:cNvPr>
        <xdr:cNvSpPr txBox="1"/>
      </xdr:nvSpPr>
      <xdr:spPr>
        <a:xfrm>
          <a:off x="7772400" y="20574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787400</xdr:colOff>
      <xdr:row>5</xdr:row>
      <xdr:rowOff>25400</xdr:rowOff>
    </xdr:from>
    <xdr:ext cx="184731" cy="264431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A9F15E3-4D96-9C01-3D2C-FB678C2B8130}"/>
            </a:ext>
          </a:extLst>
        </xdr:cNvPr>
        <xdr:cNvSpPr txBox="1"/>
      </xdr:nvSpPr>
      <xdr:spPr>
        <a:xfrm>
          <a:off x="5740400" y="10414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495300</xdr:colOff>
      <xdr:row>14</xdr:row>
      <xdr:rowOff>25400</xdr:rowOff>
    </xdr:from>
    <xdr:ext cx="184731" cy="26443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960A128-3250-6DE6-1DEE-938D1238D1FC}"/>
            </a:ext>
          </a:extLst>
        </xdr:cNvPr>
        <xdr:cNvSpPr txBox="1"/>
      </xdr:nvSpPr>
      <xdr:spPr>
        <a:xfrm>
          <a:off x="7924800" y="28702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571500</xdr:colOff>
      <xdr:row>6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BC020BA-D930-6F3C-0350-0720BDB14314}"/>
            </a:ext>
          </a:extLst>
        </xdr:cNvPr>
        <xdr:cNvSpPr txBox="1"/>
      </xdr:nvSpPr>
      <xdr:spPr>
        <a:xfrm>
          <a:off x="7175500" y="121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7</xdr:col>
      <xdr:colOff>203200</xdr:colOff>
      <xdr:row>15</xdr:row>
      <xdr:rowOff>50800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63C71A2-F62B-D71C-46B3-3373C9445BE8}"/>
            </a:ext>
          </a:extLst>
        </xdr:cNvPr>
        <xdr:cNvSpPr txBox="1"/>
      </xdr:nvSpPr>
      <xdr:spPr>
        <a:xfrm>
          <a:off x="5981700" y="309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76200</xdr:rowOff>
    </xdr:from>
    <xdr:to>
      <xdr:col>9</xdr:col>
      <xdr:colOff>596900</xdr:colOff>
      <xdr:row>15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0B84CEC-126A-EBE6-79AC-89B0FC2AFA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4400" y="482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88900</xdr:colOff>
      <xdr:row>19</xdr:row>
      <xdr:rowOff>101600</xdr:rowOff>
    </xdr:from>
    <xdr:to>
      <xdr:col>9</xdr:col>
      <xdr:colOff>533400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8D6F63B-218E-4A0E-0468-32B876FCB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0900" y="396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</xdr:row>
      <xdr:rowOff>88900</xdr:rowOff>
    </xdr:from>
    <xdr:to>
      <xdr:col>13</xdr:col>
      <xdr:colOff>704850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E5590-DE17-F820-7BA6-686C29945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21</xdr:row>
      <xdr:rowOff>0</xdr:rowOff>
    </xdr:from>
    <xdr:to>
      <xdr:col>13</xdr:col>
      <xdr:colOff>266700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2991C-1604-733A-69F3-3A8F416DC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44450</xdr:rowOff>
    </xdr:from>
    <xdr:to>
      <xdr:col>9</xdr:col>
      <xdr:colOff>361950</xdr:colOff>
      <xdr:row>15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9DC44-80DC-A731-4A5B-8B86A7030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</xdr:row>
      <xdr:rowOff>114300</xdr:rowOff>
    </xdr:from>
    <xdr:to>
      <xdr:col>10</xdr:col>
      <xdr:colOff>419100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FFC74-8B25-63E6-7A1A-3B606FF5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177800</xdr:rowOff>
    </xdr:from>
    <xdr:to>
      <xdr:col>8</xdr:col>
      <xdr:colOff>622300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154F18-CFAB-4DA4-9E67-29B465184F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43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68EE-3222-224D-B218-5B9479AD947B}">
  <dimension ref="A1:C61"/>
  <sheetViews>
    <sheetView workbookViewId="0">
      <selection activeCell="G14" sqref="G14"/>
    </sheetView>
  </sheetViews>
  <sheetFormatPr baseColWidth="10" defaultRowHeight="16" x14ac:dyDescent="0.2"/>
  <cols>
    <col min="1" max="1" width="7.8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14.5</v>
      </c>
      <c r="C2" s="2">
        <v>11.74</v>
      </c>
    </row>
    <row r="3" spans="1:3" x14ac:dyDescent="0.2">
      <c r="A3" s="1" t="s">
        <v>4</v>
      </c>
      <c r="B3" s="2">
        <v>16</v>
      </c>
      <c r="C3" s="2">
        <v>12.86</v>
      </c>
    </row>
    <row r="4" spans="1:3" x14ac:dyDescent="0.2">
      <c r="A4" s="1" t="s">
        <v>5</v>
      </c>
      <c r="B4" s="2">
        <v>25</v>
      </c>
      <c r="C4" s="2">
        <v>13.05</v>
      </c>
    </row>
    <row r="5" spans="1:3" x14ac:dyDescent="0.2">
      <c r="A5" s="1" t="s">
        <v>6</v>
      </c>
      <c r="B5" s="2">
        <v>19.95</v>
      </c>
      <c r="C5" s="2">
        <v>15.1</v>
      </c>
    </row>
    <row r="6" spans="1:3" x14ac:dyDescent="0.2">
      <c r="A6" s="1" t="s">
        <v>7</v>
      </c>
      <c r="B6" s="2">
        <v>16.399999999999999</v>
      </c>
      <c r="C6" s="2">
        <v>12.53</v>
      </c>
    </row>
    <row r="7" spans="1:3" x14ac:dyDescent="0.2">
      <c r="A7" s="1" t="s">
        <v>8</v>
      </c>
      <c r="B7" s="2">
        <v>17.3</v>
      </c>
      <c r="C7" s="2">
        <v>13.65</v>
      </c>
    </row>
    <row r="8" spans="1:3" x14ac:dyDescent="0.2">
      <c r="A8" s="1" t="s">
        <v>9</v>
      </c>
      <c r="B8" s="2">
        <v>17.3</v>
      </c>
      <c r="C8" s="2">
        <v>13.59</v>
      </c>
    </row>
    <row r="9" spans="1:3" x14ac:dyDescent="0.2">
      <c r="A9" s="1" t="s">
        <v>10</v>
      </c>
      <c r="B9" s="2">
        <v>20.8</v>
      </c>
      <c r="C9" s="2">
        <v>15.24</v>
      </c>
    </row>
    <row r="10" spans="1:3" x14ac:dyDescent="0.2">
      <c r="A10" s="1" t="s">
        <v>65</v>
      </c>
      <c r="B10" s="2">
        <v>17.399999999999999</v>
      </c>
      <c r="C10" s="2">
        <v>13.4</v>
      </c>
    </row>
    <row r="11" spans="1:3" x14ac:dyDescent="0.2">
      <c r="A11" s="1" t="s">
        <v>12</v>
      </c>
      <c r="B11" s="2">
        <v>18.8</v>
      </c>
      <c r="C11" s="2">
        <v>13.8</v>
      </c>
    </row>
    <row r="12" spans="1:3" x14ac:dyDescent="0.2">
      <c r="A12" s="1" t="s">
        <v>13</v>
      </c>
      <c r="B12" s="2">
        <v>16</v>
      </c>
      <c r="C12" s="2">
        <v>11.84</v>
      </c>
    </row>
    <row r="13" spans="1:3" x14ac:dyDescent="0.2">
      <c r="A13" s="1" t="s">
        <v>14</v>
      </c>
      <c r="B13" s="2">
        <v>21.4</v>
      </c>
      <c r="C13" s="2">
        <v>15.76</v>
      </c>
    </row>
    <row r="14" spans="1:3" x14ac:dyDescent="0.2">
      <c r="A14" s="1" t="s">
        <v>15</v>
      </c>
      <c r="B14" s="2">
        <v>20.399999999999999</v>
      </c>
      <c r="C14" s="2">
        <v>15.7</v>
      </c>
    </row>
    <row r="15" spans="1:3" x14ac:dyDescent="0.2">
      <c r="A15" s="1" t="s">
        <v>16</v>
      </c>
      <c r="B15" s="2">
        <v>23.38</v>
      </c>
      <c r="C15" s="2">
        <v>14.1</v>
      </c>
    </row>
    <row r="16" spans="1:3" x14ac:dyDescent="0.2">
      <c r="A16" s="1" t="s">
        <v>17</v>
      </c>
      <c r="B16" s="2">
        <v>23.2</v>
      </c>
      <c r="C16" s="2">
        <v>13.3</v>
      </c>
    </row>
    <row r="17" spans="1:3" x14ac:dyDescent="0.2">
      <c r="A17" s="1" t="s">
        <v>18</v>
      </c>
      <c r="B17" s="2">
        <v>26.4</v>
      </c>
      <c r="C17" s="2">
        <v>16.100000000000001</v>
      </c>
    </row>
    <row r="18" spans="1:3" x14ac:dyDescent="0.2">
      <c r="A18" s="1" t="s">
        <v>19</v>
      </c>
      <c r="B18" s="2">
        <v>20.399999999999999</v>
      </c>
      <c r="C18" s="2">
        <v>14.1</v>
      </c>
    </row>
    <row r="19" spans="1:3" x14ac:dyDescent="0.2">
      <c r="A19" s="1" t="s">
        <v>20</v>
      </c>
      <c r="B19" s="2">
        <v>23.38</v>
      </c>
      <c r="C19" s="2">
        <v>15.7</v>
      </c>
    </row>
    <row r="20" spans="1:3" x14ac:dyDescent="0.2">
      <c r="A20" s="1" t="s">
        <v>21</v>
      </c>
      <c r="B20" s="2">
        <v>23.2</v>
      </c>
      <c r="C20" s="2">
        <v>14.9</v>
      </c>
    </row>
    <row r="21" spans="1:3" x14ac:dyDescent="0.2">
      <c r="A21" s="1" t="s">
        <v>22</v>
      </c>
      <c r="B21" s="2">
        <v>26.4</v>
      </c>
      <c r="C21" s="2">
        <v>16.3</v>
      </c>
    </row>
    <row r="22" spans="1:3" x14ac:dyDescent="0.2">
      <c r="A22" s="1" t="s">
        <v>23</v>
      </c>
      <c r="B22" s="2">
        <v>21.72</v>
      </c>
      <c r="C22" s="2">
        <v>14.5</v>
      </c>
    </row>
    <row r="23" spans="1:3" x14ac:dyDescent="0.2">
      <c r="A23" s="1" t="s">
        <v>24</v>
      </c>
      <c r="B23" s="2">
        <v>22.18</v>
      </c>
      <c r="C23" s="2">
        <v>14.7</v>
      </c>
    </row>
    <row r="24" spans="1:3" x14ac:dyDescent="0.2">
      <c r="A24" s="1" t="s">
        <v>25</v>
      </c>
      <c r="B24" s="2">
        <v>20.37</v>
      </c>
      <c r="C24" s="2">
        <v>13.1</v>
      </c>
    </row>
    <row r="25" spans="1:3" x14ac:dyDescent="0.2">
      <c r="A25" s="1" t="s">
        <v>26</v>
      </c>
      <c r="B25" s="2">
        <v>23.76</v>
      </c>
      <c r="C25" s="2">
        <v>13.9</v>
      </c>
    </row>
    <row r="26" spans="1:3" x14ac:dyDescent="0.2">
      <c r="A26" s="1" t="s">
        <v>27</v>
      </c>
      <c r="B26" s="2">
        <v>20.53</v>
      </c>
      <c r="C26" s="2">
        <v>12.8</v>
      </c>
    </row>
    <row r="27" spans="1:3" x14ac:dyDescent="0.2">
      <c r="A27" s="1" t="s">
        <v>28</v>
      </c>
      <c r="B27" s="2">
        <v>26.4</v>
      </c>
      <c r="C27" s="2">
        <v>18.399999999999999</v>
      </c>
    </row>
    <row r="28" spans="1:3" x14ac:dyDescent="0.2">
      <c r="A28" s="1" t="s">
        <v>29</v>
      </c>
      <c r="B28" s="2">
        <v>21.92</v>
      </c>
      <c r="C28" s="2">
        <v>14</v>
      </c>
    </row>
    <row r="29" spans="1:3" x14ac:dyDescent="0.2">
      <c r="A29" s="1" t="s">
        <v>30</v>
      </c>
      <c r="B29" s="2">
        <v>25.82</v>
      </c>
      <c r="C29" s="2">
        <v>15.92</v>
      </c>
    </row>
    <row r="30" spans="1:3" x14ac:dyDescent="0.2">
      <c r="A30" s="1" t="s">
        <v>31</v>
      </c>
      <c r="B30" s="2">
        <v>23.21</v>
      </c>
      <c r="C30" s="2">
        <v>15.1</v>
      </c>
    </row>
    <row r="31" spans="1:3" x14ac:dyDescent="0.2">
      <c r="A31" s="1" t="s">
        <v>66</v>
      </c>
      <c r="B31" s="2">
        <v>25.6</v>
      </c>
      <c r="C31" s="2">
        <v>17.100000000000001</v>
      </c>
    </row>
    <row r="32" spans="1:3" x14ac:dyDescent="0.2">
      <c r="A32" s="1" t="s">
        <v>33</v>
      </c>
      <c r="B32" s="2">
        <v>24.53</v>
      </c>
      <c r="C32" s="2">
        <v>16.2</v>
      </c>
    </row>
    <row r="33" spans="1:3" x14ac:dyDescent="0.2">
      <c r="A33" s="1" t="s">
        <v>34</v>
      </c>
      <c r="B33" s="2">
        <v>28.91</v>
      </c>
      <c r="C33" s="2">
        <v>17.850000000000001</v>
      </c>
    </row>
    <row r="34" spans="1:3" x14ac:dyDescent="0.2">
      <c r="A34" s="1" t="s">
        <v>35</v>
      </c>
      <c r="B34" s="2">
        <v>26.81</v>
      </c>
      <c r="C34" s="2">
        <v>17.5</v>
      </c>
    </row>
    <row r="35" spans="1:3" x14ac:dyDescent="0.2">
      <c r="A35" s="1" t="s">
        <v>36</v>
      </c>
      <c r="B35" s="2">
        <v>30.08</v>
      </c>
      <c r="C35" s="2">
        <v>20.3</v>
      </c>
    </row>
    <row r="36" spans="1:3" x14ac:dyDescent="0.2">
      <c r="A36" s="1" t="s">
        <v>37</v>
      </c>
      <c r="B36" s="2">
        <v>29.08</v>
      </c>
      <c r="C36" s="2">
        <v>19.100000000000001</v>
      </c>
    </row>
    <row r="37" spans="1:3" x14ac:dyDescent="0.2">
      <c r="A37" s="1" t="s">
        <v>38</v>
      </c>
      <c r="B37" s="2">
        <v>32.47</v>
      </c>
      <c r="C37" s="2">
        <v>20</v>
      </c>
    </row>
    <row r="38" spans="1:3" x14ac:dyDescent="0.2">
      <c r="A38" s="1" t="s">
        <v>39</v>
      </c>
      <c r="B38" s="2">
        <v>30.57</v>
      </c>
      <c r="C38" s="2">
        <v>20.399999999999999</v>
      </c>
    </row>
    <row r="39" spans="1:3" x14ac:dyDescent="0.2">
      <c r="A39" s="1" t="s">
        <v>40</v>
      </c>
      <c r="B39" s="2">
        <v>33.71</v>
      </c>
      <c r="C39" s="2">
        <v>23.3</v>
      </c>
    </row>
    <row r="40" spans="1:3" x14ac:dyDescent="0.2">
      <c r="A40" s="1" t="s">
        <v>41</v>
      </c>
      <c r="B40" s="2">
        <v>33.049999999999997</v>
      </c>
      <c r="C40" s="2">
        <v>22.64</v>
      </c>
    </row>
    <row r="41" spans="1:3" x14ac:dyDescent="0.2">
      <c r="A41" s="1" t="s">
        <v>42</v>
      </c>
      <c r="B41" s="2">
        <v>36.9</v>
      </c>
      <c r="C41" s="2">
        <v>24.5</v>
      </c>
    </row>
    <row r="42" spans="1:3" x14ac:dyDescent="0.2">
      <c r="A42" s="1" t="s">
        <v>43</v>
      </c>
      <c r="B42" s="2">
        <v>35.020000000000003</v>
      </c>
      <c r="C42" s="2">
        <v>24.6</v>
      </c>
    </row>
    <row r="43" spans="1:3" x14ac:dyDescent="0.2">
      <c r="A43" s="1" t="s">
        <v>44</v>
      </c>
      <c r="B43" s="2">
        <v>33.71</v>
      </c>
      <c r="C43" s="2">
        <v>25.6</v>
      </c>
    </row>
    <row r="44" spans="1:3" x14ac:dyDescent="0.2">
      <c r="A44" s="1" t="s">
        <v>45</v>
      </c>
      <c r="B44" s="2">
        <v>33.049999999999997</v>
      </c>
      <c r="C44" s="2">
        <v>26.1</v>
      </c>
    </row>
    <row r="45" spans="1:3" x14ac:dyDescent="0.2">
      <c r="A45" s="1" t="s">
        <v>67</v>
      </c>
      <c r="B45" s="2">
        <v>36.9</v>
      </c>
      <c r="C45" s="2">
        <v>28.88</v>
      </c>
    </row>
    <row r="46" spans="1:3" x14ac:dyDescent="0.2">
      <c r="A46" s="1" t="s">
        <v>68</v>
      </c>
      <c r="B46" s="2">
        <v>35.020000000000003</v>
      </c>
      <c r="C46" s="2">
        <v>28.6</v>
      </c>
    </row>
    <row r="47" spans="1:3" x14ac:dyDescent="0.2">
      <c r="A47" s="1" t="s">
        <v>48</v>
      </c>
      <c r="B47" s="2">
        <v>38.630000000000003</v>
      </c>
      <c r="C47" s="2">
        <v>32.1</v>
      </c>
    </row>
    <row r="48" spans="1:3" x14ac:dyDescent="0.2">
      <c r="A48" s="1" t="s">
        <v>49</v>
      </c>
      <c r="B48" s="2">
        <v>37.15</v>
      </c>
      <c r="C48" s="2">
        <v>31.6</v>
      </c>
    </row>
    <row r="49" spans="1:3" x14ac:dyDescent="0.2">
      <c r="A49" s="1" t="s">
        <v>50</v>
      </c>
      <c r="B49" s="2">
        <v>43.07</v>
      </c>
      <c r="C49" s="2">
        <v>34.700000000000003</v>
      </c>
    </row>
    <row r="50" spans="1:3" x14ac:dyDescent="0.2">
      <c r="A50" s="1" t="s">
        <v>51</v>
      </c>
      <c r="B50" s="2">
        <v>41.7</v>
      </c>
      <c r="C50" s="2">
        <v>33.700000000000003</v>
      </c>
    </row>
    <row r="51" spans="1:3" x14ac:dyDescent="0.2">
      <c r="A51" s="1" t="s">
        <v>52</v>
      </c>
      <c r="B51" s="2">
        <v>46.15</v>
      </c>
      <c r="C51" s="2">
        <v>35.4</v>
      </c>
    </row>
    <row r="52" spans="1:3" x14ac:dyDescent="0.2">
      <c r="A52" s="1" t="s">
        <v>53</v>
      </c>
      <c r="B52" s="2">
        <v>45.31</v>
      </c>
      <c r="C52" s="2">
        <v>34.6</v>
      </c>
    </row>
    <row r="53" spans="1:3" x14ac:dyDescent="0.2">
      <c r="A53" s="1" t="s">
        <v>54</v>
      </c>
      <c r="B53" s="2">
        <v>51.74</v>
      </c>
      <c r="C53" s="2">
        <v>35.200000000000003</v>
      </c>
    </row>
    <row r="54" spans="1:3" x14ac:dyDescent="0.2">
      <c r="A54" s="1" t="s">
        <v>55</v>
      </c>
      <c r="B54" s="2">
        <v>52.85</v>
      </c>
      <c r="C54" s="2">
        <v>36.700000000000003</v>
      </c>
    </row>
    <row r="55" spans="1:3" x14ac:dyDescent="0.2">
      <c r="A55" s="1" t="s">
        <v>56</v>
      </c>
      <c r="B55" s="2">
        <v>56.18</v>
      </c>
      <c r="C55" s="2">
        <v>39.299999999999997</v>
      </c>
    </row>
    <row r="56" spans="1:3" x14ac:dyDescent="0.2">
      <c r="A56" s="1" t="s">
        <v>57</v>
      </c>
      <c r="B56" s="2">
        <v>56.51</v>
      </c>
      <c r="C56" s="2">
        <v>40.200000000000003</v>
      </c>
    </row>
    <row r="57" spans="1:3" x14ac:dyDescent="0.2">
      <c r="A57" s="3" t="s">
        <v>58</v>
      </c>
      <c r="B57" s="2">
        <f>AVERAGE(B2:B56)</f>
        <v>28.876727272727276</v>
      </c>
      <c r="C57" s="2">
        <f>AVERAGE(C2:C56)</f>
        <v>20.38818181818182</v>
      </c>
    </row>
    <row r="58" spans="1:3" x14ac:dyDescent="0.2">
      <c r="A58" s="3" t="s">
        <v>59</v>
      </c>
      <c r="B58" s="2">
        <f>MEDIAN(B2:B56)</f>
        <v>25.82</v>
      </c>
      <c r="C58" s="2">
        <f>MEDIAN(C2:C56)</f>
        <v>16.2</v>
      </c>
    </row>
    <row r="59" spans="1:3" x14ac:dyDescent="0.2">
      <c r="A59" s="3" t="s">
        <v>60</v>
      </c>
      <c r="B59" s="2">
        <f>_xlfn.MODE.SNGL(B2:B56)</f>
        <v>26.4</v>
      </c>
      <c r="C59" s="2">
        <f>_xlfn.MODE.SNGL(C2:C56)</f>
        <v>15.1</v>
      </c>
    </row>
    <row r="60" spans="1:3" x14ac:dyDescent="0.2">
      <c r="A60" s="3" t="s">
        <v>69</v>
      </c>
      <c r="B60" s="2">
        <f>_xlfn.VAR.S(B2:B56)</f>
        <v>112.84421872053834</v>
      </c>
      <c r="C60" s="2">
        <f>_xlfn.VAR.S(C2:C56)</f>
        <v>69.097170707070589</v>
      </c>
    </row>
    <row r="61" spans="1:3" x14ac:dyDescent="0.2">
      <c r="A61" s="3" t="s">
        <v>61</v>
      </c>
      <c r="B61" s="2">
        <f>STDEV(B2:B56)</f>
        <v>10.622815950610192</v>
      </c>
      <c r="C61" s="2">
        <f>_xlfn.STDEV.S(C2:C56)</f>
        <v>8.3124707943589549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687F-7A34-E640-B985-E33AA1B2C6BD}">
  <dimension ref="A1:C61"/>
  <sheetViews>
    <sheetView workbookViewId="0">
      <selection activeCell="B57" sqref="B57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14.5</v>
      </c>
      <c r="C2" s="2">
        <v>11.74</v>
      </c>
    </row>
    <row r="3" spans="1:3" x14ac:dyDescent="0.2">
      <c r="A3" s="1" t="s">
        <v>4</v>
      </c>
      <c r="B3" s="2">
        <v>16</v>
      </c>
      <c r="C3" s="2">
        <v>12.86</v>
      </c>
    </row>
    <row r="4" spans="1:3" x14ac:dyDescent="0.2">
      <c r="A4" s="1" t="s">
        <v>5</v>
      </c>
      <c r="B4" s="2">
        <v>25</v>
      </c>
      <c r="C4" s="2">
        <v>13.05</v>
      </c>
    </row>
    <row r="5" spans="1:3" x14ac:dyDescent="0.2">
      <c r="A5" s="1" t="s">
        <v>6</v>
      </c>
      <c r="B5" s="2">
        <v>19.95</v>
      </c>
      <c r="C5" s="2">
        <v>15.1</v>
      </c>
    </row>
    <row r="6" spans="1:3" x14ac:dyDescent="0.2">
      <c r="A6" s="1" t="s">
        <v>7</v>
      </c>
      <c r="B6" s="2">
        <v>16.399999999999999</v>
      </c>
      <c r="C6" s="2">
        <v>12.53</v>
      </c>
    </row>
    <row r="7" spans="1:3" x14ac:dyDescent="0.2">
      <c r="A7" s="1" t="s">
        <v>8</v>
      </c>
      <c r="B7" s="2">
        <v>17.3</v>
      </c>
      <c r="C7" s="2">
        <v>13.65</v>
      </c>
    </row>
    <row r="8" spans="1:3" x14ac:dyDescent="0.2">
      <c r="A8" s="1" t="s">
        <v>9</v>
      </c>
      <c r="B8" s="2">
        <v>17.3</v>
      </c>
      <c r="C8" s="2">
        <v>13.59</v>
      </c>
    </row>
    <row r="9" spans="1:3" x14ac:dyDescent="0.2">
      <c r="A9" s="1" t="s">
        <v>10</v>
      </c>
      <c r="B9" s="2">
        <v>20.8</v>
      </c>
      <c r="C9" s="2">
        <v>15.24</v>
      </c>
    </row>
    <row r="10" spans="1:3" x14ac:dyDescent="0.2">
      <c r="A10" s="1" t="s">
        <v>65</v>
      </c>
      <c r="B10" s="2">
        <v>17.399999999999999</v>
      </c>
      <c r="C10" s="2">
        <v>13.4</v>
      </c>
    </row>
    <row r="11" spans="1:3" x14ac:dyDescent="0.2">
      <c r="A11" s="1" t="s">
        <v>12</v>
      </c>
      <c r="B11" s="2">
        <v>18.8</v>
      </c>
      <c r="C11" s="2">
        <v>13.8</v>
      </c>
    </row>
    <row r="12" spans="1:3" x14ac:dyDescent="0.2">
      <c r="A12" s="1" t="s">
        <v>13</v>
      </c>
      <c r="B12" s="2">
        <v>16</v>
      </c>
      <c r="C12" s="2">
        <v>11.84</v>
      </c>
    </row>
    <row r="13" spans="1:3" x14ac:dyDescent="0.2">
      <c r="A13" s="1" t="s">
        <v>14</v>
      </c>
      <c r="B13" s="2">
        <v>21.4</v>
      </c>
      <c r="C13" s="2">
        <v>15.76</v>
      </c>
    </row>
    <row r="14" spans="1:3" x14ac:dyDescent="0.2">
      <c r="A14" s="1" t="s">
        <v>15</v>
      </c>
      <c r="B14" s="2">
        <v>20.399999999999999</v>
      </c>
      <c r="C14" s="2">
        <v>15.7</v>
      </c>
    </row>
    <row r="15" spans="1:3" x14ac:dyDescent="0.2">
      <c r="A15" s="1" t="s">
        <v>16</v>
      </c>
      <c r="B15" s="2">
        <v>23.38</v>
      </c>
      <c r="C15" s="2">
        <v>14.1</v>
      </c>
    </row>
    <row r="16" spans="1:3" x14ac:dyDescent="0.2">
      <c r="A16" s="1" t="s">
        <v>17</v>
      </c>
      <c r="B16" s="2">
        <v>23.2</v>
      </c>
      <c r="C16" s="2">
        <v>13.3</v>
      </c>
    </row>
    <row r="17" spans="1:3" x14ac:dyDescent="0.2">
      <c r="A17" s="1" t="s">
        <v>18</v>
      </c>
      <c r="B17" s="2">
        <v>26.4</v>
      </c>
      <c r="C17" s="2">
        <v>16.100000000000001</v>
      </c>
    </row>
    <row r="18" spans="1:3" x14ac:dyDescent="0.2">
      <c r="A18" s="1" t="s">
        <v>19</v>
      </c>
      <c r="B18" s="2">
        <v>20.399999999999999</v>
      </c>
      <c r="C18" s="2">
        <v>14.1</v>
      </c>
    </row>
    <row r="19" spans="1:3" x14ac:dyDescent="0.2">
      <c r="A19" s="1" t="s">
        <v>20</v>
      </c>
      <c r="B19" s="2">
        <v>23.38</v>
      </c>
      <c r="C19" s="2">
        <v>15.7</v>
      </c>
    </row>
    <row r="20" spans="1:3" x14ac:dyDescent="0.2">
      <c r="A20" s="1" t="s">
        <v>21</v>
      </c>
      <c r="B20" s="2">
        <v>23.2</v>
      </c>
      <c r="C20" s="2">
        <v>14.9</v>
      </c>
    </row>
    <row r="21" spans="1:3" x14ac:dyDescent="0.2">
      <c r="A21" s="1" t="s">
        <v>22</v>
      </c>
      <c r="B21" s="2">
        <v>26.4</v>
      </c>
      <c r="C21" s="2">
        <v>16.3</v>
      </c>
    </row>
    <row r="22" spans="1:3" x14ac:dyDescent="0.2">
      <c r="A22" s="1" t="s">
        <v>23</v>
      </c>
      <c r="B22" s="2">
        <v>21.72</v>
      </c>
      <c r="C22" s="2">
        <v>14.5</v>
      </c>
    </row>
    <row r="23" spans="1:3" x14ac:dyDescent="0.2">
      <c r="A23" s="1" t="s">
        <v>24</v>
      </c>
      <c r="B23" s="2">
        <v>22.18</v>
      </c>
      <c r="C23" s="2">
        <v>14.7</v>
      </c>
    </row>
    <row r="24" spans="1:3" x14ac:dyDescent="0.2">
      <c r="A24" s="1" t="s">
        <v>25</v>
      </c>
      <c r="B24" s="2">
        <v>20.37</v>
      </c>
      <c r="C24" s="2">
        <v>13.1</v>
      </c>
    </row>
    <row r="25" spans="1:3" x14ac:dyDescent="0.2">
      <c r="A25" s="1" t="s">
        <v>26</v>
      </c>
      <c r="B25" s="2">
        <v>23.76</v>
      </c>
      <c r="C25" s="2">
        <v>13.9</v>
      </c>
    </row>
    <row r="26" spans="1:3" x14ac:dyDescent="0.2">
      <c r="A26" s="1" t="s">
        <v>27</v>
      </c>
      <c r="B26" s="2">
        <v>20.53</v>
      </c>
      <c r="C26" s="2">
        <v>12.8</v>
      </c>
    </row>
    <row r="27" spans="1:3" x14ac:dyDescent="0.2">
      <c r="A27" s="1" t="s">
        <v>28</v>
      </c>
      <c r="B27" s="2">
        <v>26.4</v>
      </c>
      <c r="C27" s="2">
        <v>18.399999999999999</v>
      </c>
    </row>
    <row r="28" spans="1:3" x14ac:dyDescent="0.2">
      <c r="A28" s="1" t="s">
        <v>29</v>
      </c>
      <c r="B28" s="2">
        <v>21.92</v>
      </c>
      <c r="C28" s="2">
        <v>14</v>
      </c>
    </row>
    <row r="29" spans="1:3" x14ac:dyDescent="0.2">
      <c r="A29" s="1" t="s">
        <v>30</v>
      </c>
      <c r="B29" s="2">
        <v>25.82</v>
      </c>
      <c r="C29" s="2">
        <v>15.92</v>
      </c>
    </row>
    <row r="30" spans="1:3" x14ac:dyDescent="0.2">
      <c r="A30" s="1" t="s">
        <v>31</v>
      </c>
      <c r="B30" s="2">
        <v>23.21</v>
      </c>
      <c r="C30" s="2">
        <v>15.1</v>
      </c>
    </row>
    <row r="31" spans="1:3" x14ac:dyDescent="0.2">
      <c r="A31" s="1" t="s">
        <v>66</v>
      </c>
      <c r="B31" s="2">
        <v>25.6</v>
      </c>
      <c r="C31" s="2">
        <v>17.100000000000001</v>
      </c>
    </row>
    <row r="32" spans="1:3" x14ac:dyDescent="0.2">
      <c r="A32" s="1" t="s">
        <v>33</v>
      </c>
      <c r="B32" s="2">
        <v>24.53</v>
      </c>
      <c r="C32" s="2">
        <v>16.2</v>
      </c>
    </row>
    <row r="33" spans="1:3" x14ac:dyDescent="0.2">
      <c r="A33" s="1" t="s">
        <v>34</v>
      </c>
      <c r="B33" s="2">
        <v>28.91</v>
      </c>
      <c r="C33" s="2">
        <v>17.850000000000001</v>
      </c>
    </row>
    <row r="34" spans="1:3" x14ac:dyDescent="0.2">
      <c r="A34" s="1" t="s">
        <v>35</v>
      </c>
      <c r="B34" s="2">
        <v>26.81</v>
      </c>
      <c r="C34" s="2">
        <v>17.5</v>
      </c>
    </row>
    <row r="35" spans="1:3" x14ac:dyDescent="0.2">
      <c r="A35" s="1" t="s">
        <v>36</v>
      </c>
      <c r="B35" s="2">
        <v>30.08</v>
      </c>
      <c r="C35" s="2">
        <v>20.3</v>
      </c>
    </row>
    <row r="36" spans="1:3" x14ac:dyDescent="0.2">
      <c r="A36" s="1" t="s">
        <v>37</v>
      </c>
      <c r="B36" s="2">
        <v>29.08</v>
      </c>
      <c r="C36" s="2">
        <v>19.100000000000001</v>
      </c>
    </row>
    <row r="37" spans="1:3" x14ac:dyDescent="0.2">
      <c r="A37" s="1" t="s">
        <v>38</v>
      </c>
      <c r="B37" s="2">
        <v>32.47</v>
      </c>
      <c r="C37" s="2">
        <v>20</v>
      </c>
    </row>
    <row r="38" spans="1:3" x14ac:dyDescent="0.2">
      <c r="A38" s="1" t="s">
        <v>39</v>
      </c>
      <c r="B38" s="2">
        <v>30.57</v>
      </c>
      <c r="C38" s="2">
        <v>20.399999999999999</v>
      </c>
    </row>
    <row r="39" spans="1:3" x14ac:dyDescent="0.2">
      <c r="A39" s="1" t="s">
        <v>40</v>
      </c>
      <c r="B39" s="2">
        <v>33.71</v>
      </c>
      <c r="C39" s="2">
        <v>23.3</v>
      </c>
    </row>
    <row r="40" spans="1:3" x14ac:dyDescent="0.2">
      <c r="A40" s="1" t="s">
        <v>41</v>
      </c>
      <c r="B40" s="2">
        <v>33.049999999999997</v>
      </c>
      <c r="C40" s="2">
        <v>22.64</v>
      </c>
    </row>
    <row r="41" spans="1:3" x14ac:dyDescent="0.2">
      <c r="A41" s="1" t="s">
        <v>42</v>
      </c>
      <c r="B41" s="2">
        <v>36.9</v>
      </c>
      <c r="C41" s="2">
        <v>24.5</v>
      </c>
    </row>
    <row r="42" spans="1:3" x14ac:dyDescent="0.2">
      <c r="A42" s="1" t="s">
        <v>43</v>
      </c>
      <c r="B42" s="2">
        <v>35.020000000000003</v>
      </c>
      <c r="C42" s="2">
        <v>24.6</v>
      </c>
    </row>
    <row r="43" spans="1:3" x14ac:dyDescent="0.2">
      <c r="A43" s="1" t="s">
        <v>44</v>
      </c>
      <c r="B43" s="2">
        <v>33.71</v>
      </c>
      <c r="C43" s="2">
        <v>25.6</v>
      </c>
    </row>
    <row r="44" spans="1:3" x14ac:dyDescent="0.2">
      <c r="A44" s="1" t="s">
        <v>45</v>
      </c>
      <c r="B44" s="2">
        <v>33.049999999999997</v>
      </c>
      <c r="C44" s="2">
        <v>26.1</v>
      </c>
    </row>
    <row r="45" spans="1:3" x14ac:dyDescent="0.2">
      <c r="A45" s="1" t="s">
        <v>67</v>
      </c>
      <c r="B45" s="2">
        <v>36.9</v>
      </c>
      <c r="C45" s="2">
        <v>28.88</v>
      </c>
    </row>
    <row r="46" spans="1:3" x14ac:dyDescent="0.2">
      <c r="A46" s="1" t="s">
        <v>68</v>
      </c>
      <c r="B46" s="2">
        <v>35.020000000000003</v>
      </c>
      <c r="C46" s="2">
        <v>28.6</v>
      </c>
    </row>
    <row r="47" spans="1:3" x14ac:dyDescent="0.2">
      <c r="A47" s="1" t="s">
        <v>48</v>
      </c>
      <c r="B47" s="2">
        <v>38.630000000000003</v>
      </c>
      <c r="C47" s="2">
        <v>32.1</v>
      </c>
    </row>
    <row r="48" spans="1:3" x14ac:dyDescent="0.2">
      <c r="A48" s="1" t="s">
        <v>49</v>
      </c>
      <c r="B48" s="2">
        <v>37.15</v>
      </c>
      <c r="C48" s="2">
        <v>31.6</v>
      </c>
    </row>
    <row r="49" spans="1:3" x14ac:dyDescent="0.2">
      <c r="A49" s="1" t="s">
        <v>50</v>
      </c>
      <c r="B49" s="2">
        <v>43.07</v>
      </c>
      <c r="C49" s="2">
        <v>34.700000000000003</v>
      </c>
    </row>
    <row r="50" spans="1:3" x14ac:dyDescent="0.2">
      <c r="A50" s="1" t="s">
        <v>51</v>
      </c>
      <c r="B50" s="2">
        <v>41.7</v>
      </c>
      <c r="C50" s="2">
        <v>33.700000000000003</v>
      </c>
    </row>
    <row r="51" spans="1:3" x14ac:dyDescent="0.2">
      <c r="A51" s="1" t="s">
        <v>52</v>
      </c>
      <c r="B51" s="2">
        <v>46.15</v>
      </c>
      <c r="C51" s="2">
        <v>35.4</v>
      </c>
    </row>
    <row r="52" spans="1:3" x14ac:dyDescent="0.2">
      <c r="A52" s="1" t="s">
        <v>53</v>
      </c>
      <c r="B52" s="2">
        <v>45.31</v>
      </c>
      <c r="C52" s="2">
        <v>34.6</v>
      </c>
    </row>
    <row r="53" spans="1:3" x14ac:dyDescent="0.2">
      <c r="A53" s="1" t="s">
        <v>54</v>
      </c>
      <c r="B53" s="2">
        <v>51.74</v>
      </c>
      <c r="C53" s="2">
        <v>35.200000000000003</v>
      </c>
    </row>
    <row r="54" spans="1:3" x14ac:dyDescent="0.2">
      <c r="A54" s="1" t="s">
        <v>55</v>
      </c>
      <c r="B54" s="2">
        <v>52.85</v>
      </c>
      <c r="C54" s="2">
        <v>36.700000000000003</v>
      </c>
    </row>
    <row r="55" spans="1:3" x14ac:dyDescent="0.2">
      <c r="A55" s="1" t="s">
        <v>56</v>
      </c>
      <c r="B55" s="2">
        <v>56.18</v>
      </c>
      <c r="C55" s="2">
        <v>39.299999999999997</v>
      </c>
    </row>
    <row r="56" spans="1:3" x14ac:dyDescent="0.2">
      <c r="A56" s="1" t="s">
        <v>57</v>
      </c>
      <c r="B56" s="2">
        <v>56.51</v>
      </c>
      <c r="C56" s="2">
        <v>40.200000000000003</v>
      </c>
    </row>
    <row r="57" spans="1:3" x14ac:dyDescent="0.2">
      <c r="A57" s="3" t="s">
        <v>58</v>
      </c>
      <c r="B57" s="2">
        <v>28.88</v>
      </c>
      <c r="C57" s="2">
        <v>20.39</v>
      </c>
    </row>
    <row r="58" spans="1:3" x14ac:dyDescent="0.2">
      <c r="A58" s="3" t="s">
        <v>59</v>
      </c>
      <c r="B58" s="2">
        <v>25.82</v>
      </c>
      <c r="C58" s="2">
        <v>16.2</v>
      </c>
    </row>
    <row r="59" spans="1:3" x14ac:dyDescent="0.2">
      <c r="A59" s="3" t="s">
        <v>60</v>
      </c>
      <c r="B59" s="2">
        <v>26.4</v>
      </c>
      <c r="C59" s="2">
        <v>15.1</v>
      </c>
    </row>
    <row r="60" spans="1:3" x14ac:dyDescent="0.2">
      <c r="A60" s="3" t="s">
        <v>69</v>
      </c>
      <c r="B60" s="2">
        <v>112.84</v>
      </c>
      <c r="C60" s="2">
        <v>69.099999999999994</v>
      </c>
    </row>
    <row r="61" spans="1:3" x14ac:dyDescent="0.2">
      <c r="A61" s="3" t="s">
        <v>61</v>
      </c>
      <c r="B61" s="2">
        <v>10.62</v>
      </c>
      <c r="C61" s="2">
        <v>8.31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C0E1-D082-9F47-90A1-5F81DF0349C3}">
  <dimension ref="A1:G61"/>
  <sheetViews>
    <sheetView zoomScale="97" workbookViewId="0">
      <selection activeCell="L19" sqref="L19"/>
    </sheetView>
  </sheetViews>
  <sheetFormatPr baseColWidth="10" defaultRowHeight="16" x14ac:dyDescent="0.2"/>
  <sheetData>
    <row r="1" spans="1:7" x14ac:dyDescent="0.2">
      <c r="A1" s="3" t="s">
        <v>0</v>
      </c>
      <c r="B1" s="3" t="s">
        <v>1</v>
      </c>
      <c r="C1" s="3" t="s">
        <v>62</v>
      </c>
      <c r="D1" s="3" t="s">
        <v>63</v>
      </c>
      <c r="E1" s="3" t="s">
        <v>2</v>
      </c>
      <c r="F1" s="3" t="s">
        <v>62</v>
      </c>
      <c r="G1" s="3" t="s">
        <v>63</v>
      </c>
    </row>
    <row r="2" spans="1:7" x14ac:dyDescent="0.2">
      <c r="A2" s="1" t="s">
        <v>57</v>
      </c>
      <c r="B2" s="2">
        <v>56.51</v>
      </c>
      <c r="C2" s="4">
        <f>B2/B$57</f>
        <v>3.5580712999458503E-2</v>
      </c>
      <c r="D2" s="4">
        <f>C$2</f>
        <v>3.5580712999458503E-2</v>
      </c>
      <c r="E2" s="2">
        <v>40.200000000000003</v>
      </c>
      <c r="F2" s="4">
        <f>E2/E$57</f>
        <v>3.5849645516564853E-2</v>
      </c>
      <c r="G2" s="4">
        <f>F2</f>
        <v>3.5849645516564853E-2</v>
      </c>
    </row>
    <row r="3" spans="1:7" x14ac:dyDescent="0.2">
      <c r="A3" s="1" t="s">
        <v>56</v>
      </c>
      <c r="B3" s="2">
        <v>56.18</v>
      </c>
      <c r="C3" s="4">
        <f t="shared" ref="C3:C57" si="0">B3/B$57</f>
        <v>3.5372933220838412E-2</v>
      </c>
      <c r="D3" s="4">
        <f>SUM(C$2:C3)</f>
        <v>7.0953646220296915E-2</v>
      </c>
      <c r="E3" s="2">
        <v>39.299999999999997</v>
      </c>
      <c r="F3" s="4">
        <f>E3/E$57</f>
        <v>3.504704151246265E-2</v>
      </c>
      <c r="G3" s="4">
        <f>SUM(F$2:F3)</f>
        <v>7.0896687029027503E-2</v>
      </c>
    </row>
    <row r="4" spans="1:7" x14ac:dyDescent="0.2">
      <c r="A4" s="1" t="s">
        <v>55</v>
      </c>
      <c r="B4" s="2">
        <v>52.85</v>
      </c>
      <c r="C4" s="4">
        <f t="shared" si="0"/>
        <v>3.3276246363853866E-2</v>
      </c>
      <c r="D4" s="4">
        <f>SUM(C$2:C4)</f>
        <v>0.10422989258415077</v>
      </c>
      <c r="E4" s="2">
        <v>36.700000000000003</v>
      </c>
      <c r="F4" s="4">
        <f t="shared" ref="F4:F56" si="1">E4/E$57</f>
        <v>3.2728407722834085E-2</v>
      </c>
      <c r="G4" s="4">
        <f>SUM(F$2:F4)</f>
        <v>0.10362509475186159</v>
      </c>
    </row>
    <row r="5" spans="1:7" x14ac:dyDescent="0.2">
      <c r="A5" s="1" t="s">
        <v>54</v>
      </c>
      <c r="B5" s="2">
        <v>51.74</v>
      </c>
      <c r="C5" s="4">
        <f t="shared" si="0"/>
        <v>3.2577350744859013E-2</v>
      </c>
      <c r="D5" s="4">
        <f>SUM(C$2:C5)</f>
        <v>0.13680724332900979</v>
      </c>
      <c r="E5" s="2">
        <v>35.200000000000003</v>
      </c>
      <c r="F5" s="4">
        <f t="shared" si="1"/>
        <v>3.1390734382663751E-2</v>
      </c>
      <c r="G5" s="4">
        <f>SUM(F$2:F5)</f>
        <v>0.13501582913452534</v>
      </c>
    </row>
    <row r="6" spans="1:7" x14ac:dyDescent="0.2">
      <c r="A6" s="1" t="s">
        <v>52</v>
      </c>
      <c r="B6" s="2">
        <v>46.15</v>
      </c>
      <c r="C6" s="4">
        <f t="shared" si="0"/>
        <v>2.905768722217324E-2</v>
      </c>
      <c r="D6" s="4">
        <f>SUM(C$2:C6)</f>
        <v>0.16586493055118304</v>
      </c>
      <c r="E6" s="2">
        <v>35.4</v>
      </c>
      <c r="F6" s="4">
        <f t="shared" si="1"/>
        <v>3.1569090828019793E-2</v>
      </c>
      <c r="G6" s="4">
        <f>SUM(F$2:F6)</f>
        <v>0.16658491996254512</v>
      </c>
    </row>
    <row r="7" spans="1:7" x14ac:dyDescent="0.2">
      <c r="A7" s="1" t="s">
        <v>53</v>
      </c>
      <c r="B7" s="2">
        <v>45.31</v>
      </c>
      <c r="C7" s="4">
        <f t="shared" si="0"/>
        <v>2.8528793240231196E-2</v>
      </c>
      <c r="D7" s="4">
        <f>SUM(C$2:C7)</f>
        <v>0.19439372379141423</v>
      </c>
      <c r="E7" s="2">
        <v>34.6</v>
      </c>
      <c r="F7" s="4">
        <f t="shared" si="1"/>
        <v>3.0855665046595621E-2</v>
      </c>
      <c r="G7" s="4">
        <f>SUM(F$2:F7)</f>
        <v>0.19744058500914075</v>
      </c>
    </row>
    <row r="8" spans="1:7" x14ac:dyDescent="0.2">
      <c r="A8" s="1" t="s">
        <v>50</v>
      </c>
      <c r="B8" s="2">
        <v>43.07</v>
      </c>
      <c r="C8" s="4">
        <f t="shared" si="0"/>
        <v>2.7118409288385732E-2</v>
      </c>
      <c r="D8" s="4">
        <f>SUM(C$2:C8)</f>
        <v>0.22151213307979997</v>
      </c>
      <c r="E8" s="2">
        <v>34.700000000000003</v>
      </c>
      <c r="F8" s="4">
        <f t="shared" si="1"/>
        <v>3.0944843269273641E-2</v>
      </c>
      <c r="G8" s="4">
        <f>SUM(F$2:F8)</f>
        <v>0.22838542827841438</v>
      </c>
    </row>
    <row r="9" spans="1:7" x14ac:dyDescent="0.2">
      <c r="A9" s="1" t="s">
        <v>51</v>
      </c>
      <c r="B9" s="2">
        <v>41.7</v>
      </c>
      <c r="C9" s="4">
        <f t="shared" si="0"/>
        <v>2.6255808389265965E-2</v>
      </c>
      <c r="D9" s="4">
        <f>SUM(C$2:C9)</f>
        <v>0.24776794146906594</v>
      </c>
      <c r="E9" s="2">
        <v>33.700000000000003</v>
      </c>
      <c r="F9" s="4">
        <f t="shared" si="1"/>
        <v>3.0053061042493421E-2</v>
      </c>
      <c r="G9" s="4">
        <f>SUM(F$2:F9)</f>
        <v>0.25843848932090779</v>
      </c>
    </row>
    <row r="10" spans="1:7" x14ac:dyDescent="0.2">
      <c r="A10" s="1" t="s">
        <v>48</v>
      </c>
      <c r="B10" s="2">
        <v>38.630000000000003</v>
      </c>
      <c r="C10" s="4">
        <f t="shared" si="0"/>
        <v>2.4322826812406335E-2</v>
      </c>
      <c r="D10" s="4">
        <f>SUM(C$2:C10)</f>
        <v>0.27209076828147227</v>
      </c>
      <c r="E10" s="2">
        <v>32.1</v>
      </c>
      <c r="F10" s="4">
        <f t="shared" si="1"/>
        <v>2.862620947964507E-2</v>
      </c>
      <c r="G10" s="4">
        <f>SUM(F$2:F10)</f>
        <v>0.28706469880055285</v>
      </c>
    </row>
    <row r="11" spans="1:7" x14ac:dyDescent="0.2">
      <c r="A11" s="1" t="s">
        <v>49</v>
      </c>
      <c r="B11" s="2">
        <v>37.15</v>
      </c>
      <c r="C11" s="4">
        <f t="shared" si="0"/>
        <v>2.3390965987079869E-2</v>
      </c>
      <c r="D11" s="4">
        <f>SUM(C$2:C11)</f>
        <v>0.29548173426855212</v>
      </c>
      <c r="E11" s="2">
        <v>31.6</v>
      </c>
      <c r="F11" s="4">
        <f t="shared" si="1"/>
        <v>2.818031836625496E-2</v>
      </c>
      <c r="G11" s="4">
        <f>SUM(F$2:F11)</f>
        <v>0.31524501716680781</v>
      </c>
    </row>
    <row r="12" spans="1:7" x14ac:dyDescent="0.2">
      <c r="A12" s="1" t="s">
        <v>42</v>
      </c>
      <c r="B12" s="2">
        <v>36.9</v>
      </c>
      <c r="C12" s="4">
        <f t="shared" si="0"/>
        <v>2.3233557063882828E-2</v>
      </c>
      <c r="D12" s="4">
        <f>SUM(C$2:C12)</f>
        <v>0.31871529133243492</v>
      </c>
      <c r="E12" s="2">
        <v>24.5</v>
      </c>
      <c r="F12" s="4">
        <f t="shared" si="1"/>
        <v>2.1848664556115394E-2</v>
      </c>
      <c r="G12" s="4">
        <f>SUM(F$2:F12)</f>
        <v>0.3370936817229232</v>
      </c>
    </row>
    <row r="13" spans="1:7" x14ac:dyDescent="0.2">
      <c r="A13" s="1" t="s">
        <v>46</v>
      </c>
      <c r="B13" s="2">
        <v>36.9</v>
      </c>
      <c r="C13" s="4">
        <f t="shared" si="0"/>
        <v>2.3233557063882828E-2</v>
      </c>
      <c r="D13" s="4">
        <f>SUM(C$2:C13)</f>
        <v>0.34194884839631773</v>
      </c>
      <c r="E13" s="2">
        <v>28.88</v>
      </c>
      <c r="F13" s="4">
        <f t="shared" si="1"/>
        <v>2.5754670709412758E-2</v>
      </c>
      <c r="G13" s="4">
        <f>SUM(F$2:F13)</f>
        <v>0.36284835243233593</v>
      </c>
    </row>
    <row r="14" spans="1:7" x14ac:dyDescent="0.2">
      <c r="A14" s="1" t="s">
        <v>43</v>
      </c>
      <c r="B14" s="2">
        <v>35.020000000000003</v>
      </c>
      <c r="C14" s="4">
        <f t="shared" si="0"/>
        <v>2.2049841961441104E-2</v>
      </c>
      <c r="D14" s="4">
        <f>SUM(C$2:C14)</f>
        <v>0.36399869035775884</v>
      </c>
      <c r="E14" s="2">
        <v>24.6</v>
      </c>
      <c r="F14" s="4">
        <f t="shared" si="1"/>
        <v>2.1937842778793418E-2</v>
      </c>
      <c r="G14" s="4">
        <f>SUM(F$2:F14)</f>
        <v>0.38478619521112933</v>
      </c>
    </row>
    <row r="15" spans="1:7" x14ac:dyDescent="0.2">
      <c r="A15" s="1" t="s">
        <v>47</v>
      </c>
      <c r="B15" s="2">
        <v>35.020000000000003</v>
      </c>
      <c r="C15" s="4">
        <f t="shared" si="0"/>
        <v>2.2049841961441104E-2</v>
      </c>
      <c r="D15" s="4">
        <f>SUM(C$2:C15)</f>
        <v>0.38604853231919994</v>
      </c>
      <c r="E15" s="2">
        <v>28.6</v>
      </c>
      <c r="F15" s="4">
        <f t="shared" si="1"/>
        <v>2.5504971685914299E-2</v>
      </c>
      <c r="G15" s="4">
        <f>SUM(F$2:F15)</f>
        <v>0.41029116689704365</v>
      </c>
    </row>
    <row r="16" spans="1:7" x14ac:dyDescent="0.2">
      <c r="A16" s="1" t="s">
        <v>40</v>
      </c>
      <c r="B16" s="2">
        <v>33.71</v>
      </c>
      <c r="C16" s="4">
        <f t="shared" si="0"/>
        <v>2.1225019203888622E-2</v>
      </c>
      <c r="D16" s="4">
        <f>SUM(C$2:C16)</f>
        <v>0.40727355152308858</v>
      </c>
      <c r="E16" s="2">
        <v>23.3</v>
      </c>
      <c r="F16" s="4">
        <f t="shared" si="1"/>
        <v>2.0778525883979132E-2</v>
      </c>
      <c r="G16" s="4">
        <f>SUM(F$2:F16)</f>
        <v>0.43106969278102281</v>
      </c>
    </row>
    <row r="17" spans="1:7" x14ac:dyDescent="0.2">
      <c r="A17" s="1" t="s">
        <v>44</v>
      </c>
      <c r="B17" s="2">
        <v>33.71</v>
      </c>
      <c r="C17" s="4">
        <f t="shared" si="0"/>
        <v>2.1225019203888622E-2</v>
      </c>
      <c r="D17" s="4">
        <f>SUM(C$2:C17)</f>
        <v>0.42849857072697722</v>
      </c>
      <c r="E17" s="2">
        <v>25.6</v>
      </c>
      <c r="F17" s="4">
        <f t="shared" si="1"/>
        <v>2.2829625005573638E-2</v>
      </c>
      <c r="G17" s="4">
        <f>SUM(F$2:F17)</f>
        <v>0.45389931778659642</v>
      </c>
    </row>
    <row r="18" spans="1:7" x14ac:dyDescent="0.2">
      <c r="A18" s="1" t="s">
        <v>41</v>
      </c>
      <c r="B18" s="2">
        <v>33.049999999999997</v>
      </c>
      <c r="C18" s="4">
        <f t="shared" si="0"/>
        <v>2.0809459646648442E-2</v>
      </c>
      <c r="D18" s="4">
        <f>SUM(C$2:C18)</f>
        <v>0.44930803037362566</v>
      </c>
      <c r="E18" s="2">
        <v>22.64</v>
      </c>
      <c r="F18" s="4">
        <f t="shared" si="1"/>
        <v>2.0189949614304186E-2</v>
      </c>
      <c r="G18" s="4">
        <f>SUM(F$2:F18)</f>
        <v>0.47408926740090063</v>
      </c>
    </row>
    <row r="19" spans="1:7" x14ac:dyDescent="0.2">
      <c r="A19" s="1" t="s">
        <v>45</v>
      </c>
      <c r="B19" s="2">
        <v>33.049999999999997</v>
      </c>
      <c r="C19" s="4">
        <f t="shared" si="0"/>
        <v>2.0809459646648442E-2</v>
      </c>
      <c r="D19" s="4">
        <f>SUM(C$2:C19)</f>
        <v>0.47011749002027409</v>
      </c>
      <c r="E19" s="2">
        <v>26.1</v>
      </c>
      <c r="F19" s="4">
        <f t="shared" si="1"/>
        <v>2.3275516118963748E-2</v>
      </c>
      <c r="G19" s="4">
        <f>SUM(F$2:F19)</f>
        <v>0.49736478351986435</v>
      </c>
    </row>
    <row r="20" spans="1:7" x14ac:dyDescent="0.2">
      <c r="A20" s="1" t="s">
        <v>38</v>
      </c>
      <c r="B20" s="2">
        <v>32.47</v>
      </c>
      <c r="C20" s="4">
        <f t="shared" si="0"/>
        <v>2.0444270944831314E-2</v>
      </c>
      <c r="D20" s="4">
        <f>SUM(C$2:C20)</f>
        <v>0.4905617609651054</v>
      </c>
      <c r="E20" s="2">
        <v>20</v>
      </c>
      <c r="F20" s="4">
        <f t="shared" si="1"/>
        <v>1.7835644535604402E-2</v>
      </c>
      <c r="G20" s="4">
        <f>SUM(F$2:F20)</f>
        <v>0.51520042805546873</v>
      </c>
    </row>
    <row r="21" spans="1:7" x14ac:dyDescent="0.2">
      <c r="A21" s="1" t="s">
        <v>39</v>
      </c>
      <c r="B21" s="2">
        <v>30.57</v>
      </c>
      <c r="C21" s="4">
        <f t="shared" si="0"/>
        <v>1.9247963128533826E-2</v>
      </c>
      <c r="D21" s="4">
        <f>SUM(C$2:C21)</f>
        <v>0.50980972409363923</v>
      </c>
      <c r="E21" s="2">
        <v>20.399999999999999</v>
      </c>
      <c r="F21" s="4">
        <f t="shared" si="1"/>
        <v>1.8192357426316488E-2</v>
      </c>
      <c r="G21" s="4">
        <f>SUM(F$2:F21)</f>
        <v>0.53339278548178526</v>
      </c>
    </row>
    <row r="22" spans="1:7" x14ac:dyDescent="0.2">
      <c r="A22" s="1" t="s">
        <v>36</v>
      </c>
      <c r="B22" s="2">
        <v>30.08</v>
      </c>
      <c r="C22" s="4">
        <f t="shared" si="0"/>
        <v>1.893944163906763E-2</v>
      </c>
      <c r="D22" s="4">
        <f>SUM(C$2:C22)</f>
        <v>0.52874916573270681</v>
      </c>
      <c r="E22" s="2">
        <v>20.3</v>
      </c>
      <c r="F22" s="4">
        <f t="shared" si="1"/>
        <v>1.8103179203638471E-2</v>
      </c>
      <c r="G22" s="4">
        <f>SUM(F$2:F22)</f>
        <v>0.55149596468542372</v>
      </c>
    </row>
    <row r="23" spans="1:7" x14ac:dyDescent="0.2">
      <c r="A23" s="1" t="s">
        <v>37</v>
      </c>
      <c r="B23" s="2">
        <v>29.08</v>
      </c>
      <c r="C23" s="4">
        <f t="shared" si="0"/>
        <v>1.8309805946279477E-2</v>
      </c>
      <c r="D23" s="4">
        <f>SUM(C$2:C23)</f>
        <v>0.54705897167898632</v>
      </c>
      <c r="E23" s="2">
        <v>19.100000000000001</v>
      </c>
      <c r="F23" s="4">
        <f t="shared" si="1"/>
        <v>1.7033040531502206E-2</v>
      </c>
      <c r="G23" s="4">
        <f>SUM(F$2:F23)</f>
        <v>0.56852900521692595</v>
      </c>
    </row>
    <row r="24" spans="1:7" x14ac:dyDescent="0.2">
      <c r="A24" s="1" t="s">
        <v>34</v>
      </c>
      <c r="B24" s="2">
        <v>28.91</v>
      </c>
      <c r="C24" s="4">
        <f t="shared" si="0"/>
        <v>1.8202767878505492E-2</v>
      </c>
      <c r="D24" s="4">
        <f>SUM(C$2:C24)</f>
        <v>0.56526173955749182</v>
      </c>
      <c r="E24" s="2">
        <v>17.850000000000001</v>
      </c>
      <c r="F24" s="4">
        <f t="shared" si="1"/>
        <v>1.5918312748026932E-2</v>
      </c>
      <c r="G24" s="4">
        <f>SUM(F$2:F24)</f>
        <v>0.58444731796495286</v>
      </c>
    </row>
    <row r="25" spans="1:7" x14ac:dyDescent="0.2">
      <c r="A25" s="1" t="s">
        <v>35</v>
      </c>
      <c r="B25" s="2">
        <v>26.81</v>
      </c>
      <c r="C25" s="4">
        <f t="shared" si="0"/>
        <v>1.6880532923650372E-2</v>
      </c>
      <c r="D25" s="4">
        <f>SUM(C$2:C25)</f>
        <v>0.58214227248114214</v>
      </c>
      <c r="E25" s="2">
        <v>17.5</v>
      </c>
      <c r="F25" s="4">
        <f t="shared" si="1"/>
        <v>1.5606188968653853E-2</v>
      </c>
      <c r="G25" s="4">
        <f>SUM(F$2:F25)</f>
        <v>0.60005350693360671</v>
      </c>
    </row>
    <row r="26" spans="1:7" x14ac:dyDescent="0.2">
      <c r="A26" s="1" t="s">
        <v>18</v>
      </c>
      <c r="B26" s="2">
        <v>26.4</v>
      </c>
      <c r="C26" s="4">
        <f t="shared" si="0"/>
        <v>1.6622382289607229E-2</v>
      </c>
      <c r="D26" s="4">
        <f>SUM(C$2:C26)</f>
        <v>0.59876465477074936</v>
      </c>
      <c r="E26" s="2">
        <v>16.100000000000001</v>
      </c>
      <c r="F26" s="4">
        <f t="shared" si="1"/>
        <v>1.4357693851161545E-2</v>
      </c>
      <c r="G26" s="4">
        <f>SUM(F$2:F26)</f>
        <v>0.6144112007847683</v>
      </c>
    </row>
    <row r="27" spans="1:7" x14ac:dyDescent="0.2">
      <c r="A27" s="1" t="s">
        <v>22</v>
      </c>
      <c r="B27" s="2">
        <v>26.4</v>
      </c>
      <c r="C27" s="4">
        <f t="shared" si="0"/>
        <v>1.6622382289607229E-2</v>
      </c>
      <c r="D27" s="4">
        <f>SUM(C$2:C27)</f>
        <v>0.61538703706035658</v>
      </c>
      <c r="E27" s="2">
        <v>16.3</v>
      </c>
      <c r="F27" s="4">
        <f t="shared" si="1"/>
        <v>1.453605029651759E-2</v>
      </c>
      <c r="G27" s="4">
        <f>SUM(F$2:F27)</f>
        <v>0.62894725108128591</v>
      </c>
    </row>
    <row r="28" spans="1:7" x14ac:dyDescent="0.2">
      <c r="A28" s="1" t="s">
        <v>28</v>
      </c>
      <c r="B28" s="2">
        <v>26.4</v>
      </c>
      <c r="C28" s="4">
        <f t="shared" si="0"/>
        <v>1.6622382289607229E-2</v>
      </c>
      <c r="D28" s="4">
        <f>SUM(C$2:C28)</f>
        <v>0.6320094193499638</v>
      </c>
      <c r="E28" s="2">
        <v>18.399999999999999</v>
      </c>
      <c r="F28" s="4">
        <f t="shared" si="1"/>
        <v>1.6408792972756051E-2</v>
      </c>
      <c r="G28" s="4">
        <f>SUM(F$2:F28)</f>
        <v>0.64535604405404201</v>
      </c>
    </row>
    <row r="29" spans="1:7" x14ac:dyDescent="0.2">
      <c r="A29" s="1" t="s">
        <v>30</v>
      </c>
      <c r="B29" s="2">
        <v>25.82</v>
      </c>
      <c r="C29" s="4">
        <f t="shared" si="0"/>
        <v>1.6257193587790101E-2</v>
      </c>
      <c r="D29" s="4">
        <f>SUM(C$2:C29)</f>
        <v>0.64826661293775389</v>
      </c>
      <c r="E29" s="2">
        <v>15.92</v>
      </c>
      <c r="F29" s="4">
        <f t="shared" si="1"/>
        <v>1.4197173050341105E-2</v>
      </c>
      <c r="G29" s="4">
        <f>SUM(F$2:F29)</f>
        <v>0.65955321710438308</v>
      </c>
    </row>
    <row r="30" spans="1:7" x14ac:dyDescent="0.2">
      <c r="A30" s="1" t="s">
        <v>32</v>
      </c>
      <c r="B30" s="2">
        <v>25.6</v>
      </c>
      <c r="C30" s="4">
        <f t="shared" si="0"/>
        <v>1.6118673735376707E-2</v>
      </c>
      <c r="D30" s="4">
        <f>SUM(C$2:C30)</f>
        <v>0.66438528667313057</v>
      </c>
      <c r="E30" s="2">
        <v>17.100000000000001</v>
      </c>
      <c r="F30" s="4">
        <f t="shared" si="1"/>
        <v>1.5249476077941766E-2</v>
      </c>
      <c r="G30" s="4">
        <f>SUM(F$2:F30)</f>
        <v>0.67480269318232489</v>
      </c>
    </row>
    <row r="31" spans="1:7" x14ac:dyDescent="0.2">
      <c r="A31" s="1" t="s">
        <v>5</v>
      </c>
      <c r="B31" s="2">
        <v>25</v>
      </c>
      <c r="C31" s="4">
        <f t="shared" si="0"/>
        <v>1.5740892319703815E-2</v>
      </c>
      <c r="D31" s="4">
        <f>SUM(C$2:C31)</f>
        <v>0.68012617899283434</v>
      </c>
      <c r="E31" s="2">
        <v>13.05</v>
      </c>
      <c r="F31" s="4">
        <f t="shared" si="1"/>
        <v>1.1637758059481874E-2</v>
      </c>
      <c r="G31" s="4">
        <f>SUM(F$2:F31)</f>
        <v>0.68644045124180675</v>
      </c>
    </row>
    <row r="32" spans="1:7" x14ac:dyDescent="0.2">
      <c r="A32" s="1" t="s">
        <v>33</v>
      </c>
      <c r="B32" s="2">
        <v>24.53</v>
      </c>
      <c r="C32" s="4">
        <f t="shared" si="0"/>
        <v>1.5444963544093384E-2</v>
      </c>
      <c r="D32" s="4">
        <f>SUM(C$2:C32)</f>
        <v>0.69557114253692776</v>
      </c>
      <c r="E32" s="2">
        <v>16.2</v>
      </c>
      <c r="F32" s="4">
        <f t="shared" si="1"/>
        <v>1.4446872073839566E-2</v>
      </c>
      <c r="G32" s="4">
        <f>SUM(F$2:F32)</f>
        <v>0.70088732331564629</v>
      </c>
    </row>
    <row r="33" spans="1:7" x14ac:dyDescent="0.2">
      <c r="A33" s="1" t="s">
        <v>26</v>
      </c>
      <c r="B33" s="2">
        <v>23.76</v>
      </c>
      <c r="C33" s="4">
        <f t="shared" si="0"/>
        <v>1.4960144060646507E-2</v>
      </c>
      <c r="D33" s="4">
        <f>SUM(C$2:C33)</f>
        <v>0.71053128659757425</v>
      </c>
      <c r="E33" s="2">
        <v>13.9</v>
      </c>
      <c r="F33" s="4">
        <f t="shared" si="1"/>
        <v>1.239577295224506E-2</v>
      </c>
      <c r="G33" s="4">
        <f>SUM(F$2:F33)</f>
        <v>0.71328309626789133</v>
      </c>
    </row>
    <row r="34" spans="1:7" x14ac:dyDescent="0.2">
      <c r="A34" s="1" t="s">
        <v>16</v>
      </c>
      <c r="B34" s="2">
        <v>23.38</v>
      </c>
      <c r="C34" s="4">
        <f t="shared" si="0"/>
        <v>1.4720882497387006E-2</v>
      </c>
      <c r="D34" s="4">
        <f>SUM(C$2:C34)</f>
        <v>0.72525216909496126</v>
      </c>
      <c r="E34" s="2">
        <v>14.1</v>
      </c>
      <c r="F34" s="4">
        <f t="shared" si="1"/>
        <v>1.2574129397601105E-2</v>
      </c>
      <c r="G34" s="4">
        <f>SUM(F$2:F34)</f>
        <v>0.72585722566549238</v>
      </c>
    </row>
    <row r="35" spans="1:7" x14ac:dyDescent="0.2">
      <c r="A35" s="1" t="s">
        <v>20</v>
      </c>
      <c r="B35" s="2">
        <v>23.38</v>
      </c>
      <c r="C35" s="4">
        <f t="shared" si="0"/>
        <v>1.4720882497387006E-2</v>
      </c>
      <c r="D35" s="4">
        <f>SUM(C$2:C35)</f>
        <v>0.73997305159234827</v>
      </c>
      <c r="E35" s="2">
        <v>15.7</v>
      </c>
      <c r="F35" s="4">
        <f t="shared" si="1"/>
        <v>1.4000980960449456E-2</v>
      </c>
      <c r="G35" s="4">
        <f>SUM(F$2:F35)</f>
        <v>0.73985820662594182</v>
      </c>
    </row>
    <row r="36" spans="1:7" x14ac:dyDescent="0.2">
      <c r="A36" s="1" t="s">
        <v>31</v>
      </c>
      <c r="B36" s="2">
        <v>23.21</v>
      </c>
      <c r="C36" s="4">
        <f t="shared" si="0"/>
        <v>1.4613844429613021E-2</v>
      </c>
      <c r="D36" s="4">
        <f>SUM(C$2:C36)</f>
        <v>0.75458689602196127</v>
      </c>
      <c r="E36" s="2">
        <v>15.1</v>
      </c>
      <c r="F36" s="4">
        <f t="shared" si="1"/>
        <v>1.3465911624381325E-2</v>
      </c>
      <c r="G36" s="4">
        <f>SUM(F$2:F36)</f>
        <v>0.75332411825032319</v>
      </c>
    </row>
    <row r="37" spans="1:7" x14ac:dyDescent="0.2">
      <c r="A37" s="1" t="s">
        <v>17</v>
      </c>
      <c r="B37" s="2">
        <v>23.2</v>
      </c>
      <c r="C37" s="4">
        <f t="shared" si="0"/>
        <v>1.4607548072685139E-2</v>
      </c>
      <c r="D37" s="4">
        <f>SUM(C$2:C37)</f>
        <v>0.76919444409464643</v>
      </c>
      <c r="E37" s="2">
        <v>13.3</v>
      </c>
      <c r="F37" s="4">
        <f t="shared" si="1"/>
        <v>1.1860703616176929E-2</v>
      </c>
      <c r="G37" s="4">
        <f>SUM(F$2:F37)</f>
        <v>0.76518482186650016</v>
      </c>
    </row>
    <row r="38" spans="1:7" x14ac:dyDescent="0.2">
      <c r="A38" s="1" t="s">
        <v>21</v>
      </c>
      <c r="B38" s="2">
        <v>23.2</v>
      </c>
      <c r="C38" s="4">
        <f t="shared" si="0"/>
        <v>1.4607548072685139E-2</v>
      </c>
      <c r="D38" s="4">
        <f>SUM(C$2:C38)</f>
        <v>0.7838019921673316</v>
      </c>
      <c r="E38" s="2">
        <v>14.9</v>
      </c>
      <c r="F38" s="4">
        <f t="shared" si="1"/>
        <v>1.328755517902528E-2</v>
      </c>
      <c r="G38" s="4">
        <f>SUM(F$2:F38)</f>
        <v>0.77847237704552541</v>
      </c>
    </row>
    <row r="39" spans="1:7" x14ac:dyDescent="0.2">
      <c r="A39" s="1" t="s">
        <v>24</v>
      </c>
      <c r="B39" s="2">
        <v>22.18</v>
      </c>
      <c r="C39" s="4">
        <f t="shared" si="0"/>
        <v>1.3965319666041224E-2</v>
      </c>
      <c r="D39" s="4">
        <f>SUM(C$2:C39)</f>
        <v>0.79776731183337279</v>
      </c>
      <c r="E39" s="2">
        <v>14.7</v>
      </c>
      <c r="F39" s="4">
        <f t="shared" si="1"/>
        <v>1.3109198733669235E-2</v>
      </c>
      <c r="G39" s="4">
        <f>SUM(F$2:F39)</f>
        <v>0.79158157577919463</v>
      </c>
    </row>
    <row r="40" spans="1:7" x14ac:dyDescent="0.2">
      <c r="A40" s="1" t="s">
        <v>29</v>
      </c>
      <c r="B40" s="2">
        <v>21.92</v>
      </c>
      <c r="C40" s="4">
        <f t="shared" si="0"/>
        <v>1.3801614385916306E-2</v>
      </c>
      <c r="D40" s="4">
        <f>SUM(C$2:C40)</f>
        <v>0.81156892621928911</v>
      </c>
      <c r="E40" s="2">
        <v>14</v>
      </c>
      <c r="F40" s="4">
        <f t="shared" si="1"/>
        <v>1.2484951174923082E-2</v>
      </c>
      <c r="G40" s="4">
        <f>SUM(F$2:F40)</f>
        <v>0.80406652695411773</v>
      </c>
    </row>
    <row r="41" spans="1:7" x14ac:dyDescent="0.2">
      <c r="A41" s="1" t="s">
        <v>23</v>
      </c>
      <c r="B41" s="2">
        <v>21.72</v>
      </c>
      <c r="C41" s="4">
        <f t="shared" si="0"/>
        <v>1.3675687247358674E-2</v>
      </c>
      <c r="D41" s="4">
        <f>SUM(C$2:C41)</f>
        <v>0.82524461346664779</v>
      </c>
      <c r="E41" s="2">
        <v>14.5</v>
      </c>
      <c r="F41" s="4">
        <f t="shared" si="1"/>
        <v>1.2930842288313192E-2</v>
      </c>
      <c r="G41" s="4">
        <f>SUM(F$2:F41)</f>
        <v>0.81699736924243094</v>
      </c>
    </row>
    <row r="42" spans="1:7" x14ac:dyDescent="0.2">
      <c r="A42" s="1" t="s">
        <v>14</v>
      </c>
      <c r="B42" s="2">
        <v>21.4</v>
      </c>
      <c r="C42" s="4">
        <f t="shared" si="0"/>
        <v>1.3474203825666465E-2</v>
      </c>
      <c r="D42" s="4">
        <f>SUM(C$2:C42)</f>
        <v>0.83871881729231423</v>
      </c>
      <c r="E42" s="2">
        <v>15.76</v>
      </c>
      <c r="F42" s="4">
        <f t="shared" si="1"/>
        <v>1.4054487894056269E-2</v>
      </c>
      <c r="G42" s="4">
        <f>SUM(F$2:F42)</f>
        <v>0.83105185713648722</v>
      </c>
    </row>
    <row r="43" spans="1:7" x14ac:dyDescent="0.2">
      <c r="A43" s="1" t="s">
        <v>10</v>
      </c>
      <c r="B43" s="2">
        <v>20.8</v>
      </c>
      <c r="C43" s="4">
        <f t="shared" si="0"/>
        <v>1.3096422409993574E-2</v>
      </c>
      <c r="D43" s="4">
        <f>SUM(C$2:C43)</f>
        <v>0.85181523970230777</v>
      </c>
      <c r="E43" s="2">
        <v>15.24</v>
      </c>
      <c r="F43" s="4">
        <f t="shared" si="1"/>
        <v>1.3590761136130556E-2</v>
      </c>
      <c r="G43" s="4">
        <f>SUM(F$2:F43)</f>
        <v>0.84464261827261777</v>
      </c>
    </row>
    <row r="44" spans="1:7" x14ac:dyDescent="0.2">
      <c r="A44" s="1" t="s">
        <v>27</v>
      </c>
      <c r="B44" s="2">
        <v>20.53</v>
      </c>
      <c r="C44" s="4">
        <f t="shared" si="0"/>
        <v>1.2926420772940773E-2</v>
      </c>
      <c r="D44" s="4">
        <f>SUM(C$2:C44)</f>
        <v>0.86474166047524859</v>
      </c>
      <c r="E44" s="2">
        <v>12.8</v>
      </c>
      <c r="F44" s="4">
        <f t="shared" si="1"/>
        <v>1.1414812502786819E-2</v>
      </c>
      <c r="G44" s="4">
        <f>SUM(F$2:F44)</f>
        <v>0.85605743077540464</v>
      </c>
    </row>
    <row r="45" spans="1:7" x14ac:dyDescent="0.2">
      <c r="A45" s="1" t="s">
        <v>15</v>
      </c>
      <c r="B45" s="2">
        <v>20.399999999999999</v>
      </c>
      <c r="C45" s="4">
        <f t="shared" si="0"/>
        <v>1.2844568132878311E-2</v>
      </c>
      <c r="D45" s="4">
        <f>SUM(C$2:C45)</f>
        <v>0.87758622860812685</v>
      </c>
      <c r="E45" s="2">
        <v>15.7</v>
      </c>
      <c r="F45" s="4">
        <f t="shared" si="1"/>
        <v>1.4000980960449456E-2</v>
      </c>
      <c r="G45" s="4">
        <f>SUM(F$2:F45)</f>
        <v>0.87005841173585408</v>
      </c>
    </row>
    <row r="46" spans="1:7" x14ac:dyDescent="0.2">
      <c r="A46" s="1" t="s">
        <v>19</v>
      </c>
      <c r="B46" s="2">
        <v>20.399999999999999</v>
      </c>
      <c r="C46" s="4">
        <f t="shared" si="0"/>
        <v>1.2844568132878311E-2</v>
      </c>
      <c r="D46" s="4">
        <f>SUM(C$2:C46)</f>
        <v>0.89043079674100512</v>
      </c>
      <c r="E46" s="2">
        <v>14.1</v>
      </c>
      <c r="F46" s="4">
        <f t="shared" si="1"/>
        <v>1.2574129397601105E-2</v>
      </c>
      <c r="G46" s="4">
        <f>SUM(F$2:F46)</f>
        <v>0.88263254113345513</v>
      </c>
    </row>
    <row r="47" spans="1:7" x14ac:dyDescent="0.2">
      <c r="A47" s="1" t="s">
        <v>25</v>
      </c>
      <c r="B47" s="2">
        <v>20.37</v>
      </c>
      <c r="C47" s="4">
        <f t="shared" si="0"/>
        <v>1.2825679062094669E-2</v>
      </c>
      <c r="D47" s="4">
        <f>SUM(C$2:C47)</f>
        <v>0.90325647580309976</v>
      </c>
      <c r="E47" s="2">
        <v>13.1</v>
      </c>
      <c r="F47" s="4">
        <f t="shared" si="1"/>
        <v>1.1682347170820884E-2</v>
      </c>
      <c r="G47" s="4">
        <f>SUM(F$2:F47)</f>
        <v>0.89431488830427597</v>
      </c>
    </row>
    <row r="48" spans="1:7" x14ac:dyDescent="0.2">
      <c r="A48" s="1" t="s">
        <v>6</v>
      </c>
      <c r="B48" s="2">
        <v>19.95</v>
      </c>
      <c r="C48" s="4">
        <f t="shared" si="0"/>
        <v>1.2561232071123644E-2</v>
      </c>
      <c r="D48" s="4">
        <f>SUM(C$2:C48)</f>
        <v>0.91581770787422345</v>
      </c>
      <c r="E48" s="2">
        <v>15.1</v>
      </c>
      <c r="F48" s="4">
        <f t="shared" si="1"/>
        <v>1.3465911624381325E-2</v>
      </c>
      <c r="G48" s="4">
        <f>SUM(F$2:F48)</f>
        <v>0.90778079992865734</v>
      </c>
    </row>
    <row r="49" spans="1:7" x14ac:dyDescent="0.2">
      <c r="A49" s="1" t="s">
        <v>12</v>
      </c>
      <c r="B49" s="2">
        <v>18.8</v>
      </c>
      <c r="C49" s="4">
        <f t="shared" si="0"/>
        <v>1.1837151024417269E-2</v>
      </c>
      <c r="D49" s="4">
        <f>SUM(C$2:C49)</f>
        <v>0.92765485889864074</v>
      </c>
      <c r="E49" s="2">
        <v>13.8</v>
      </c>
      <c r="F49" s="4">
        <f t="shared" si="1"/>
        <v>1.2306594729567039E-2</v>
      </c>
      <c r="G49" s="4">
        <f>SUM(F$2:F49)</f>
        <v>0.92008739465822442</v>
      </c>
    </row>
    <row r="50" spans="1:7" x14ac:dyDescent="0.2">
      <c r="A50" s="1" t="s">
        <v>11</v>
      </c>
      <c r="B50" s="2">
        <v>17.399999999999999</v>
      </c>
      <c r="C50" s="4">
        <f t="shared" si="0"/>
        <v>1.0955661054513854E-2</v>
      </c>
      <c r="D50" s="4">
        <f>SUM(C$2:C50)</f>
        <v>0.93861051995315459</v>
      </c>
      <c r="E50" s="2">
        <v>13.4</v>
      </c>
      <c r="F50" s="4">
        <f t="shared" si="1"/>
        <v>1.194988183885495E-2</v>
      </c>
      <c r="G50" s="4">
        <f>SUM(F$2:F50)</f>
        <v>0.93203727649707935</v>
      </c>
    </row>
    <row r="51" spans="1:7" x14ac:dyDescent="0.2">
      <c r="A51" s="1" t="s">
        <v>8</v>
      </c>
      <c r="B51" s="2">
        <v>17.3</v>
      </c>
      <c r="C51" s="4">
        <f t="shared" si="0"/>
        <v>1.0892697485235039E-2</v>
      </c>
      <c r="D51" s="4">
        <f>SUM(C$2:C51)</f>
        <v>0.94950321743838961</v>
      </c>
      <c r="E51" s="2">
        <v>13.65</v>
      </c>
      <c r="F51" s="4">
        <f t="shared" si="1"/>
        <v>1.2172827395550005E-2</v>
      </c>
      <c r="G51" s="4">
        <f>SUM(F$2:F51)</f>
        <v>0.94421010389262938</v>
      </c>
    </row>
    <row r="52" spans="1:7" x14ac:dyDescent="0.2">
      <c r="A52" s="1" t="s">
        <v>9</v>
      </c>
      <c r="B52" s="2">
        <v>17.3</v>
      </c>
      <c r="C52" s="4">
        <f t="shared" si="0"/>
        <v>1.0892697485235039E-2</v>
      </c>
      <c r="D52" s="4">
        <f>SUM(C$2:C52)</f>
        <v>0.96039591492362464</v>
      </c>
      <c r="E52" s="2">
        <v>13.59</v>
      </c>
      <c r="F52" s="4">
        <f t="shared" si="1"/>
        <v>1.2119320461943191E-2</v>
      </c>
      <c r="G52" s="4">
        <f>SUM(F$2:F52)</f>
        <v>0.95632942435457258</v>
      </c>
    </row>
    <row r="53" spans="1:7" x14ac:dyDescent="0.2">
      <c r="A53" s="1" t="s">
        <v>7</v>
      </c>
      <c r="B53" s="2">
        <v>16.399999999999999</v>
      </c>
      <c r="C53" s="4">
        <f t="shared" si="0"/>
        <v>1.0326025361725702E-2</v>
      </c>
      <c r="D53" s="4">
        <f>SUM(C$2:C53)</f>
        <v>0.9707219402853503</v>
      </c>
      <c r="E53" s="2">
        <v>12.53</v>
      </c>
      <c r="F53" s="4">
        <f t="shared" si="1"/>
        <v>1.1174031301556158E-2</v>
      </c>
      <c r="G53" s="4">
        <f>SUM(F$2:F53)</f>
        <v>0.96750345565612872</v>
      </c>
    </row>
    <row r="54" spans="1:7" x14ac:dyDescent="0.2">
      <c r="A54" s="1" t="s">
        <v>4</v>
      </c>
      <c r="B54" s="2">
        <v>16</v>
      </c>
      <c r="C54" s="4">
        <f t="shared" si="0"/>
        <v>1.0074171084610442E-2</v>
      </c>
      <c r="D54" s="4">
        <f>SUM(C$2:C54)</f>
        <v>0.9807961113699607</v>
      </c>
      <c r="E54" s="2">
        <v>12.86</v>
      </c>
      <c r="F54" s="4">
        <f t="shared" si="1"/>
        <v>1.1468319436393631E-2</v>
      </c>
      <c r="G54" s="4">
        <f>SUM(F$2:F54)</f>
        <v>0.97897177509252231</v>
      </c>
    </row>
    <row r="55" spans="1:7" x14ac:dyDescent="0.2">
      <c r="A55" s="1" t="s">
        <v>13</v>
      </c>
      <c r="B55" s="2">
        <v>16</v>
      </c>
      <c r="C55" s="4">
        <f t="shared" si="0"/>
        <v>1.0074171084610442E-2</v>
      </c>
      <c r="D55" s="4">
        <f>SUM(C$2:C55)</f>
        <v>0.99087028245457109</v>
      </c>
      <c r="E55" s="2">
        <v>11.84</v>
      </c>
      <c r="F55" s="4">
        <f t="shared" si="1"/>
        <v>1.0558701565077806E-2</v>
      </c>
      <c r="G55" s="4">
        <f>SUM(F$2:F55)</f>
        <v>0.98953047665760008</v>
      </c>
    </row>
    <row r="56" spans="1:7" x14ac:dyDescent="0.2">
      <c r="A56" s="1" t="s">
        <v>3</v>
      </c>
      <c r="B56" s="2">
        <v>14.5</v>
      </c>
      <c r="C56" s="4">
        <f t="shared" si="0"/>
        <v>9.129717545428212E-3</v>
      </c>
      <c r="D56" s="4">
        <f>SUM(C$2:C56)</f>
        <v>0.99999999999999933</v>
      </c>
      <c r="E56" s="2">
        <v>11.74</v>
      </c>
      <c r="F56" s="4">
        <f t="shared" si="1"/>
        <v>1.0469523342399785E-2</v>
      </c>
      <c r="G56" s="4">
        <f>SUM(F$2:F56)</f>
        <v>0.99999999999999989</v>
      </c>
    </row>
    <row r="57" spans="1:7" x14ac:dyDescent="0.2">
      <c r="A57" s="3" t="s">
        <v>64</v>
      </c>
      <c r="B57" s="2">
        <f>SUM(B2:B56)</f>
        <v>1588.2200000000005</v>
      </c>
      <c r="C57" s="4">
        <f t="shared" si="0"/>
        <v>1</v>
      </c>
      <c r="D57" s="4"/>
      <c r="E57" s="2">
        <f>SUM(E2:E56)</f>
        <v>1121.3500000000001</v>
      </c>
      <c r="F57" s="1"/>
      <c r="G57" s="4"/>
    </row>
    <row r="58" spans="1:7" x14ac:dyDescent="0.2">
      <c r="A58" s="3"/>
      <c r="B58" s="2"/>
      <c r="C58" s="2"/>
    </row>
    <row r="59" spans="1:7" x14ac:dyDescent="0.2">
      <c r="A59" s="3"/>
      <c r="B59" s="2"/>
      <c r="C59" s="2"/>
    </row>
    <row r="60" spans="1:7" x14ac:dyDescent="0.2">
      <c r="A60" s="3"/>
      <c r="B60" s="2"/>
      <c r="C60" s="2"/>
    </row>
    <row r="61" spans="1:7" x14ac:dyDescent="0.2">
      <c r="A61" s="3"/>
      <c r="B61" s="2"/>
      <c r="C61" s="2"/>
    </row>
  </sheetData>
  <sortState xmlns:xlrd2="http://schemas.microsoft.com/office/spreadsheetml/2017/richdata2" ref="A2:C56">
    <sortCondition descending="1" ref="B2:B56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1B1C-D662-0543-86FA-084AAD0A5A96}">
  <dimension ref="A1:C56"/>
  <sheetViews>
    <sheetView workbookViewId="0">
      <selection sqref="A1:C56"/>
    </sheetView>
  </sheetViews>
  <sheetFormatPr baseColWidth="10" defaultRowHeight="16" x14ac:dyDescent="0.2"/>
  <cols>
    <col min="3" max="3" width="13" customWidth="1"/>
    <col min="4" max="4" width="12.83203125" bestFit="1" customWidth="1"/>
    <col min="7" max="7" width="12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14.5</v>
      </c>
      <c r="C2" s="2">
        <v>11.74</v>
      </c>
    </row>
    <row r="3" spans="1:3" x14ac:dyDescent="0.2">
      <c r="A3" s="1" t="s">
        <v>4</v>
      </c>
      <c r="B3" s="2">
        <v>16</v>
      </c>
      <c r="C3" s="2">
        <v>12.86</v>
      </c>
    </row>
    <row r="4" spans="1:3" x14ac:dyDescent="0.2">
      <c r="A4" s="1" t="s">
        <v>5</v>
      </c>
      <c r="B4" s="2">
        <v>25</v>
      </c>
      <c r="C4" s="2">
        <v>13.05</v>
      </c>
    </row>
    <row r="5" spans="1:3" x14ac:dyDescent="0.2">
      <c r="A5" s="1" t="s">
        <v>6</v>
      </c>
      <c r="B5" s="2">
        <v>19.95</v>
      </c>
      <c r="C5" s="2">
        <v>15.1</v>
      </c>
    </row>
    <row r="6" spans="1:3" x14ac:dyDescent="0.2">
      <c r="A6" s="1" t="s">
        <v>7</v>
      </c>
      <c r="B6" s="2">
        <v>16.399999999999999</v>
      </c>
      <c r="C6" s="2">
        <v>12.53</v>
      </c>
    </row>
    <row r="7" spans="1:3" x14ac:dyDescent="0.2">
      <c r="A7" s="1" t="s">
        <v>8</v>
      </c>
      <c r="B7" s="2">
        <v>17.3</v>
      </c>
      <c r="C7" s="2">
        <v>13.65</v>
      </c>
    </row>
    <row r="8" spans="1:3" x14ac:dyDescent="0.2">
      <c r="A8" s="1" t="s">
        <v>9</v>
      </c>
      <c r="B8" s="2">
        <v>17.3</v>
      </c>
      <c r="C8" s="2">
        <v>13.59</v>
      </c>
    </row>
    <row r="9" spans="1:3" x14ac:dyDescent="0.2">
      <c r="A9" s="1" t="s">
        <v>10</v>
      </c>
      <c r="B9" s="2">
        <v>20.8</v>
      </c>
      <c r="C9" s="2">
        <v>15.24</v>
      </c>
    </row>
    <row r="10" spans="1:3" x14ac:dyDescent="0.2">
      <c r="A10" s="1" t="s">
        <v>65</v>
      </c>
      <c r="B10" s="2">
        <v>17.399999999999999</v>
      </c>
      <c r="C10" s="2">
        <v>13.4</v>
      </c>
    </row>
    <row r="11" spans="1:3" x14ac:dyDescent="0.2">
      <c r="A11" s="1" t="s">
        <v>12</v>
      </c>
      <c r="B11" s="2">
        <v>18.8</v>
      </c>
      <c r="C11" s="2">
        <v>13.8</v>
      </c>
    </row>
    <row r="12" spans="1:3" x14ac:dyDescent="0.2">
      <c r="A12" s="1" t="s">
        <v>13</v>
      </c>
      <c r="B12" s="2">
        <v>16</v>
      </c>
      <c r="C12" s="2">
        <v>11.84</v>
      </c>
    </row>
    <row r="13" spans="1:3" x14ac:dyDescent="0.2">
      <c r="A13" s="1" t="s">
        <v>14</v>
      </c>
      <c r="B13" s="2">
        <v>21.4</v>
      </c>
      <c r="C13" s="2">
        <v>15.76</v>
      </c>
    </row>
    <row r="14" spans="1:3" x14ac:dyDescent="0.2">
      <c r="A14" s="1" t="s">
        <v>15</v>
      </c>
      <c r="B14" s="2">
        <v>20.399999999999999</v>
      </c>
      <c r="C14" s="2">
        <v>15.7</v>
      </c>
    </row>
    <row r="15" spans="1:3" x14ac:dyDescent="0.2">
      <c r="A15" s="1" t="s">
        <v>16</v>
      </c>
      <c r="B15" s="2">
        <v>23.38</v>
      </c>
      <c r="C15" s="2">
        <v>14.1</v>
      </c>
    </row>
    <row r="16" spans="1:3" x14ac:dyDescent="0.2">
      <c r="A16" s="1" t="s">
        <v>17</v>
      </c>
      <c r="B16" s="2">
        <v>23.2</v>
      </c>
      <c r="C16" s="2">
        <v>13.3</v>
      </c>
    </row>
    <row r="17" spans="1:3" x14ac:dyDescent="0.2">
      <c r="A17" s="1" t="s">
        <v>18</v>
      </c>
      <c r="B17" s="2">
        <v>26.4</v>
      </c>
      <c r="C17" s="2">
        <v>16.100000000000001</v>
      </c>
    </row>
    <row r="18" spans="1:3" x14ac:dyDescent="0.2">
      <c r="A18" s="1" t="s">
        <v>19</v>
      </c>
      <c r="B18" s="2">
        <v>20.399999999999999</v>
      </c>
      <c r="C18" s="2">
        <v>14.1</v>
      </c>
    </row>
    <row r="19" spans="1:3" x14ac:dyDescent="0.2">
      <c r="A19" s="1" t="s">
        <v>20</v>
      </c>
      <c r="B19" s="2">
        <v>23.38</v>
      </c>
      <c r="C19" s="2">
        <v>15.7</v>
      </c>
    </row>
    <row r="20" spans="1:3" x14ac:dyDescent="0.2">
      <c r="A20" s="1" t="s">
        <v>21</v>
      </c>
      <c r="B20" s="2">
        <v>23.2</v>
      </c>
      <c r="C20" s="2">
        <v>14.9</v>
      </c>
    </row>
    <row r="21" spans="1:3" x14ac:dyDescent="0.2">
      <c r="A21" s="1" t="s">
        <v>22</v>
      </c>
      <c r="B21" s="2">
        <v>26.4</v>
      </c>
      <c r="C21" s="2">
        <v>16.3</v>
      </c>
    </row>
    <row r="22" spans="1:3" x14ac:dyDescent="0.2">
      <c r="A22" s="1" t="s">
        <v>23</v>
      </c>
      <c r="B22" s="2">
        <v>21.72</v>
      </c>
      <c r="C22" s="2">
        <v>14.5</v>
      </c>
    </row>
    <row r="23" spans="1:3" x14ac:dyDescent="0.2">
      <c r="A23" s="1" t="s">
        <v>24</v>
      </c>
      <c r="B23" s="2">
        <v>22.18</v>
      </c>
      <c r="C23" s="2">
        <v>14.7</v>
      </c>
    </row>
    <row r="24" spans="1:3" x14ac:dyDescent="0.2">
      <c r="A24" s="1" t="s">
        <v>25</v>
      </c>
      <c r="B24" s="2">
        <v>20.37</v>
      </c>
      <c r="C24" s="2">
        <v>13.1</v>
      </c>
    </row>
    <row r="25" spans="1:3" x14ac:dyDescent="0.2">
      <c r="A25" s="1" t="s">
        <v>26</v>
      </c>
      <c r="B25" s="2">
        <v>23.76</v>
      </c>
      <c r="C25" s="2">
        <v>13.9</v>
      </c>
    </row>
    <row r="26" spans="1:3" x14ac:dyDescent="0.2">
      <c r="A26" s="1" t="s">
        <v>27</v>
      </c>
      <c r="B26" s="2">
        <v>20.53</v>
      </c>
      <c r="C26" s="2">
        <v>12.8</v>
      </c>
    </row>
    <row r="27" spans="1:3" x14ac:dyDescent="0.2">
      <c r="A27" s="1" t="s">
        <v>28</v>
      </c>
      <c r="B27" s="2">
        <v>26.4</v>
      </c>
      <c r="C27" s="2">
        <v>18.399999999999999</v>
      </c>
    </row>
    <row r="28" spans="1:3" x14ac:dyDescent="0.2">
      <c r="A28" s="1" t="s">
        <v>29</v>
      </c>
      <c r="B28" s="2">
        <v>21.92</v>
      </c>
      <c r="C28" s="2">
        <v>14</v>
      </c>
    </row>
    <row r="29" spans="1:3" x14ac:dyDescent="0.2">
      <c r="A29" s="1" t="s">
        <v>30</v>
      </c>
      <c r="B29" s="2">
        <v>25.82</v>
      </c>
      <c r="C29" s="2">
        <v>15.92</v>
      </c>
    </row>
    <row r="30" spans="1:3" x14ac:dyDescent="0.2">
      <c r="A30" s="1" t="s">
        <v>31</v>
      </c>
      <c r="B30" s="2">
        <v>23.21</v>
      </c>
      <c r="C30" s="2">
        <v>15.1</v>
      </c>
    </row>
    <row r="31" spans="1:3" x14ac:dyDescent="0.2">
      <c r="A31" s="1" t="s">
        <v>66</v>
      </c>
      <c r="B31" s="2">
        <v>25.6</v>
      </c>
      <c r="C31" s="2">
        <v>17.100000000000001</v>
      </c>
    </row>
    <row r="32" spans="1:3" x14ac:dyDescent="0.2">
      <c r="A32" s="1" t="s">
        <v>33</v>
      </c>
      <c r="B32" s="2">
        <v>24.53</v>
      </c>
      <c r="C32" s="2">
        <v>16.2</v>
      </c>
    </row>
    <row r="33" spans="1:3" x14ac:dyDescent="0.2">
      <c r="A33" s="1" t="s">
        <v>34</v>
      </c>
      <c r="B33" s="2">
        <v>28.91</v>
      </c>
      <c r="C33" s="2">
        <v>17.850000000000001</v>
      </c>
    </row>
    <row r="34" spans="1:3" x14ac:dyDescent="0.2">
      <c r="A34" s="1" t="s">
        <v>35</v>
      </c>
      <c r="B34" s="2">
        <v>26.81</v>
      </c>
      <c r="C34" s="2">
        <v>17.5</v>
      </c>
    </row>
    <row r="35" spans="1:3" x14ac:dyDescent="0.2">
      <c r="A35" s="1" t="s">
        <v>36</v>
      </c>
      <c r="B35" s="2">
        <v>30.08</v>
      </c>
      <c r="C35" s="2">
        <v>20.3</v>
      </c>
    </row>
    <row r="36" spans="1:3" x14ac:dyDescent="0.2">
      <c r="A36" s="1" t="s">
        <v>37</v>
      </c>
      <c r="B36" s="2">
        <v>29.08</v>
      </c>
      <c r="C36" s="2">
        <v>19.100000000000001</v>
      </c>
    </row>
    <row r="37" spans="1:3" x14ac:dyDescent="0.2">
      <c r="A37" s="1" t="s">
        <v>38</v>
      </c>
      <c r="B37" s="2">
        <v>32.47</v>
      </c>
      <c r="C37" s="2">
        <v>20</v>
      </c>
    </row>
    <row r="38" spans="1:3" x14ac:dyDescent="0.2">
      <c r="A38" s="1" t="s">
        <v>39</v>
      </c>
      <c r="B38" s="2">
        <v>30.57</v>
      </c>
      <c r="C38" s="2">
        <v>20.399999999999999</v>
      </c>
    </row>
    <row r="39" spans="1:3" x14ac:dyDescent="0.2">
      <c r="A39" s="1" t="s">
        <v>40</v>
      </c>
      <c r="B39" s="2">
        <v>33.71</v>
      </c>
      <c r="C39" s="2">
        <v>23.3</v>
      </c>
    </row>
    <row r="40" spans="1:3" x14ac:dyDescent="0.2">
      <c r="A40" s="1" t="s">
        <v>41</v>
      </c>
      <c r="B40" s="2">
        <v>33.049999999999997</v>
      </c>
      <c r="C40" s="2">
        <v>22.64</v>
      </c>
    </row>
    <row r="41" spans="1:3" x14ac:dyDescent="0.2">
      <c r="A41" s="1" t="s">
        <v>42</v>
      </c>
      <c r="B41" s="2">
        <v>36.9</v>
      </c>
      <c r="C41" s="2">
        <v>24.5</v>
      </c>
    </row>
    <row r="42" spans="1:3" x14ac:dyDescent="0.2">
      <c r="A42" s="1" t="s">
        <v>43</v>
      </c>
      <c r="B42" s="2">
        <v>35.020000000000003</v>
      </c>
      <c r="C42" s="2">
        <v>24.6</v>
      </c>
    </row>
    <row r="43" spans="1:3" x14ac:dyDescent="0.2">
      <c r="A43" s="1" t="s">
        <v>44</v>
      </c>
      <c r="B43" s="2">
        <v>33.71</v>
      </c>
      <c r="C43" s="2">
        <v>25.6</v>
      </c>
    </row>
    <row r="44" spans="1:3" x14ac:dyDescent="0.2">
      <c r="A44" s="1" t="s">
        <v>45</v>
      </c>
      <c r="B44" s="2">
        <v>33.049999999999997</v>
      </c>
      <c r="C44" s="2">
        <v>26.1</v>
      </c>
    </row>
    <row r="45" spans="1:3" x14ac:dyDescent="0.2">
      <c r="A45" s="1" t="s">
        <v>67</v>
      </c>
      <c r="B45" s="2">
        <v>36.9</v>
      </c>
      <c r="C45" s="2">
        <v>28.88</v>
      </c>
    </row>
    <row r="46" spans="1:3" x14ac:dyDescent="0.2">
      <c r="A46" s="1" t="s">
        <v>68</v>
      </c>
      <c r="B46" s="2">
        <v>35.020000000000003</v>
      </c>
      <c r="C46" s="2">
        <v>28.6</v>
      </c>
    </row>
    <row r="47" spans="1:3" x14ac:dyDescent="0.2">
      <c r="A47" s="1" t="s">
        <v>48</v>
      </c>
      <c r="B47" s="2">
        <v>38.630000000000003</v>
      </c>
      <c r="C47" s="2">
        <v>32.1</v>
      </c>
    </row>
    <row r="48" spans="1:3" x14ac:dyDescent="0.2">
      <c r="A48" s="1" t="s">
        <v>49</v>
      </c>
      <c r="B48" s="2">
        <v>37.15</v>
      </c>
      <c r="C48" s="2">
        <v>31.6</v>
      </c>
    </row>
    <row r="49" spans="1:3" x14ac:dyDescent="0.2">
      <c r="A49" s="1" t="s">
        <v>50</v>
      </c>
      <c r="B49" s="2">
        <v>43.07</v>
      </c>
      <c r="C49" s="2">
        <v>34.700000000000003</v>
      </c>
    </row>
    <row r="50" spans="1:3" x14ac:dyDescent="0.2">
      <c r="A50" s="1" t="s">
        <v>51</v>
      </c>
      <c r="B50" s="2">
        <v>41.7</v>
      </c>
      <c r="C50" s="2">
        <v>33.700000000000003</v>
      </c>
    </row>
    <row r="51" spans="1:3" x14ac:dyDescent="0.2">
      <c r="A51" s="1" t="s">
        <v>52</v>
      </c>
      <c r="B51" s="2">
        <v>46.15</v>
      </c>
      <c r="C51" s="2">
        <v>35.4</v>
      </c>
    </row>
    <row r="52" spans="1:3" x14ac:dyDescent="0.2">
      <c r="A52" s="1" t="s">
        <v>53</v>
      </c>
      <c r="B52" s="2">
        <v>45.31</v>
      </c>
      <c r="C52" s="2">
        <v>34.6</v>
      </c>
    </row>
    <row r="53" spans="1:3" x14ac:dyDescent="0.2">
      <c r="A53" s="1" t="s">
        <v>54</v>
      </c>
      <c r="B53" s="2">
        <v>51.74</v>
      </c>
      <c r="C53" s="2">
        <v>35.200000000000003</v>
      </c>
    </row>
    <row r="54" spans="1:3" x14ac:dyDescent="0.2">
      <c r="A54" s="1" t="s">
        <v>55</v>
      </c>
      <c r="B54" s="2">
        <v>52.85</v>
      </c>
      <c r="C54" s="2">
        <v>36.700000000000003</v>
      </c>
    </row>
    <row r="55" spans="1:3" x14ac:dyDescent="0.2">
      <c r="A55" s="1" t="s">
        <v>56</v>
      </c>
      <c r="B55" s="2">
        <v>56.18</v>
      </c>
      <c r="C55" s="2">
        <v>39.299999999999997</v>
      </c>
    </row>
    <row r="56" spans="1:3" x14ac:dyDescent="0.2">
      <c r="A56" s="1" t="s">
        <v>57</v>
      </c>
      <c r="B56" s="2">
        <v>56.51</v>
      </c>
      <c r="C56" s="2">
        <v>40.200000000000003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1AD4-09D5-CC4E-B997-6D0C1CAE4A0C}">
  <dimension ref="A1:C57"/>
  <sheetViews>
    <sheetView workbookViewId="0">
      <selection activeCell="G44" sqref="G4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14.5</v>
      </c>
      <c r="C2" s="2">
        <v>11.74</v>
      </c>
    </row>
    <row r="3" spans="1:3" x14ac:dyDescent="0.2">
      <c r="A3" s="1" t="s">
        <v>4</v>
      </c>
      <c r="B3" s="2">
        <v>16</v>
      </c>
      <c r="C3" s="2">
        <v>12.86</v>
      </c>
    </row>
    <row r="4" spans="1:3" x14ac:dyDescent="0.2">
      <c r="A4" s="1" t="s">
        <v>5</v>
      </c>
      <c r="B4" s="2">
        <v>25</v>
      </c>
      <c r="C4" s="2">
        <v>13.05</v>
      </c>
    </row>
    <row r="5" spans="1:3" x14ac:dyDescent="0.2">
      <c r="A5" s="1" t="s">
        <v>6</v>
      </c>
      <c r="B5" s="2">
        <v>19.95</v>
      </c>
      <c r="C5" s="2">
        <v>15.1</v>
      </c>
    </row>
    <row r="6" spans="1:3" x14ac:dyDescent="0.2">
      <c r="A6" s="1" t="s">
        <v>7</v>
      </c>
      <c r="B6" s="2">
        <v>16.399999999999999</v>
      </c>
      <c r="C6" s="2">
        <v>12.53</v>
      </c>
    </row>
    <row r="7" spans="1:3" x14ac:dyDescent="0.2">
      <c r="A7" s="1" t="s">
        <v>8</v>
      </c>
      <c r="B7" s="2">
        <v>17.3</v>
      </c>
      <c r="C7" s="2">
        <v>13.65</v>
      </c>
    </row>
    <row r="8" spans="1:3" x14ac:dyDescent="0.2">
      <c r="A8" s="1" t="s">
        <v>9</v>
      </c>
      <c r="B8" s="2">
        <v>17.3</v>
      </c>
      <c r="C8" s="2">
        <v>13.59</v>
      </c>
    </row>
    <row r="9" spans="1:3" x14ac:dyDescent="0.2">
      <c r="A9" s="1" t="s">
        <v>10</v>
      </c>
      <c r="B9" s="2">
        <v>20.8</v>
      </c>
      <c r="C9" s="2">
        <v>15.24</v>
      </c>
    </row>
    <row r="10" spans="1:3" x14ac:dyDescent="0.2">
      <c r="A10" s="1" t="s">
        <v>65</v>
      </c>
      <c r="B10" s="2">
        <v>17.399999999999999</v>
      </c>
      <c r="C10" s="2">
        <v>13.4</v>
      </c>
    </row>
    <row r="11" spans="1:3" x14ac:dyDescent="0.2">
      <c r="A11" s="1" t="s">
        <v>12</v>
      </c>
      <c r="B11" s="2">
        <v>18.8</v>
      </c>
      <c r="C11" s="2">
        <v>13.8</v>
      </c>
    </row>
    <row r="12" spans="1:3" x14ac:dyDescent="0.2">
      <c r="A12" s="1" t="s">
        <v>13</v>
      </c>
      <c r="B12" s="2">
        <v>16</v>
      </c>
      <c r="C12" s="2">
        <v>11.84</v>
      </c>
    </row>
    <row r="13" spans="1:3" x14ac:dyDescent="0.2">
      <c r="A13" s="1" t="s">
        <v>14</v>
      </c>
      <c r="B13" s="2">
        <v>21.4</v>
      </c>
      <c r="C13" s="2">
        <v>15.76</v>
      </c>
    </row>
    <row r="14" spans="1:3" x14ac:dyDescent="0.2">
      <c r="A14" s="1" t="s">
        <v>15</v>
      </c>
      <c r="B14" s="2">
        <v>20.399999999999999</v>
      </c>
      <c r="C14" s="2">
        <v>15.7</v>
      </c>
    </row>
    <row r="15" spans="1:3" x14ac:dyDescent="0.2">
      <c r="A15" s="1" t="s">
        <v>16</v>
      </c>
      <c r="B15" s="2">
        <v>23.38</v>
      </c>
      <c r="C15" s="2">
        <v>14.1</v>
      </c>
    </row>
    <row r="16" spans="1:3" x14ac:dyDescent="0.2">
      <c r="A16" s="1" t="s">
        <v>17</v>
      </c>
      <c r="B16" s="2">
        <v>23.2</v>
      </c>
      <c r="C16" s="2">
        <v>13.3</v>
      </c>
    </row>
    <row r="17" spans="1:3" x14ac:dyDescent="0.2">
      <c r="A17" s="1" t="s">
        <v>18</v>
      </c>
      <c r="B17" s="2">
        <v>26.4</v>
      </c>
      <c r="C17" s="2">
        <v>16.100000000000001</v>
      </c>
    </row>
    <row r="18" spans="1:3" x14ac:dyDescent="0.2">
      <c r="A18" s="1" t="s">
        <v>19</v>
      </c>
      <c r="B18" s="2">
        <v>20.399999999999999</v>
      </c>
      <c r="C18" s="2">
        <v>14.1</v>
      </c>
    </row>
    <row r="19" spans="1:3" x14ac:dyDescent="0.2">
      <c r="A19" s="1" t="s">
        <v>20</v>
      </c>
      <c r="B19" s="2">
        <v>23.38</v>
      </c>
      <c r="C19" s="2">
        <v>15.7</v>
      </c>
    </row>
    <row r="20" spans="1:3" x14ac:dyDescent="0.2">
      <c r="A20" s="1" t="s">
        <v>21</v>
      </c>
      <c r="B20" s="2">
        <v>23.2</v>
      </c>
      <c r="C20" s="2">
        <v>14.9</v>
      </c>
    </row>
    <row r="21" spans="1:3" x14ac:dyDescent="0.2">
      <c r="A21" s="1" t="s">
        <v>22</v>
      </c>
      <c r="B21" s="2">
        <v>26.4</v>
      </c>
      <c r="C21" s="2">
        <v>16.3</v>
      </c>
    </row>
    <row r="22" spans="1:3" x14ac:dyDescent="0.2">
      <c r="A22" s="1" t="s">
        <v>23</v>
      </c>
      <c r="B22" s="2">
        <v>21.72</v>
      </c>
      <c r="C22" s="2">
        <v>14.5</v>
      </c>
    </row>
    <row r="23" spans="1:3" x14ac:dyDescent="0.2">
      <c r="A23" s="1" t="s">
        <v>24</v>
      </c>
      <c r="B23" s="2">
        <v>22.18</v>
      </c>
      <c r="C23" s="2">
        <v>14.7</v>
      </c>
    </row>
    <row r="24" spans="1:3" x14ac:dyDescent="0.2">
      <c r="A24" s="1" t="s">
        <v>25</v>
      </c>
      <c r="B24" s="2">
        <v>20.37</v>
      </c>
      <c r="C24" s="2">
        <v>13.1</v>
      </c>
    </row>
    <row r="25" spans="1:3" x14ac:dyDescent="0.2">
      <c r="A25" s="1" t="s">
        <v>26</v>
      </c>
      <c r="B25" s="2">
        <v>23.76</v>
      </c>
      <c r="C25" s="2">
        <v>13.9</v>
      </c>
    </row>
    <row r="26" spans="1:3" x14ac:dyDescent="0.2">
      <c r="A26" s="1" t="s">
        <v>27</v>
      </c>
      <c r="B26" s="2">
        <v>20.53</v>
      </c>
      <c r="C26" s="2">
        <v>12.8</v>
      </c>
    </row>
    <row r="27" spans="1:3" x14ac:dyDescent="0.2">
      <c r="A27" s="1" t="s">
        <v>28</v>
      </c>
      <c r="B27" s="2">
        <v>26.4</v>
      </c>
      <c r="C27" s="2">
        <v>18.399999999999999</v>
      </c>
    </row>
    <row r="28" spans="1:3" x14ac:dyDescent="0.2">
      <c r="A28" s="1" t="s">
        <v>29</v>
      </c>
      <c r="B28" s="2">
        <v>21.92</v>
      </c>
      <c r="C28" s="2">
        <v>14</v>
      </c>
    </row>
    <row r="29" spans="1:3" x14ac:dyDescent="0.2">
      <c r="A29" s="1" t="s">
        <v>30</v>
      </c>
      <c r="B29" s="2">
        <v>25.82</v>
      </c>
      <c r="C29" s="2">
        <v>15.92</v>
      </c>
    </row>
    <row r="30" spans="1:3" x14ac:dyDescent="0.2">
      <c r="A30" s="1" t="s">
        <v>31</v>
      </c>
      <c r="B30" s="2">
        <v>23.21</v>
      </c>
      <c r="C30" s="2">
        <v>15.1</v>
      </c>
    </row>
    <row r="31" spans="1:3" x14ac:dyDescent="0.2">
      <c r="A31" s="1" t="s">
        <v>66</v>
      </c>
      <c r="B31" s="2">
        <v>25.6</v>
      </c>
      <c r="C31" s="2">
        <v>17.100000000000001</v>
      </c>
    </row>
    <row r="32" spans="1:3" x14ac:dyDescent="0.2">
      <c r="A32" s="1" t="s">
        <v>33</v>
      </c>
      <c r="B32" s="2">
        <v>24.53</v>
      </c>
      <c r="C32" s="2">
        <v>16.2</v>
      </c>
    </row>
    <row r="33" spans="1:3" x14ac:dyDescent="0.2">
      <c r="A33" s="1" t="s">
        <v>34</v>
      </c>
      <c r="B33" s="2">
        <v>28.91</v>
      </c>
      <c r="C33" s="2">
        <v>17.850000000000001</v>
      </c>
    </row>
    <row r="34" spans="1:3" x14ac:dyDescent="0.2">
      <c r="A34" s="1" t="s">
        <v>35</v>
      </c>
      <c r="B34" s="2">
        <v>26.81</v>
      </c>
      <c r="C34" s="2">
        <v>17.5</v>
      </c>
    </row>
    <row r="35" spans="1:3" x14ac:dyDescent="0.2">
      <c r="A35" s="1" t="s">
        <v>36</v>
      </c>
      <c r="B35" s="2">
        <v>30.08</v>
      </c>
      <c r="C35" s="2">
        <v>20.3</v>
      </c>
    </row>
    <row r="36" spans="1:3" x14ac:dyDescent="0.2">
      <c r="A36" s="1" t="s">
        <v>37</v>
      </c>
      <c r="B36" s="2">
        <v>29.08</v>
      </c>
      <c r="C36" s="2">
        <v>19.100000000000001</v>
      </c>
    </row>
    <row r="37" spans="1:3" x14ac:dyDescent="0.2">
      <c r="A37" s="1" t="s">
        <v>38</v>
      </c>
      <c r="B37" s="2">
        <v>32.47</v>
      </c>
      <c r="C37" s="2">
        <v>20</v>
      </c>
    </row>
    <row r="38" spans="1:3" x14ac:dyDescent="0.2">
      <c r="A38" s="1" t="s">
        <v>39</v>
      </c>
      <c r="B38" s="2">
        <v>30.57</v>
      </c>
      <c r="C38" s="2">
        <v>20.399999999999999</v>
      </c>
    </row>
    <row r="39" spans="1:3" x14ac:dyDescent="0.2">
      <c r="A39" s="1" t="s">
        <v>40</v>
      </c>
      <c r="B39" s="2">
        <v>33.71</v>
      </c>
      <c r="C39" s="2">
        <v>23.3</v>
      </c>
    </row>
    <row r="40" spans="1:3" x14ac:dyDescent="0.2">
      <c r="A40" s="1" t="s">
        <v>41</v>
      </c>
      <c r="B40" s="2">
        <v>33.049999999999997</v>
      </c>
      <c r="C40" s="2">
        <v>22.64</v>
      </c>
    </row>
    <row r="41" spans="1:3" x14ac:dyDescent="0.2">
      <c r="A41" s="1" t="s">
        <v>42</v>
      </c>
      <c r="B41" s="2">
        <v>36.9</v>
      </c>
      <c r="C41" s="2">
        <v>24.5</v>
      </c>
    </row>
    <row r="42" spans="1:3" x14ac:dyDescent="0.2">
      <c r="A42" s="1" t="s">
        <v>43</v>
      </c>
      <c r="B42" s="2">
        <v>35.020000000000003</v>
      </c>
      <c r="C42" s="2">
        <v>24.6</v>
      </c>
    </row>
    <row r="43" spans="1:3" x14ac:dyDescent="0.2">
      <c r="A43" s="1" t="s">
        <v>44</v>
      </c>
      <c r="B43" s="2">
        <v>33.71</v>
      </c>
      <c r="C43" s="2">
        <v>25.6</v>
      </c>
    </row>
    <row r="44" spans="1:3" x14ac:dyDescent="0.2">
      <c r="A44" s="1" t="s">
        <v>45</v>
      </c>
      <c r="B44" s="2">
        <v>33.049999999999997</v>
      </c>
      <c r="C44" s="2">
        <v>26.1</v>
      </c>
    </row>
    <row r="45" spans="1:3" x14ac:dyDescent="0.2">
      <c r="A45" s="1" t="s">
        <v>67</v>
      </c>
      <c r="B45" s="2">
        <v>36.9</v>
      </c>
      <c r="C45" s="2">
        <v>28.88</v>
      </c>
    </row>
    <row r="46" spans="1:3" x14ac:dyDescent="0.2">
      <c r="A46" s="1" t="s">
        <v>68</v>
      </c>
      <c r="B46" s="2">
        <v>35.020000000000003</v>
      </c>
      <c r="C46" s="2">
        <v>28.6</v>
      </c>
    </row>
    <row r="47" spans="1:3" x14ac:dyDescent="0.2">
      <c r="A47" s="1" t="s">
        <v>48</v>
      </c>
      <c r="B47" s="2">
        <v>38.630000000000003</v>
      </c>
      <c r="C47" s="2">
        <v>32.1</v>
      </c>
    </row>
    <row r="48" spans="1:3" x14ac:dyDescent="0.2">
      <c r="A48" s="1" t="s">
        <v>49</v>
      </c>
      <c r="B48" s="2">
        <v>37.15</v>
      </c>
      <c r="C48" s="2">
        <v>31.6</v>
      </c>
    </row>
    <row r="49" spans="1:3" x14ac:dyDescent="0.2">
      <c r="A49" s="1" t="s">
        <v>50</v>
      </c>
      <c r="B49" s="2">
        <v>43.07</v>
      </c>
      <c r="C49" s="2">
        <v>34.700000000000003</v>
      </c>
    </row>
    <row r="50" spans="1:3" x14ac:dyDescent="0.2">
      <c r="A50" s="1" t="s">
        <v>51</v>
      </c>
      <c r="B50" s="2">
        <v>41.7</v>
      </c>
      <c r="C50" s="2">
        <v>33.700000000000003</v>
      </c>
    </row>
    <row r="51" spans="1:3" x14ac:dyDescent="0.2">
      <c r="A51" s="1" t="s">
        <v>52</v>
      </c>
      <c r="B51" s="2">
        <v>46.15</v>
      </c>
      <c r="C51" s="2">
        <v>35.4</v>
      </c>
    </row>
    <row r="52" spans="1:3" x14ac:dyDescent="0.2">
      <c r="A52" s="1" t="s">
        <v>53</v>
      </c>
      <c r="B52" s="2">
        <v>45.31</v>
      </c>
      <c r="C52" s="2">
        <v>34.6</v>
      </c>
    </row>
    <row r="53" spans="1:3" x14ac:dyDescent="0.2">
      <c r="A53" s="1" t="s">
        <v>54</v>
      </c>
      <c r="B53" s="2">
        <v>51.74</v>
      </c>
      <c r="C53" s="2">
        <v>35.200000000000003</v>
      </c>
    </row>
    <row r="54" spans="1:3" x14ac:dyDescent="0.2">
      <c r="A54" s="1" t="s">
        <v>55</v>
      </c>
      <c r="B54" s="2">
        <v>52.85</v>
      </c>
      <c r="C54" s="2">
        <v>36.700000000000003</v>
      </c>
    </row>
    <row r="55" spans="1:3" x14ac:dyDescent="0.2">
      <c r="A55" s="1" t="s">
        <v>56</v>
      </c>
      <c r="B55" s="2">
        <v>56.18</v>
      </c>
      <c r="C55" s="2">
        <v>39.299999999999997</v>
      </c>
    </row>
    <row r="56" spans="1:3" x14ac:dyDescent="0.2">
      <c r="A56" s="1" t="s">
        <v>57</v>
      </c>
      <c r="B56" s="2">
        <v>56.51</v>
      </c>
      <c r="C56" s="2">
        <v>40.200000000000003</v>
      </c>
    </row>
    <row r="57" spans="1:3" x14ac:dyDescent="0.2">
      <c r="A57" s="1" t="s">
        <v>58</v>
      </c>
      <c r="B57" s="5">
        <f>AVERAGE(B2:B56)</f>
        <v>28.876727272727276</v>
      </c>
      <c r="C57" s="5">
        <f>AVERAGE(C2:C56)</f>
        <v>20.38818181818182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12BC-AD45-EA44-AFDF-7CC9DC9AB598}">
  <dimension ref="A1:C68"/>
  <sheetViews>
    <sheetView tabSelected="1" topLeftCell="A29" workbookViewId="0">
      <selection activeCell="C64" sqref="C6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14.5</v>
      </c>
      <c r="C2" s="2">
        <v>11.74</v>
      </c>
    </row>
    <row r="3" spans="1:3" x14ac:dyDescent="0.2">
      <c r="A3" s="1" t="s">
        <v>4</v>
      </c>
      <c r="B3" s="2">
        <v>16</v>
      </c>
      <c r="C3" s="2">
        <v>12.86</v>
      </c>
    </row>
    <row r="4" spans="1:3" x14ac:dyDescent="0.2">
      <c r="A4" s="1" t="s">
        <v>5</v>
      </c>
      <c r="B4" s="2">
        <v>25</v>
      </c>
      <c r="C4" s="2">
        <v>13.05</v>
      </c>
    </row>
    <row r="5" spans="1:3" x14ac:dyDescent="0.2">
      <c r="A5" s="1" t="s">
        <v>6</v>
      </c>
      <c r="B5" s="2">
        <v>19.95</v>
      </c>
      <c r="C5" s="2">
        <v>15.1</v>
      </c>
    </row>
    <row r="6" spans="1:3" x14ac:dyDescent="0.2">
      <c r="A6" s="1" t="s">
        <v>7</v>
      </c>
      <c r="B6" s="2">
        <v>16.399999999999999</v>
      </c>
      <c r="C6" s="2">
        <v>12.53</v>
      </c>
    </row>
    <row r="7" spans="1:3" x14ac:dyDescent="0.2">
      <c r="A7" s="1" t="s">
        <v>8</v>
      </c>
      <c r="B7" s="2">
        <v>17.3</v>
      </c>
      <c r="C7" s="2">
        <v>13.65</v>
      </c>
    </row>
    <row r="8" spans="1:3" x14ac:dyDescent="0.2">
      <c r="A8" s="1" t="s">
        <v>9</v>
      </c>
      <c r="B8" s="2">
        <v>17.3</v>
      </c>
      <c r="C8" s="2">
        <v>13.59</v>
      </c>
    </row>
    <row r="9" spans="1:3" x14ac:dyDescent="0.2">
      <c r="A9" s="1" t="s">
        <v>10</v>
      </c>
      <c r="B9" s="2">
        <v>20.8</v>
      </c>
      <c r="C9" s="2">
        <v>15.24</v>
      </c>
    </row>
    <row r="10" spans="1:3" x14ac:dyDescent="0.2">
      <c r="A10" s="1" t="s">
        <v>65</v>
      </c>
      <c r="B10" s="2">
        <v>17.399999999999999</v>
      </c>
      <c r="C10" s="2">
        <v>13.4</v>
      </c>
    </row>
    <row r="11" spans="1:3" x14ac:dyDescent="0.2">
      <c r="A11" s="1" t="s">
        <v>12</v>
      </c>
      <c r="B11" s="2">
        <v>18.8</v>
      </c>
      <c r="C11" s="2">
        <v>13.8</v>
      </c>
    </row>
    <row r="12" spans="1:3" x14ac:dyDescent="0.2">
      <c r="A12" s="1" t="s">
        <v>13</v>
      </c>
      <c r="B12" s="2">
        <v>16</v>
      </c>
      <c r="C12" s="2">
        <v>11.84</v>
      </c>
    </row>
    <row r="13" spans="1:3" x14ac:dyDescent="0.2">
      <c r="A13" s="1" t="s">
        <v>14</v>
      </c>
      <c r="B13" s="2">
        <v>21.4</v>
      </c>
      <c r="C13" s="2">
        <v>15.76</v>
      </c>
    </row>
    <row r="14" spans="1:3" x14ac:dyDescent="0.2">
      <c r="A14" s="1" t="s">
        <v>15</v>
      </c>
      <c r="B14" s="2">
        <v>20.399999999999999</v>
      </c>
      <c r="C14" s="2">
        <v>15.7</v>
      </c>
    </row>
    <row r="15" spans="1:3" x14ac:dyDescent="0.2">
      <c r="A15" s="1" t="s">
        <v>16</v>
      </c>
      <c r="B15" s="2">
        <v>23.38</v>
      </c>
      <c r="C15" s="2">
        <v>14.1</v>
      </c>
    </row>
    <row r="16" spans="1:3" x14ac:dyDescent="0.2">
      <c r="A16" s="1" t="s">
        <v>17</v>
      </c>
      <c r="B16" s="2">
        <v>23.2</v>
      </c>
      <c r="C16" s="2">
        <v>13.3</v>
      </c>
    </row>
    <row r="17" spans="1:3" x14ac:dyDescent="0.2">
      <c r="A17" s="1" t="s">
        <v>18</v>
      </c>
      <c r="B17" s="2">
        <v>26.4</v>
      </c>
      <c r="C17" s="2">
        <v>16.100000000000001</v>
      </c>
    </row>
    <row r="18" spans="1:3" x14ac:dyDescent="0.2">
      <c r="A18" s="1" t="s">
        <v>19</v>
      </c>
      <c r="B18" s="2">
        <v>20.399999999999999</v>
      </c>
      <c r="C18" s="2">
        <v>14.1</v>
      </c>
    </row>
    <row r="19" spans="1:3" x14ac:dyDescent="0.2">
      <c r="A19" s="1" t="s">
        <v>20</v>
      </c>
      <c r="B19" s="2">
        <v>23.38</v>
      </c>
      <c r="C19" s="2">
        <v>15.7</v>
      </c>
    </row>
    <row r="20" spans="1:3" x14ac:dyDescent="0.2">
      <c r="A20" s="1" t="s">
        <v>21</v>
      </c>
      <c r="B20" s="2">
        <v>23.2</v>
      </c>
      <c r="C20" s="2">
        <v>14.9</v>
      </c>
    </row>
    <row r="21" spans="1:3" x14ac:dyDescent="0.2">
      <c r="A21" s="1" t="s">
        <v>22</v>
      </c>
      <c r="B21" s="2">
        <v>26.4</v>
      </c>
      <c r="C21" s="2">
        <v>16.3</v>
      </c>
    </row>
    <row r="22" spans="1:3" x14ac:dyDescent="0.2">
      <c r="A22" s="1" t="s">
        <v>23</v>
      </c>
      <c r="B22" s="2">
        <v>21.72</v>
      </c>
      <c r="C22" s="2">
        <v>14.5</v>
      </c>
    </row>
    <row r="23" spans="1:3" x14ac:dyDescent="0.2">
      <c r="A23" s="1" t="s">
        <v>24</v>
      </c>
      <c r="B23" s="2">
        <v>22.18</v>
      </c>
      <c r="C23" s="2">
        <v>14.7</v>
      </c>
    </row>
    <row r="24" spans="1:3" x14ac:dyDescent="0.2">
      <c r="A24" s="1" t="s">
        <v>25</v>
      </c>
      <c r="B24" s="2">
        <v>20.37</v>
      </c>
      <c r="C24" s="2">
        <v>13.1</v>
      </c>
    </row>
    <row r="25" spans="1:3" x14ac:dyDescent="0.2">
      <c r="A25" s="1" t="s">
        <v>26</v>
      </c>
      <c r="B25" s="2">
        <v>23.76</v>
      </c>
      <c r="C25" s="2">
        <v>13.9</v>
      </c>
    </row>
    <row r="26" spans="1:3" x14ac:dyDescent="0.2">
      <c r="A26" s="1" t="s">
        <v>27</v>
      </c>
      <c r="B26" s="2">
        <v>20.53</v>
      </c>
      <c r="C26" s="2">
        <v>12.8</v>
      </c>
    </row>
    <row r="27" spans="1:3" x14ac:dyDescent="0.2">
      <c r="A27" s="1" t="s">
        <v>28</v>
      </c>
      <c r="B27" s="2">
        <v>26.4</v>
      </c>
      <c r="C27" s="2">
        <v>18.399999999999999</v>
      </c>
    </row>
    <row r="28" spans="1:3" x14ac:dyDescent="0.2">
      <c r="A28" s="1" t="s">
        <v>29</v>
      </c>
      <c r="B28" s="2">
        <v>21.92</v>
      </c>
      <c r="C28" s="2">
        <v>14</v>
      </c>
    </row>
    <row r="29" spans="1:3" x14ac:dyDescent="0.2">
      <c r="A29" s="1" t="s">
        <v>30</v>
      </c>
      <c r="B29" s="2">
        <v>25.82</v>
      </c>
      <c r="C29" s="2">
        <v>15.92</v>
      </c>
    </row>
    <row r="30" spans="1:3" x14ac:dyDescent="0.2">
      <c r="A30" s="1" t="s">
        <v>31</v>
      </c>
      <c r="B30" s="2">
        <v>23.21</v>
      </c>
      <c r="C30" s="2">
        <v>15.1</v>
      </c>
    </row>
    <row r="31" spans="1:3" x14ac:dyDescent="0.2">
      <c r="A31" s="1" t="s">
        <v>66</v>
      </c>
      <c r="B31" s="2">
        <v>25.6</v>
      </c>
      <c r="C31" s="2">
        <v>17.100000000000001</v>
      </c>
    </row>
    <row r="32" spans="1:3" x14ac:dyDescent="0.2">
      <c r="A32" s="1" t="s">
        <v>33</v>
      </c>
      <c r="B32" s="2">
        <v>24.53</v>
      </c>
      <c r="C32" s="2">
        <v>16.2</v>
      </c>
    </row>
    <row r="33" spans="1:3" x14ac:dyDescent="0.2">
      <c r="A33" s="1" t="s">
        <v>34</v>
      </c>
      <c r="B33" s="2">
        <v>28.91</v>
      </c>
      <c r="C33" s="2">
        <v>17.850000000000001</v>
      </c>
    </row>
    <row r="34" spans="1:3" x14ac:dyDescent="0.2">
      <c r="A34" s="1" t="s">
        <v>35</v>
      </c>
      <c r="B34" s="2">
        <v>26.81</v>
      </c>
      <c r="C34" s="2">
        <v>17.5</v>
      </c>
    </row>
    <row r="35" spans="1:3" x14ac:dyDescent="0.2">
      <c r="A35" s="1" t="s">
        <v>36</v>
      </c>
      <c r="B35" s="2">
        <v>30.08</v>
      </c>
      <c r="C35" s="2">
        <v>20.3</v>
      </c>
    </row>
    <row r="36" spans="1:3" x14ac:dyDescent="0.2">
      <c r="A36" s="1" t="s">
        <v>37</v>
      </c>
      <c r="B36" s="2">
        <v>29.08</v>
      </c>
      <c r="C36" s="2">
        <v>19.100000000000001</v>
      </c>
    </row>
    <row r="37" spans="1:3" x14ac:dyDescent="0.2">
      <c r="A37" s="1" t="s">
        <v>38</v>
      </c>
      <c r="B37" s="2">
        <v>32.47</v>
      </c>
      <c r="C37" s="2">
        <v>20</v>
      </c>
    </row>
    <row r="38" spans="1:3" x14ac:dyDescent="0.2">
      <c r="A38" s="1" t="s">
        <v>39</v>
      </c>
      <c r="B38" s="2">
        <v>30.57</v>
      </c>
      <c r="C38" s="2">
        <v>20.399999999999999</v>
      </c>
    </row>
    <row r="39" spans="1:3" x14ac:dyDescent="0.2">
      <c r="A39" s="1" t="s">
        <v>40</v>
      </c>
      <c r="B39" s="2">
        <v>33.71</v>
      </c>
      <c r="C39" s="2">
        <v>23.3</v>
      </c>
    </row>
    <row r="40" spans="1:3" x14ac:dyDescent="0.2">
      <c r="A40" s="1" t="s">
        <v>41</v>
      </c>
      <c r="B40" s="2">
        <v>33.049999999999997</v>
      </c>
      <c r="C40" s="2">
        <v>22.64</v>
      </c>
    </row>
    <row r="41" spans="1:3" x14ac:dyDescent="0.2">
      <c r="A41" s="1" t="s">
        <v>42</v>
      </c>
      <c r="B41" s="2">
        <v>36.9</v>
      </c>
      <c r="C41" s="2">
        <v>24.5</v>
      </c>
    </row>
    <row r="42" spans="1:3" x14ac:dyDescent="0.2">
      <c r="A42" s="1" t="s">
        <v>43</v>
      </c>
      <c r="B42" s="2">
        <v>35.020000000000003</v>
      </c>
      <c r="C42" s="2">
        <v>24.6</v>
      </c>
    </row>
    <row r="43" spans="1:3" x14ac:dyDescent="0.2">
      <c r="A43" s="1" t="s">
        <v>44</v>
      </c>
      <c r="B43" s="2">
        <v>33.71</v>
      </c>
      <c r="C43" s="2">
        <v>25.6</v>
      </c>
    </row>
    <row r="44" spans="1:3" x14ac:dyDescent="0.2">
      <c r="A44" s="1" t="s">
        <v>45</v>
      </c>
      <c r="B44" s="2">
        <v>33.049999999999997</v>
      </c>
      <c r="C44" s="2">
        <v>26.1</v>
      </c>
    </row>
    <row r="45" spans="1:3" x14ac:dyDescent="0.2">
      <c r="A45" s="1" t="s">
        <v>67</v>
      </c>
      <c r="B45" s="2">
        <v>36.9</v>
      </c>
      <c r="C45" s="2">
        <v>28.88</v>
      </c>
    </row>
    <row r="46" spans="1:3" x14ac:dyDescent="0.2">
      <c r="A46" s="1" t="s">
        <v>68</v>
      </c>
      <c r="B46" s="2">
        <v>35.020000000000003</v>
      </c>
      <c r="C46" s="2">
        <v>28.6</v>
      </c>
    </row>
    <row r="47" spans="1:3" x14ac:dyDescent="0.2">
      <c r="A47" s="1" t="s">
        <v>48</v>
      </c>
      <c r="B47" s="2">
        <v>38.630000000000003</v>
      </c>
      <c r="C47" s="2">
        <v>32.1</v>
      </c>
    </row>
    <row r="48" spans="1:3" x14ac:dyDescent="0.2">
      <c r="A48" s="1" t="s">
        <v>49</v>
      </c>
      <c r="B48" s="2">
        <v>37.15</v>
      </c>
      <c r="C48" s="2">
        <v>31.6</v>
      </c>
    </row>
    <row r="49" spans="1:3" x14ac:dyDescent="0.2">
      <c r="A49" s="1" t="s">
        <v>50</v>
      </c>
      <c r="B49" s="2">
        <v>43.07</v>
      </c>
      <c r="C49" s="2">
        <v>34.700000000000003</v>
      </c>
    </row>
    <row r="50" spans="1:3" x14ac:dyDescent="0.2">
      <c r="A50" s="1" t="s">
        <v>51</v>
      </c>
      <c r="B50" s="2">
        <v>41.7</v>
      </c>
      <c r="C50" s="2">
        <v>33.700000000000003</v>
      </c>
    </row>
    <row r="51" spans="1:3" x14ac:dyDescent="0.2">
      <c r="A51" s="1" t="s">
        <v>52</v>
      </c>
      <c r="B51" s="2">
        <v>46.15</v>
      </c>
      <c r="C51" s="2">
        <v>35.4</v>
      </c>
    </row>
    <row r="52" spans="1:3" x14ac:dyDescent="0.2">
      <c r="A52" s="1" t="s">
        <v>53</v>
      </c>
      <c r="B52" s="2">
        <v>45.31</v>
      </c>
      <c r="C52" s="2">
        <v>34.6</v>
      </c>
    </row>
    <row r="53" spans="1:3" x14ac:dyDescent="0.2">
      <c r="A53" s="1" t="s">
        <v>54</v>
      </c>
      <c r="B53" s="2">
        <v>51.74</v>
      </c>
      <c r="C53" s="2">
        <v>35.200000000000003</v>
      </c>
    </row>
    <row r="54" spans="1:3" x14ac:dyDescent="0.2">
      <c r="A54" s="1" t="s">
        <v>55</v>
      </c>
      <c r="B54" s="2">
        <v>52.85</v>
      </c>
      <c r="C54" s="2">
        <v>36.700000000000003</v>
      </c>
    </row>
    <row r="55" spans="1:3" x14ac:dyDescent="0.2">
      <c r="A55" s="1" t="s">
        <v>56</v>
      </c>
      <c r="B55" s="2">
        <v>56.18</v>
      </c>
      <c r="C55" s="2">
        <v>39.299999999999997</v>
      </c>
    </row>
    <row r="56" spans="1:3" x14ac:dyDescent="0.2">
      <c r="A56" s="1" t="s">
        <v>57</v>
      </c>
      <c r="B56" s="2">
        <v>56.51</v>
      </c>
      <c r="C56" s="2">
        <v>40.200000000000003</v>
      </c>
    </row>
    <row r="57" spans="1:3" x14ac:dyDescent="0.2">
      <c r="A57" s="3" t="s">
        <v>70</v>
      </c>
      <c r="B57" s="5">
        <f>MIN(B2:B56)</f>
        <v>14.5</v>
      </c>
      <c r="C57" s="5">
        <f>MIN(C2:C56)</f>
        <v>11.74</v>
      </c>
    </row>
    <row r="58" spans="1:3" x14ac:dyDescent="0.2">
      <c r="A58" s="3" t="s">
        <v>71</v>
      </c>
      <c r="B58" s="6">
        <f>_xlfn.QUARTILE.EXC(B2:B56,1)</f>
        <v>20.8</v>
      </c>
      <c r="C58" s="6">
        <f>_xlfn.QUARTILE.EXC(C2:C56,1)</f>
        <v>14</v>
      </c>
    </row>
    <row r="59" spans="1:3" x14ac:dyDescent="0.2">
      <c r="A59" s="3" t="s">
        <v>59</v>
      </c>
      <c r="B59" s="5">
        <f>MEDIAN(B2:B56)</f>
        <v>25.82</v>
      </c>
      <c r="C59" s="5">
        <f>MEDIAN(C2:C56)</f>
        <v>16.2</v>
      </c>
    </row>
    <row r="60" spans="1:3" x14ac:dyDescent="0.2">
      <c r="A60" s="3" t="s">
        <v>72</v>
      </c>
      <c r="B60" s="6">
        <f>_xlfn.QUARTILE.EXC(B1:B56,3)</f>
        <v>35.020000000000003</v>
      </c>
      <c r="C60" s="6">
        <f>_xlfn.QUARTILE.EXC(C2:C56,3)</f>
        <v>25.6</v>
      </c>
    </row>
    <row r="61" spans="1:3" x14ac:dyDescent="0.2">
      <c r="A61" s="3" t="s">
        <v>73</v>
      </c>
      <c r="B61" s="5">
        <f>MAX(B2:B56)</f>
        <v>56.51</v>
      </c>
      <c r="C61" s="5">
        <f>MAX(C2:C56)</f>
        <v>40.200000000000003</v>
      </c>
    </row>
    <row r="62" spans="1:3" x14ac:dyDescent="0.2">
      <c r="A62" s="3" t="s">
        <v>58</v>
      </c>
      <c r="B62" s="5">
        <f>AVERAGE(B2:B56)</f>
        <v>28.876727272727276</v>
      </c>
      <c r="C62" s="5">
        <f>AVERAGE(C2:C56)</f>
        <v>20.38818181818182</v>
      </c>
    </row>
    <row r="63" spans="1:3" x14ac:dyDescent="0.2">
      <c r="A63" s="3" t="s">
        <v>74</v>
      </c>
      <c r="B63" s="7">
        <f>B60-B58</f>
        <v>14.220000000000002</v>
      </c>
      <c r="C63" s="7">
        <f>C60-C58</f>
        <v>11.600000000000001</v>
      </c>
    </row>
    <row r="64" spans="1:3" x14ac:dyDescent="0.2">
      <c r="A64" s="3" t="s">
        <v>75</v>
      </c>
      <c r="B64" s="7">
        <f>B58-(B63*1.5)</f>
        <v>-0.53000000000000469</v>
      </c>
      <c r="C64" s="7">
        <f>C58-(C63*1.5)</f>
        <v>-3.4000000000000021</v>
      </c>
    </row>
    <row r="65" spans="1:3" x14ac:dyDescent="0.2">
      <c r="A65" s="3" t="s">
        <v>76</v>
      </c>
      <c r="B65" s="7">
        <f>B60+(B63*1.5)</f>
        <v>56.350000000000009</v>
      </c>
      <c r="C65" s="7">
        <f>C60+(C63*1.5)</f>
        <v>43</v>
      </c>
    </row>
    <row r="67" spans="1:3" x14ac:dyDescent="0.2">
      <c r="A67" s="3" t="s">
        <v>77</v>
      </c>
      <c r="B67" s="7">
        <f>B65</f>
        <v>56.350000000000009</v>
      </c>
      <c r="C67" s="7">
        <f>C65</f>
        <v>43</v>
      </c>
    </row>
    <row r="68" spans="1:3" x14ac:dyDescent="0.2">
      <c r="A68" s="3" t="s">
        <v>78</v>
      </c>
      <c r="B68" s="7">
        <f>B64</f>
        <v>-0.53000000000000469</v>
      </c>
      <c r="C68" s="7">
        <f>C64</f>
        <v>-3.4000000000000021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HISTOGRAM</vt:lpstr>
      <vt:lpstr>PARETO CHART</vt:lpstr>
      <vt:lpstr>LINE GRAPH</vt:lpstr>
      <vt:lpstr>BAR CAHRT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Ituanose Mark Kemba</dc:creator>
  <cp:lastModifiedBy>Ituanose Mark Kemba</cp:lastModifiedBy>
  <dcterms:created xsi:type="dcterms:W3CDTF">2024-02-16T02:44:25Z</dcterms:created>
  <dcterms:modified xsi:type="dcterms:W3CDTF">2024-02-22T01:31:19Z</dcterms:modified>
</cp:coreProperties>
</file>