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c/Downloads/"/>
    </mc:Choice>
  </mc:AlternateContent>
  <xr:revisionPtr revIDLastSave="0" documentId="8_{064290D4-22A3-6D4F-BF5A-C5E326539E10}" xr6:coauthVersionLast="47" xr6:coauthVersionMax="47" xr10:uidLastSave="{00000000-0000-0000-0000-000000000000}"/>
  <bookViews>
    <workbookView xWindow="30240" yWindow="-1060" windowWidth="38400" windowHeight="21600" activeTab="3" xr2:uid="{44CCA455-B879-D34B-B18F-1E673FBBF488}"/>
  </bookViews>
  <sheets>
    <sheet name="Data " sheetId="1" r:id="rId1"/>
    <sheet name="Two Tail Test" sheetId="2" r:id="rId2"/>
    <sheet name="Right Tail Test" sheetId="3" r:id="rId3"/>
    <sheet name="Left Tail T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4" l="1"/>
  <c r="E16" i="4" s="1"/>
  <c r="E19" i="3"/>
  <c r="F19" i="3" s="1"/>
  <c r="F15" i="3"/>
  <c r="E21" i="4"/>
  <c r="F21" i="4" s="1"/>
  <c r="E20" i="4"/>
  <c r="F20" i="4" s="1"/>
  <c r="E19" i="4"/>
  <c r="F19" i="4" s="1"/>
  <c r="E13" i="3"/>
  <c r="F14" i="3" s="1"/>
  <c r="E11" i="4"/>
  <c r="E10" i="4"/>
  <c r="E8" i="4"/>
  <c r="E6" i="4"/>
  <c r="E5" i="4"/>
  <c r="E20" i="3"/>
  <c r="F20" i="3" s="1"/>
  <c r="E18" i="3"/>
  <c r="F18" i="3" s="1"/>
  <c r="F10" i="3"/>
  <c r="F9" i="3"/>
  <c r="F6" i="3"/>
  <c r="F5" i="3"/>
  <c r="F4" i="3"/>
  <c r="E12" i="2"/>
  <c r="E15" i="2" s="1"/>
  <c r="E20" i="2"/>
  <c r="F20" i="2" s="1"/>
  <c r="E21" i="2"/>
  <c r="F21" i="2" s="1"/>
  <c r="E19" i="2"/>
  <c r="F19" i="2" s="1"/>
  <c r="F10" i="2"/>
  <c r="F8" i="2"/>
  <c r="F6" i="2"/>
  <c r="F5" i="2"/>
  <c r="F4" i="2"/>
  <c r="F16" i="3" l="1"/>
  <c r="E13" i="2"/>
  <c r="E14" i="2"/>
  <c r="E15" i="4"/>
  <c r="E14" i="4"/>
</calcChain>
</file>

<file path=xl/sharedStrings.xml><?xml version="1.0" encoding="utf-8"?>
<sst xmlns="http://schemas.openxmlformats.org/spreadsheetml/2006/main" count="296" uniqueCount="100">
  <si>
    <t>YEARS</t>
  </si>
  <si>
    <t>REVENUE$(IN BILLIONS OF DOLLARS)</t>
  </si>
  <si>
    <t>PROFIT$(IN BILLIONS OF DOLLARS)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</si>
  <si>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</si>
  <si>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</si>
  <si>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</si>
  <si>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</si>
  <si>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</si>
  <si>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</si>
  <si>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</si>
  <si>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</si>
  <si>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 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</si>
  <si>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</si>
  <si>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</si>
  <si>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</si>
  <si>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</si>
  <si>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</si>
  <si>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</si>
  <si>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</si>
  <si>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</si>
  <si>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</si>
  <si>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</si>
  <si>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</si>
  <si>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</si>
  <si>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</si>
  <si>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</si>
  <si>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</si>
  <si>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</si>
  <si>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</si>
  <si>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</si>
  <si>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</si>
  <si>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</si>
  <si>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 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</si>
  <si>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</si>
  <si>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</si>
  <si>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</si>
  <si>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</si>
  <si>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</si>
  <si>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</si>
  <si>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</si>
  <si>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</si>
  <si>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</si>
  <si>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</si>
  <si>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</si>
  <si>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</si>
  <si>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</si>
  <si>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 </t>
  </si>
  <si>
    <t>2021 Q1 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</si>
  <si>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</si>
  <si>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</si>
  <si>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</si>
  <si>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</si>
  <si>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</si>
  <si>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</si>
  <si>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</si>
  <si>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</si>
  <si>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</si>
  <si>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</si>
  <si>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Null Hypothesis</t>
  </si>
  <si>
    <t>Mean</t>
  </si>
  <si>
    <t>Standard Error</t>
  </si>
  <si>
    <t>alpha</t>
  </si>
  <si>
    <t>Alternative Hypothesis</t>
  </si>
  <si>
    <t xml:space="preserve">Boundary Number </t>
  </si>
  <si>
    <t>Decision</t>
  </si>
  <si>
    <t xml:space="preserve">Null Hypothesis </t>
  </si>
  <si>
    <t xml:space="preserve">H0: </t>
  </si>
  <si>
    <t xml:space="preserve">Claim </t>
  </si>
  <si>
    <t xml:space="preserve">Standard Deviation </t>
  </si>
  <si>
    <t xml:space="preserve">Size </t>
  </si>
  <si>
    <t>Degree of Fredoom</t>
  </si>
  <si>
    <t>Ha: μp      30</t>
  </si>
  <si>
    <t>I want to test the claim that the true average profit for the whole population is 30</t>
  </si>
  <si>
    <t>T-stat</t>
  </si>
  <si>
    <t xml:space="preserve">P Value </t>
  </si>
  <si>
    <t>T Value(alpha at 0.05</t>
  </si>
  <si>
    <t>T Value(alpha at 0.01</t>
  </si>
  <si>
    <t>T Value(alpha at 0.1</t>
  </si>
  <si>
    <t>Decision when alpha is 1%</t>
  </si>
  <si>
    <t xml:space="preserve">Decision </t>
  </si>
  <si>
    <t>Decision when alpha is 5%</t>
  </si>
  <si>
    <t>Decision when alpha is 10%</t>
  </si>
  <si>
    <t xml:space="preserve">Alternative Hypotheis </t>
  </si>
  <si>
    <t xml:space="preserve">Mean </t>
  </si>
  <si>
    <t xml:space="preserve">Standrad Deviation </t>
  </si>
  <si>
    <t xml:space="preserve">Degree of Freedom </t>
  </si>
  <si>
    <t xml:space="preserve">Standard Error </t>
  </si>
  <si>
    <t>H0&lt;=30</t>
  </si>
  <si>
    <t>Ha&gt;30</t>
  </si>
  <si>
    <t xml:space="preserve">Boundsry number </t>
  </si>
  <si>
    <t>P-Value</t>
  </si>
  <si>
    <t>T-Value at apha 1%</t>
  </si>
  <si>
    <t>T-Value at apha 5%</t>
  </si>
  <si>
    <t>T-Value at apha 10%</t>
  </si>
  <si>
    <t xml:space="preserve">Alternative Hypothesis </t>
  </si>
  <si>
    <t>Degree of freedom</t>
  </si>
  <si>
    <t xml:space="preserve">P-Value </t>
  </si>
  <si>
    <t xml:space="preserve">T-Value </t>
  </si>
  <si>
    <t>H0&gt;=30</t>
  </si>
  <si>
    <t>        Ha&lt;30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</si>
</sst>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12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1"/>
      <color theme="1"/>
      <name val="Aptos Narrow"/>
      <scheme val="minor"/>
    </font>
    <font>
      <sz val="12"/>
      <color rgb="FF1B1642"/>
      <name val="Aptos Narrow"/>
      <scheme val="minor"/>
    </font>
    <font>
      <sz val="12"/>
      <color rgb="FF1B1642"/>
      <name val="Aptos Narrow (Body)"/>
    </font>
    <font>
      <sz val="12"/>
      <color theme="1"/>
      <name val="Aptos Narrow (Body)"/>
    </font>
    <font>
      <i/>
      <sz val="12"/>
      <color rgb="FF000000"/>
      <name val="Times New Roman"/>
      <family val="1"/>
    </font>
    <font>
      <sz val="12"/>
      <color rgb="FF000000"/>
      <name val="Aptos Narrow"/>
      <scheme val="minor"/>
    </font>
    <font>
      <sz val="12"/>
      <color theme="1"/>
      <name val="Aptos Narrow"/>
      <family val="2"/>
      <scheme val="minor"/>
    </font>
    <font>
      <sz val="11"/>
      <color theme="1"/>
      <name val="Cambria Math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8" fontId="1" fillId="0" borderId="0" xfId="0" applyNumberFormat="1" applyFont="1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8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6" fontId="0" fillId="0" borderId="0" xfId="0" applyNumberForma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justify" vertical="center"/>
    </xf>
    <xf numFmtId="0" fontId="7" fillId="0" borderId="0" xfId="0" applyFont="1" applyAlignment="1">
      <alignment horizontal="left" vertical="center"/>
    </xf>
    <xf numFmtId="0" fontId="9" fillId="0" borderId="0" xfId="0" applyFont="1"/>
    <xf numFmtId="44" fontId="0" fillId="0" borderId="0" xfId="1" applyFont="1"/>
    <xf numFmtId="2" fontId="0" fillId="0" borderId="0" xfId="0" applyNumberFormat="1"/>
    <xf numFmtId="0" fontId="11" fillId="0" borderId="0" xfId="0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107950</xdr:colOff>
      <xdr:row>19</xdr:row>
      <xdr:rowOff>139700</xdr:rowOff>
    </xdr:from>
    <xdr:ext cx="65" cy="17209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296C04-B97E-96FB-13A9-265104C377ED}"/>
            </a:ext>
          </a:extLst>
        </xdr:cNvPr>
        <xdr:cNvSpPr txBox="1"/>
      </xdr:nvSpPr>
      <xdr:spPr>
        <a:xfrm>
          <a:off x="8997950" y="40005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82550</xdr:colOff>
      <xdr:row>1</xdr:row>
      <xdr:rowOff>25400</xdr:rowOff>
    </xdr:from>
    <xdr:ext cx="946150" cy="173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1877339-2058-8B7D-B939-3F388C1154E0}"/>
                </a:ext>
              </a:extLst>
            </xdr:cNvPr>
            <xdr:cNvSpPr txBox="1"/>
          </xdr:nvSpPr>
          <xdr:spPr>
            <a:xfrm>
              <a:off x="4845050" y="25400"/>
              <a:ext cx="946150" cy="173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p</m:t>
                    </m:r>
                    <m:r>
                      <a:rPr lang="en-U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=30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1877339-2058-8B7D-B939-3F388C1154E0}"/>
                </a:ext>
              </a:extLst>
            </xdr:cNvPr>
            <xdr:cNvSpPr txBox="1"/>
          </xdr:nvSpPr>
          <xdr:spPr>
            <a:xfrm>
              <a:off x="4845050" y="25400"/>
              <a:ext cx="946150" cy="173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p=30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107950</xdr:colOff>
      <xdr:row>2</xdr:row>
      <xdr:rowOff>38100</xdr:rowOff>
    </xdr:from>
    <xdr:ext cx="781050" cy="173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A2DF6DC-6E0D-0819-7ADB-39FE3294D460}"/>
                </a:ext>
              </a:extLst>
            </xdr:cNvPr>
            <xdr:cNvSpPr txBox="1"/>
          </xdr:nvSpPr>
          <xdr:spPr>
            <a:xfrm>
              <a:off x="4870450" y="241300"/>
              <a:ext cx="781050" cy="173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A2DF6DC-6E0D-0819-7ADB-39FE3294D460}"/>
                </a:ext>
              </a:extLst>
            </xdr:cNvPr>
            <xdr:cNvSpPr txBox="1"/>
          </xdr:nvSpPr>
          <xdr:spPr>
            <a:xfrm>
              <a:off x="4870450" y="241300"/>
              <a:ext cx="781050" cy="173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82550</xdr:colOff>
      <xdr:row>1</xdr:row>
      <xdr:rowOff>25400</xdr:rowOff>
    </xdr:from>
    <xdr:ext cx="946150" cy="173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04BC44E-6834-9A4A-9D86-A657EEDE2CF0}"/>
                </a:ext>
              </a:extLst>
            </xdr:cNvPr>
            <xdr:cNvSpPr txBox="1"/>
          </xdr:nvSpPr>
          <xdr:spPr>
            <a:xfrm>
              <a:off x="4845050" y="228600"/>
              <a:ext cx="946150" cy="173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p</m:t>
                    </m:r>
                    <m:r>
                      <a:rPr lang="en-U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=30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04BC44E-6834-9A4A-9D86-A657EEDE2CF0}"/>
                </a:ext>
              </a:extLst>
            </xdr:cNvPr>
            <xdr:cNvSpPr txBox="1"/>
          </xdr:nvSpPr>
          <xdr:spPr>
            <a:xfrm>
              <a:off x="4845050" y="228600"/>
              <a:ext cx="946150" cy="173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p=30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266A7-9553-1542-9A16-C75F7953FFE2}">
  <dimension ref="A1:I87"/>
  <sheetViews>
    <sheetView zoomScale="95" workbookViewId="0">
      <selection activeCell="F38" sqref="F38"/>
    </sheetView>
  </sheetViews>
  <sheetFormatPr baseColWidth="10" defaultRowHeight="16" x14ac:dyDescent="0.2"/>
  <cols>
    <col min="1" max="1" width="18.83203125" customWidth="1"/>
    <col min="2" max="2" width="20.5" customWidth="1"/>
    <col min="3" max="3" width="14.33203125" customWidth="1"/>
    <col min="5" max="5" width="14.83203125" customWidth="1"/>
  </cols>
  <sheetData>
    <row r="1" spans="1:9" x14ac:dyDescent="0.2">
      <c r="A1" s="1" t="s">
        <v>0</v>
      </c>
      <c r="B1" s="1" t="s">
        <v>1</v>
      </c>
      <c r="C1" s="1" t="s">
        <v>2</v>
      </c>
    </row>
    <row r="2" spans="1:9" x14ac:dyDescent="0.2">
      <c r="A2" s="1" t="s">
        <v>3</v>
      </c>
      <c r="B2" s="2">
        <v>14.5</v>
      </c>
      <c r="C2" s="2">
        <v>11.74</v>
      </c>
    </row>
    <row r="3" spans="1:9" x14ac:dyDescent="0.2">
      <c r="A3" s="1" t="s">
        <v>4</v>
      </c>
      <c r="B3" s="2">
        <v>16</v>
      </c>
      <c r="C3" s="2">
        <v>12.86</v>
      </c>
      <c r="D3" s="4" t="s">
        <v>61</v>
      </c>
      <c r="E3" s="4">
        <v>0.01</v>
      </c>
    </row>
    <row r="4" spans="1:9" x14ac:dyDescent="0.2">
      <c r="A4" s="1" t="s">
        <v>5</v>
      </c>
      <c r="B4" s="2">
        <v>25</v>
      </c>
      <c r="C4" s="2">
        <v>13.05</v>
      </c>
      <c r="D4" s="4"/>
      <c r="E4" s="4">
        <v>0.05</v>
      </c>
    </row>
    <row r="5" spans="1:9" x14ac:dyDescent="0.2">
      <c r="A5" s="1" t="s">
        <v>6</v>
      </c>
      <c r="B5" s="2">
        <v>19.95</v>
      </c>
      <c r="C5" s="2">
        <v>15.1</v>
      </c>
      <c r="D5" s="4"/>
      <c r="E5" s="4">
        <v>0.1</v>
      </c>
    </row>
    <row r="6" spans="1:9" x14ac:dyDescent="0.2">
      <c r="A6" s="1" t="s">
        <v>7</v>
      </c>
      <c r="B6" s="2">
        <v>16.399999999999999</v>
      </c>
      <c r="C6" s="2">
        <v>12.53</v>
      </c>
    </row>
    <row r="7" spans="1:9" x14ac:dyDescent="0.2">
      <c r="A7" s="1" t="s">
        <v>8</v>
      </c>
      <c r="B7" s="2">
        <v>17.3</v>
      </c>
      <c r="C7" s="2">
        <v>13.65</v>
      </c>
    </row>
    <row r="8" spans="1:9" x14ac:dyDescent="0.2">
      <c r="A8" s="1" t="s">
        <v>9</v>
      </c>
      <c r="B8" s="2">
        <v>17.3</v>
      </c>
      <c r="C8" s="2">
        <v>13.59</v>
      </c>
      <c r="I8" s="6"/>
    </row>
    <row r="9" spans="1:9" x14ac:dyDescent="0.2">
      <c r="A9" s="1" t="s">
        <v>10</v>
      </c>
      <c r="B9" s="2">
        <v>20.8</v>
      </c>
      <c r="C9" s="2">
        <v>15.24</v>
      </c>
    </row>
    <row r="10" spans="1:9" x14ac:dyDescent="0.2">
      <c r="A10" s="1" t="s">
        <v>11</v>
      </c>
      <c r="B10" s="2">
        <v>17.399999999999999</v>
      </c>
      <c r="C10" s="2">
        <v>13.4</v>
      </c>
    </row>
    <row r="11" spans="1:9" x14ac:dyDescent="0.2">
      <c r="A11" s="1" t="s">
        <v>12</v>
      </c>
      <c r="B11" s="2">
        <v>18.8</v>
      </c>
      <c r="C11" s="2">
        <v>13.8</v>
      </c>
    </row>
    <row r="12" spans="1:9" x14ac:dyDescent="0.2">
      <c r="A12" s="1" t="s">
        <v>13</v>
      </c>
      <c r="B12" s="2">
        <v>16</v>
      </c>
      <c r="C12" s="2">
        <v>11.84</v>
      </c>
    </row>
    <row r="13" spans="1:9" x14ac:dyDescent="0.2">
      <c r="A13" s="1" t="s">
        <v>14</v>
      </c>
      <c r="B13" s="2">
        <v>21.4</v>
      </c>
      <c r="C13" s="2">
        <v>15.76</v>
      </c>
    </row>
    <row r="14" spans="1:9" x14ac:dyDescent="0.2">
      <c r="A14" s="1" t="s">
        <v>15</v>
      </c>
      <c r="B14" s="2">
        <v>20.399999999999999</v>
      </c>
      <c r="C14" s="2">
        <v>15.7</v>
      </c>
    </row>
    <row r="15" spans="1:9" x14ac:dyDescent="0.2">
      <c r="A15" s="1" t="s">
        <v>16</v>
      </c>
      <c r="B15" s="2">
        <v>23.38</v>
      </c>
      <c r="C15" s="2">
        <v>14.1</v>
      </c>
    </row>
    <row r="16" spans="1:9" x14ac:dyDescent="0.2">
      <c r="A16" s="1" t="s">
        <v>17</v>
      </c>
      <c r="B16" s="2">
        <v>23.2</v>
      </c>
      <c r="C16" s="2">
        <v>13.3</v>
      </c>
    </row>
    <row r="17" spans="1:3" x14ac:dyDescent="0.2">
      <c r="A17" s="1" t="s">
        <v>18</v>
      </c>
      <c r="B17" s="2">
        <v>26.4</v>
      </c>
      <c r="C17" s="2">
        <v>16.100000000000001</v>
      </c>
    </row>
    <row r="18" spans="1:3" x14ac:dyDescent="0.2">
      <c r="A18" s="1" t="s">
        <v>19</v>
      </c>
      <c r="B18" s="2">
        <v>20.399999999999999</v>
      </c>
      <c r="C18" s="2">
        <v>14.1</v>
      </c>
    </row>
    <row r="19" spans="1:3" x14ac:dyDescent="0.2">
      <c r="A19" s="1" t="s">
        <v>20</v>
      </c>
      <c r="B19" s="2">
        <v>23.38</v>
      </c>
      <c r="C19" s="2">
        <v>15.7</v>
      </c>
    </row>
    <row r="20" spans="1:3" x14ac:dyDescent="0.2">
      <c r="A20" s="1" t="s">
        <v>21</v>
      </c>
      <c r="B20" s="2">
        <v>23.2</v>
      </c>
      <c r="C20" s="2">
        <v>14.9</v>
      </c>
    </row>
    <row r="21" spans="1:3" x14ac:dyDescent="0.2">
      <c r="A21" s="1" t="s">
        <v>22</v>
      </c>
      <c r="B21" s="2">
        <v>26.4</v>
      </c>
      <c r="C21" s="2">
        <v>16.3</v>
      </c>
    </row>
    <row r="22" spans="1:3" x14ac:dyDescent="0.2">
      <c r="A22" s="1" t="s">
        <v>23</v>
      </c>
      <c r="B22" s="2">
        <v>21.72</v>
      </c>
      <c r="C22" s="2">
        <v>14.5</v>
      </c>
    </row>
    <row r="23" spans="1:3" x14ac:dyDescent="0.2">
      <c r="A23" s="1" t="s">
        <v>24</v>
      </c>
      <c r="B23" s="2">
        <v>22.18</v>
      </c>
      <c r="C23" s="2">
        <v>14.7</v>
      </c>
    </row>
    <row r="24" spans="1:3" x14ac:dyDescent="0.2">
      <c r="A24" s="1" t="s">
        <v>25</v>
      </c>
      <c r="B24" s="2">
        <v>20.37</v>
      </c>
      <c r="C24" s="2">
        <v>13.1</v>
      </c>
    </row>
    <row r="25" spans="1:3" x14ac:dyDescent="0.2">
      <c r="A25" s="1" t="s">
        <v>26</v>
      </c>
      <c r="B25" s="2">
        <v>23.76</v>
      </c>
      <c r="C25" s="2">
        <v>13.9</v>
      </c>
    </row>
    <row r="26" spans="1:3" x14ac:dyDescent="0.2">
      <c r="A26" s="1" t="s">
        <v>27</v>
      </c>
      <c r="B26" s="2">
        <v>20.53</v>
      </c>
      <c r="C26" s="2">
        <v>12.8</v>
      </c>
    </row>
    <row r="27" spans="1:3" x14ac:dyDescent="0.2">
      <c r="A27" s="1" t="s">
        <v>28</v>
      </c>
      <c r="B27" s="2">
        <v>26.4</v>
      </c>
      <c r="C27" s="2">
        <v>18.399999999999999</v>
      </c>
    </row>
    <row r="28" spans="1:3" x14ac:dyDescent="0.2">
      <c r="A28" s="1" t="s">
        <v>29</v>
      </c>
      <c r="B28" s="2">
        <v>21.92</v>
      </c>
      <c r="C28" s="2">
        <v>14</v>
      </c>
    </row>
    <row r="29" spans="1:3" x14ac:dyDescent="0.2">
      <c r="A29" s="1" t="s">
        <v>30</v>
      </c>
      <c r="B29" s="2">
        <v>25.82</v>
      </c>
      <c r="C29" s="2">
        <v>15.92</v>
      </c>
    </row>
    <row r="30" spans="1:3" x14ac:dyDescent="0.2">
      <c r="A30" s="1" t="s">
        <v>31</v>
      </c>
      <c r="B30" s="2">
        <v>23.21</v>
      </c>
      <c r="C30" s="2">
        <v>15.1</v>
      </c>
    </row>
    <row r="31" spans="1:3" x14ac:dyDescent="0.2">
      <c r="A31" s="1" t="s">
        <v>32</v>
      </c>
      <c r="B31" s="2">
        <v>25.6</v>
      </c>
      <c r="C31" s="2">
        <v>17.100000000000001</v>
      </c>
    </row>
    <row r="32" spans="1:3" x14ac:dyDescent="0.2">
      <c r="A32" s="1" t="s">
        <v>33</v>
      </c>
      <c r="B32" s="2">
        <v>24.53</v>
      </c>
      <c r="C32" s="2">
        <v>16.2</v>
      </c>
    </row>
    <row r="33" spans="1:3" x14ac:dyDescent="0.2">
      <c r="A33" s="1" t="s">
        <v>34</v>
      </c>
      <c r="B33" s="2">
        <v>28.91</v>
      </c>
      <c r="C33" s="2">
        <v>17.850000000000001</v>
      </c>
    </row>
    <row r="34" spans="1:3" x14ac:dyDescent="0.2">
      <c r="A34" s="1" t="s">
        <v>35</v>
      </c>
      <c r="B34" s="2">
        <v>26.81</v>
      </c>
      <c r="C34" s="2">
        <v>17.5</v>
      </c>
    </row>
    <row r="35" spans="1:3" x14ac:dyDescent="0.2">
      <c r="A35" s="1" t="s">
        <v>36</v>
      </c>
      <c r="B35" s="2">
        <v>30.08</v>
      </c>
      <c r="C35" s="2">
        <v>20.3</v>
      </c>
    </row>
    <row r="36" spans="1:3" x14ac:dyDescent="0.2">
      <c r="A36" s="1" t="s">
        <v>37</v>
      </c>
      <c r="B36" s="2">
        <v>29.08</v>
      </c>
      <c r="C36" s="2">
        <v>19.100000000000001</v>
      </c>
    </row>
    <row r="37" spans="1:3" x14ac:dyDescent="0.2">
      <c r="A37" s="1" t="s">
        <v>38</v>
      </c>
      <c r="B37" s="2">
        <v>32.47</v>
      </c>
      <c r="C37" s="2">
        <v>20</v>
      </c>
    </row>
    <row r="38" spans="1:3" x14ac:dyDescent="0.2">
      <c r="A38" s="1" t="s">
        <v>39</v>
      </c>
      <c r="B38" s="2">
        <v>30.57</v>
      </c>
      <c r="C38" s="2">
        <v>20.399999999999999</v>
      </c>
    </row>
    <row r="39" spans="1:3" x14ac:dyDescent="0.2">
      <c r="A39" s="1" t="s">
        <v>40</v>
      </c>
      <c r="B39" s="2">
        <v>33.71</v>
      </c>
      <c r="C39" s="2">
        <v>23.3</v>
      </c>
    </row>
    <row r="40" spans="1:3" x14ac:dyDescent="0.2">
      <c r="A40" s="1" t="s">
        <v>41</v>
      </c>
      <c r="B40" s="2">
        <v>33.049999999999997</v>
      </c>
      <c r="C40" s="2">
        <v>22.64</v>
      </c>
    </row>
    <row r="41" spans="1:3" x14ac:dyDescent="0.2">
      <c r="A41" s="1" t="s">
        <v>42</v>
      </c>
      <c r="B41" s="2">
        <v>36.9</v>
      </c>
      <c r="C41" s="2">
        <v>24.5</v>
      </c>
    </row>
    <row r="42" spans="1:3" x14ac:dyDescent="0.2">
      <c r="A42" s="1" t="s">
        <v>43</v>
      </c>
      <c r="B42" s="2">
        <v>35.020000000000003</v>
      </c>
      <c r="C42" s="2">
        <v>24.6</v>
      </c>
    </row>
    <row r="43" spans="1:3" x14ac:dyDescent="0.2">
      <c r="A43" s="1" t="s">
        <v>44</v>
      </c>
      <c r="B43" s="2">
        <v>33.71</v>
      </c>
      <c r="C43" s="2">
        <v>25.6</v>
      </c>
    </row>
    <row r="44" spans="1:3" x14ac:dyDescent="0.2">
      <c r="A44" s="1" t="s">
        <v>45</v>
      </c>
      <c r="B44" s="2">
        <v>33.049999999999997</v>
      </c>
      <c r="C44" s="2">
        <v>26.1</v>
      </c>
    </row>
    <row r="45" spans="1:3" x14ac:dyDescent="0.2">
      <c r="A45" s="1" t="s">
        <v>46</v>
      </c>
      <c r="B45" s="2">
        <v>36.9</v>
      </c>
      <c r="C45" s="2">
        <v>28.88</v>
      </c>
    </row>
    <row r="46" spans="1:3" x14ac:dyDescent="0.2">
      <c r="A46" s="1" t="s">
        <v>47</v>
      </c>
      <c r="B46" s="2">
        <v>35.020000000000003</v>
      </c>
      <c r="C46" s="2">
        <v>28.6</v>
      </c>
    </row>
    <row r="47" spans="1:3" x14ac:dyDescent="0.2">
      <c r="A47" s="1" t="s">
        <v>48</v>
      </c>
      <c r="B47" s="2">
        <v>38.630000000000003</v>
      </c>
      <c r="C47" s="2">
        <v>32.1</v>
      </c>
    </row>
    <row r="48" spans="1:3" x14ac:dyDescent="0.2">
      <c r="A48" s="1" t="s">
        <v>49</v>
      </c>
      <c r="B48" s="2">
        <v>37.15</v>
      </c>
      <c r="C48" s="2">
        <v>31.6</v>
      </c>
    </row>
    <row r="49" spans="1:8" x14ac:dyDescent="0.2">
      <c r="A49" s="1" t="s">
        <v>50</v>
      </c>
      <c r="B49" s="2">
        <v>43.07</v>
      </c>
      <c r="C49" s="2">
        <v>34.700000000000003</v>
      </c>
    </row>
    <row r="50" spans="1:8" x14ac:dyDescent="0.2">
      <c r="A50" s="1" t="s">
        <v>51</v>
      </c>
      <c r="B50" s="2">
        <v>41.7</v>
      </c>
      <c r="C50" s="2">
        <v>33.700000000000003</v>
      </c>
    </row>
    <row r="51" spans="1:8" x14ac:dyDescent="0.2">
      <c r="A51" s="1" t="s">
        <v>52</v>
      </c>
      <c r="B51" s="2">
        <v>46.15</v>
      </c>
      <c r="C51" s="2">
        <v>35.4</v>
      </c>
      <c r="D51" s="4"/>
      <c r="E51" s="4"/>
    </row>
    <row r="52" spans="1:8" x14ac:dyDescent="0.2">
      <c r="A52" s="1" t="s">
        <v>53</v>
      </c>
      <c r="B52" s="2">
        <v>45.31</v>
      </c>
      <c r="C52" s="2">
        <v>34.6</v>
      </c>
      <c r="D52" s="4"/>
      <c r="E52" s="4"/>
    </row>
    <row r="53" spans="1:8" x14ac:dyDescent="0.2">
      <c r="A53" s="1" t="s">
        <v>54</v>
      </c>
      <c r="B53" s="2">
        <v>51.74</v>
      </c>
      <c r="C53" s="2">
        <v>35.200000000000003</v>
      </c>
      <c r="D53" s="4"/>
      <c r="E53" s="4"/>
    </row>
    <row r="54" spans="1:8" x14ac:dyDescent="0.2">
      <c r="A54" s="1" t="s">
        <v>55</v>
      </c>
      <c r="B54" s="2">
        <v>52.85</v>
      </c>
      <c r="C54" s="2">
        <v>36.700000000000003</v>
      </c>
    </row>
    <row r="55" spans="1:8" x14ac:dyDescent="0.2">
      <c r="A55" s="1" t="s">
        <v>56</v>
      </c>
      <c r="B55" s="2">
        <v>56.18</v>
      </c>
      <c r="C55" s="2">
        <v>39.299999999999997</v>
      </c>
    </row>
    <row r="56" spans="1:8" x14ac:dyDescent="0.2">
      <c r="A56" s="1" t="s">
        <v>57</v>
      </c>
      <c r="B56" s="2">
        <v>56.51</v>
      </c>
      <c r="C56" s="2">
        <v>40.200000000000003</v>
      </c>
    </row>
    <row r="59" spans="1:8" x14ac:dyDescent="0.2">
      <c r="G59" s="4"/>
      <c r="H59" s="4"/>
    </row>
    <row r="60" spans="1:8" x14ac:dyDescent="0.2">
      <c r="G60" s="4"/>
      <c r="H60" s="4"/>
    </row>
    <row r="61" spans="1:8" x14ac:dyDescent="0.2">
      <c r="G61" s="4"/>
      <c r="H61" s="4"/>
    </row>
    <row r="63" spans="1:8" x14ac:dyDescent="0.2">
      <c r="G63" s="6"/>
      <c r="H63" s="8"/>
    </row>
    <row r="64" spans="1:8" x14ac:dyDescent="0.2">
      <c r="A64" s="3"/>
      <c r="B64" s="12"/>
      <c r="C64" s="11"/>
      <c r="G64" s="9"/>
      <c r="H64" s="8"/>
    </row>
    <row r="65" spans="1:5" x14ac:dyDescent="0.2">
      <c r="A65" s="7"/>
      <c r="B65" s="13"/>
      <c r="C65" s="14"/>
    </row>
    <row r="66" spans="1:5" x14ac:dyDescent="0.2">
      <c r="A66" s="3"/>
      <c r="B66" s="6"/>
      <c r="C66" s="6"/>
    </row>
    <row r="67" spans="1:5" x14ac:dyDescent="0.2">
      <c r="A67" s="3"/>
      <c r="B67" s="6"/>
    </row>
    <row r="68" spans="1:5" x14ac:dyDescent="0.2">
      <c r="A68" s="3"/>
      <c r="B68" s="6"/>
      <c r="C68" s="16"/>
      <c r="E68" s="5"/>
    </row>
    <row r="69" spans="1:5" x14ac:dyDescent="0.2">
      <c r="A69" s="3"/>
      <c r="B69" s="16"/>
    </row>
    <row r="70" spans="1:5" x14ac:dyDescent="0.2">
      <c r="A70" s="3"/>
    </row>
    <row r="71" spans="1:5" x14ac:dyDescent="0.2">
      <c r="A71" s="3"/>
    </row>
    <row r="72" spans="1:5" x14ac:dyDescent="0.2">
      <c r="A72" s="3"/>
      <c r="B72" s="19"/>
    </row>
    <row r="73" spans="1:5" x14ac:dyDescent="0.2">
      <c r="A73" s="3"/>
      <c r="B73" s="10"/>
    </row>
    <row r="74" spans="1:5" x14ac:dyDescent="0.2">
      <c r="A74" s="3"/>
      <c r="B74" s="17"/>
    </row>
    <row r="75" spans="1:5" x14ac:dyDescent="0.2">
      <c r="B75" s="5"/>
      <c r="C75" s="5"/>
      <c r="D75" s="5"/>
    </row>
    <row r="76" spans="1:5" x14ac:dyDescent="0.2">
      <c r="A76" s="5"/>
      <c r="B76" s="6"/>
    </row>
    <row r="77" spans="1:5" x14ac:dyDescent="0.2">
      <c r="A77" s="5"/>
    </row>
    <row r="78" spans="1:5" x14ac:dyDescent="0.2">
      <c r="A78" s="5"/>
    </row>
    <row r="79" spans="1:5" x14ac:dyDescent="0.2">
      <c r="A79" s="5"/>
    </row>
    <row r="80" spans="1:5" x14ac:dyDescent="0.2">
      <c r="A80" s="3"/>
      <c r="B80" s="5"/>
      <c r="C80" s="5"/>
      <c r="D80" s="5"/>
    </row>
    <row r="81" spans="1:4" x14ac:dyDescent="0.2">
      <c r="A81" s="3"/>
    </row>
    <row r="82" spans="1:4" x14ac:dyDescent="0.2">
      <c r="A82" s="3"/>
      <c r="C82" s="15"/>
    </row>
    <row r="83" spans="1:4" x14ac:dyDescent="0.2">
      <c r="A83" s="3"/>
    </row>
    <row r="84" spans="1:4" x14ac:dyDescent="0.2">
      <c r="A84" s="3"/>
      <c r="D84" s="5"/>
    </row>
    <row r="85" spans="1:4" x14ac:dyDescent="0.2">
      <c r="A85" s="3"/>
    </row>
    <row r="86" spans="1:4" x14ac:dyDescent="0.2">
      <c r="A86" s="3"/>
    </row>
    <row r="87" spans="1:4" x14ac:dyDescent="0.2">
      <c r="A8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CE99E-5698-F541-A552-F8A4912D5E2A}">
  <dimension ref="A1:I56"/>
  <sheetViews>
    <sheetView topLeftCell="B1" zoomScale="98" workbookViewId="0">
      <selection activeCell="E25" sqref="E25"/>
    </sheetView>
  </sheetViews>
  <sheetFormatPr baseColWidth="10" defaultRowHeight="16" x14ac:dyDescent="0.2"/>
  <cols>
    <col min="4" max="4" width="16.6640625" customWidth="1"/>
    <col min="5" max="5" width="19.1640625" customWidth="1"/>
    <col min="6" max="6" width="12" customWidth="1"/>
  </cols>
  <sheetData>
    <row r="1" spans="1:9" x14ac:dyDescent="0.2">
      <c r="A1" s="1" t="s">
        <v>0</v>
      </c>
      <c r="B1" s="1" t="s">
        <v>2</v>
      </c>
      <c r="C1" s="11"/>
      <c r="E1" t="s">
        <v>67</v>
      </c>
      <c r="F1" t="s">
        <v>72</v>
      </c>
      <c r="G1" s="9"/>
      <c r="H1" s="8"/>
    </row>
    <row r="2" spans="1:9" x14ac:dyDescent="0.2">
      <c r="A2" s="1" t="s">
        <v>3</v>
      </c>
      <c r="B2" s="2">
        <v>11.74</v>
      </c>
      <c r="C2" s="14"/>
      <c r="E2" t="s">
        <v>65</v>
      </c>
      <c r="F2" t="s">
        <v>66</v>
      </c>
      <c r="H2" s="4" t="s">
        <v>61</v>
      </c>
      <c r="I2" s="4">
        <v>0.01</v>
      </c>
    </row>
    <row r="3" spans="1:9" x14ac:dyDescent="0.2">
      <c r="A3" s="1" t="s">
        <v>4</v>
      </c>
      <c r="B3" s="2">
        <v>12.86</v>
      </c>
      <c r="E3" t="s">
        <v>62</v>
      </c>
      <c r="F3" s="18" t="s">
        <v>71</v>
      </c>
      <c r="H3" s="4"/>
      <c r="I3" s="4">
        <v>0.05</v>
      </c>
    </row>
    <row r="4" spans="1:9" x14ac:dyDescent="0.2">
      <c r="A4" s="1" t="s">
        <v>5</v>
      </c>
      <c r="B4" s="2">
        <v>13.05</v>
      </c>
      <c r="E4" t="s">
        <v>59</v>
      </c>
      <c r="F4" s="6">
        <f>AVERAGE(B2:B56)</f>
        <v>20.38818181818182</v>
      </c>
      <c r="H4" s="4"/>
      <c r="I4" s="4">
        <v>0.1</v>
      </c>
    </row>
    <row r="5" spans="1:9" x14ac:dyDescent="0.2">
      <c r="A5" s="1" t="s">
        <v>6</v>
      </c>
      <c r="B5" s="2">
        <v>15.1</v>
      </c>
      <c r="E5" t="s">
        <v>68</v>
      </c>
      <c r="F5" s="16">
        <f>_xlfn.STDEV.S(B2:B56)</f>
        <v>8.3124707943589549</v>
      </c>
    </row>
    <row r="6" spans="1:9" x14ac:dyDescent="0.2">
      <c r="A6" s="1" t="s">
        <v>7</v>
      </c>
      <c r="B6" s="2">
        <v>12.53</v>
      </c>
      <c r="E6" t="s">
        <v>69</v>
      </c>
      <c r="F6">
        <f>COUNT(B2:B56)</f>
        <v>55</v>
      </c>
    </row>
    <row r="7" spans="1:9" x14ac:dyDescent="0.2">
      <c r="A7" s="1" t="s">
        <v>8</v>
      </c>
      <c r="B7" s="2">
        <v>13.65</v>
      </c>
      <c r="E7" t="s">
        <v>70</v>
      </c>
      <c r="F7">
        <v>200000</v>
      </c>
    </row>
    <row r="8" spans="1:9" x14ac:dyDescent="0.2">
      <c r="A8" s="1" t="s">
        <v>9</v>
      </c>
      <c r="B8" s="2">
        <v>13.59</v>
      </c>
      <c r="E8" t="s">
        <v>60</v>
      </c>
      <c r="F8" s="17">
        <f>F5/SQRT(F6)</f>
        <v>1.1208533332573047</v>
      </c>
    </row>
    <row r="9" spans="1:9" x14ac:dyDescent="0.2">
      <c r="A9" s="1" t="s">
        <v>10</v>
      </c>
      <c r="B9" s="2">
        <v>15.24</v>
      </c>
      <c r="E9" t="s">
        <v>63</v>
      </c>
      <c r="F9">
        <v>30</v>
      </c>
    </row>
    <row r="10" spans="1:9" x14ac:dyDescent="0.2">
      <c r="A10" s="1" t="s">
        <v>11</v>
      </c>
      <c r="B10" s="2">
        <v>13.4</v>
      </c>
      <c r="E10" t="s">
        <v>73</v>
      </c>
      <c r="F10">
        <f>(F4-F9)/F8</f>
        <v>-8.5754468462750033</v>
      </c>
    </row>
    <row r="11" spans="1:9" x14ac:dyDescent="0.2">
      <c r="A11" s="1" t="s">
        <v>12</v>
      </c>
      <c r="B11" s="2">
        <v>13.8</v>
      </c>
    </row>
    <row r="12" spans="1:9" x14ac:dyDescent="0.2">
      <c r="A12" s="1" t="s">
        <v>13</v>
      </c>
      <c r="B12" s="2">
        <v>11.84</v>
      </c>
      <c r="D12" t="s">
        <v>74</v>
      </c>
      <c r="E12">
        <f>TDIST(ABS(F10),F7,2)</f>
        <v>9.9390296535308083E-18</v>
      </c>
    </row>
    <row r="13" spans="1:9" x14ac:dyDescent="0.2">
      <c r="A13" s="1" t="s">
        <v>14</v>
      </c>
      <c r="B13" s="2">
        <v>15.76</v>
      </c>
      <c r="D13" t="s">
        <v>78</v>
      </c>
      <c r="E13" t="str">
        <f>IF(E12&lt;I2,  "reject", "fail to reject")</f>
        <v>reject</v>
      </c>
    </row>
    <row r="14" spans="1:9" x14ac:dyDescent="0.2">
      <c r="A14" s="1" t="s">
        <v>15</v>
      </c>
      <c r="B14" s="2">
        <v>15.7</v>
      </c>
      <c r="D14" t="s">
        <v>80</v>
      </c>
      <c r="E14" t="str">
        <f>IF(E12&lt;I3, "reject", "fail to reject")</f>
        <v>reject</v>
      </c>
    </row>
    <row r="15" spans="1:9" x14ac:dyDescent="0.2">
      <c r="A15" s="1" t="s">
        <v>16</v>
      </c>
      <c r="B15" s="2">
        <v>14.1</v>
      </c>
      <c r="D15" t="s">
        <v>81</v>
      </c>
      <c r="E15" t="str">
        <f>IF(E12&lt;I4, "reject", "fail to reject")</f>
        <v>reject</v>
      </c>
    </row>
    <row r="16" spans="1:9" x14ac:dyDescent="0.2">
      <c r="A16" s="1" t="s">
        <v>17</v>
      </c>
      <c r="B16" s="2">
        <v>13.3</v>
      </c>
    </row>
    <row r="17" spans="1:6" x14ac:dyDescent="0.2">
      <c r="A17" s="1" t="s">
        <v>18</v>
      </c>
      <c r="B17" s="2">
        <v>16.100000000000001</v>
      </c>
    </row>
    <row r="18" spans="1:6" x14ac:dyDescent="0.2">
      <c r="A18" s="1" t="s">
        <v>19</v>
      </c>
      <c r="B18" s="2">
        <v>14.1</v>
      </c>
      <c r="F18" t="s">
        <v>79</v>
      </c>
    </row>
    <row r="19" spans="1:6" x14ac:dyDescent="0.2">
      <c r="A19" s="1" t="s">
        <v>20</v>
      </c>
      <c r="B19" s="2">
        <v>15.7</v>
      </c>
      <c r="D19" t="s">
        <v>76</v>
      </c>
      <c r="E19">
        <f>_xlfn.T.INV.2T(I2, F7)</f>
        <v>2.5758538865102438</v>
      </c>
      <c r="F19" t="str">
        <f>IF(ABS(F10)&lt;E19, "fail to reject", "reject")</f>
        <v>reject</v>
      </c>
    </row>
    <row r="20" spans="1:6" x14ac:dyDescent="0.2">
      <c r="A20" s="1" t="s">
        <v>21</v>
      </c>
      <c r="B20" s="2">
        <v>14.9</v>
      </c>
      <c r="D20" t="s">
        <v>75</v>
      </c>
      <c r="E20">
        <f>_xlfn.T.INV.2T(I3,F7)</f>
        <v>1.9599758459689585</v>
      </c>
      <c r="F20" t="str">
        <f>IF(ABS(F10)&lt;E20, "fail to reject", "reject")</f>
        <v>reject</v>
      </c>
    </row>
    <row r="21" spans="1:6" x14ac:dyDescent="0.2">
      <c r="A21" s="1" t="s">
        <v>22</v>
      </c>
      <c r="B21" s="2">
        <v>16.3</v>
      </c>
      <c r="D21" t="s">
        <v>77</v>
      </c>
      <c r="E21">
        <f>_xlfn.T.INV.2T(I4,F7)</f>
        <v>1.644861245827256</v>
      </c>
      <c r="F21" t="str">
        <f>IF(ABS(F10)&lt;E21, "fail to reject", "reject")</f>
        <v>reject</v>
      </c>
    </row>
    <row r="22" spans="1:6" x14ac:dyDescent="0.2">
      <c r="A22" s="1" t="s">
        <v>23</v>
      </c>
      <c r="B22" s="2">
        <v>14.5</v>
      </c>
    </row>
    <row r="23" spans="1:6" x14ac:dyDescent="0.2">
      <c r="A23" s="1" t="s">
        <v>24</v>
      </c>
      <c r="B23" s="2">
        <v>14.7</v>
      </c>
    </row>
    <row r="24" spans="1:6" x14ac:dyDescent="0.2">
      <c r="A24" s="1" t="s">
        <v>25</v>
      </c>
      <c r="B24" s="2">
        <v>13.1</v>
      </c>
    </row>
    <row r="25" spans="1:6" x14ac:dyDescent="0.2">
      <c r="A25" s="1" t="s">
        <v>26</v>
      </c>
      <c r="B25" s="2">
        <v>13.9</v>
      </c>
    </row>
    <row r="26" spans="1:6" x14ac:dyDescent="0.2">
      <c r="A26" s="1" t="s">
        <v>27</v>
      </c>
      <c r="B26" s="2">
        <v>12.8</v>
      </c>
    </row>
    <row r="27" spans="1:6" x14ac:dyDescent="0.2">
      <c r="A27" s="1" t="s">
        <v>28</v>
      </c>
      <c r="B27" s="2">
        <v>18.399999999999999</v>
      </c>
    </row>
    <row r="28" spans="1:6" x14ac:dyDescent="0.2">
      <c r="A28" s="1" t="s">
        <v>29</v>
      </c>
      <c r="B28" s="2">
        <v>14</v>
      </c>
    </row>
    <row r="29" spans="1:6" x14ac:dyDescent="0.2">
      <c r="A29" s="1" t="s">
        <v>30</v>
      </c>
      <c r="B29" s="2">
        <v>15.92</v>
      </c>
    </row>
    <row r="30" spans="1:6" x14ac:dyDescent="0.2">
      <c r="A30" s="1" t="s">
        <v>31</v>
      </c>
      <c r="B30" s="2">
        <v>15.1</v>
      </c>
    </row>
    <row r="31" spans="1:6" x14ac:dyDescent="0.2">
      <c r="A31" s="1" t="s">
        <v>32</v>
      </c>
      <c r="B31" s="2">
        <v>17.100000000000001</v>
      </c>
    </row>
    <row r="32" spans="1:6" x14ac:dyDescent="0.2">
      <c r="A32" s="1" t="s">
        <v>33</v>
      </c>
      <c r="B32" s="2">
        <v>16.2</v>
      </c>
    </row>
    <row r="33" spans="1:2" x14ac:dyDescent="0.2">
      <c r="A33" s="1" t="s">
        <v>34</v>
      </c>
      <c r="B33" s="2">
        <v>17.850000000000001</v>
      </c>
    </row>
    <row r="34" spans="1:2" x14ac:dyDescent="0.2">
      <c r="A34" s="1" t="s">
        <v>35</v>
      </c>
      <c r="B34" s="2">
        <v>17.5</v>
      </c>
    </row>
    <row r="35" spans="1:2" x14ac:dyDescent="0.2">
      <c r="A35" s="1" t="s">
        <v>36</v>
      </c>
      <c r="B35" s="2">
        <v>20.3</v>
      </c>
    </row>
    <row r="36" spans="1:2" x14ac:dyDescent="0.2">
      <c r="A36" s="1" t="s">
        <v>37</v>
      </c>
      <c r="B36" s="2">
        <v>19.100000000000001</v>
      </c>
    </row>
    <row r="37" spans="1:2" x14ac:dyDescent="0.2">
      <c r="A37" s="1" t="s">
        <v>38</v>
      </c>
      <c r="B37" s="2">
        <v>20</v>
      </c>
    </row>
    <row r="38" spans="1:2" x14ac:dyDescent="0.2">
      <c r="A38" s="1" t="s">
        <v>39</v>
      </c>
      <c r="B38" s="2">
        <v>20.399999999999999</v>
      </c>
    </row>
    <row r="39" spans="1:2" x14ac:dyDescent="0.2">
      <c r="A39" s="1" t="s">
        <v>40</v>
      </c>
      <c r="B39" s="2">
        <v>23.3</v>
      </c>
    </row>
    <row r="40" spans="1:2" x14ac:dyDescent="0.2">
      <c r="A40" s="1" t="s">
        <v>41</v>
      </c>
      <c r="B40" s="2">
        <v>22.64</v>
      </c>
    </row>
    <row r="41" spans="1:2" x14ac:dyDescent="0.2">
      <c r="A41" s="1" t="s">
        <v>42</v>
      </c>
      <c r="B41" s="2">
        <v>24.5</v>
      </c>
    </row>
    <row r="42" spans="1:2" x14ac:dyDescent="0.2">
      <c r="A42" s="1" t="s">
        <v>43</v>
      </c>
      <c r="B42" s="2">
        <v>24.6</v>
      </c>
    </row>
    <row r="43" spans="1:2" x14ac:dyDescent="0.2">
      <c r="A43" s="1" t="s">
        <v>44</v>
      </c>
      <c r="B43" s="2">
        <v>25.6</v>
      </c>
    </row>
    <row r="44" spans="1:2" x14ac:dyDescent="0.2">
      <c r="A44" s="1" t="s">
        <v>45</v>
      </c>
      <c r="B44" s="2">
        <v>26.1</v>
      </c>
    </row>
    <row r="45" spans="1:2" x14ac:dyDescent="0.2">
      <c r="A45" s="1" t="s">
        <v>46</v>
      </c>
      <c r="B45" s="2">
        <v>28.88</v>
      </c>
    </row>
    <row r="46" spans="1:2" x14ac:dyDescent="0.2">
      <c r="A46" s="1" t="s">
        <v>47</v>
      </c>
      <c r="B46" s="2">
        <v>28.6</v>
      </c>
    </row>
    <row r="47" spans="1:2" x14ac:dyDescent="0.2">
      <c r="A47" s="1" t="s">
        <v>48</v>
      </c>
      <c r="B47" s="2">
        <v>32.1</v>
      </c>
    </row>
    <row r="48" spans="1:2" x14ac:dyDescent="0.2">
      <c r="A48" s="1" t="s">
        <v>49</v>
      </c>
      <c r="B48" s="2">
        <v>31.6</v>
      </c>
    </row>
    <row r="49" spans="1:2" x14ac:dyDescent="0.2">
      <c r="A49" s="1" t="s">
        <v>50</v>
      </c>
      <c r="B49" s="2">
        <v>34.700000000000003</v>
      </c>
    </row>
    <row r="50" spans="1:2" x14ac:dyDescent="0.2">
      <c r="A50" s="1" t="s">
        <v>51</v>
      </c>
      <c r="B50" s="2">
        <v>33.700000000000003</v>
      </c>
    </row>
    <row r="51" spans="1:2" x14ac:dyDescent="0.2">
      <c r="A51" s="1" t="s">
        <v>52</v>
      </c>
      <c r="B51" s="2">
        <v>35.4</v>
      </c>
    </row>
    <row r="52" spans="1:2" x14ac:dyDescent="0.2">
      <c r="A52" s="1" t="s">
        <v>53</v>
      </c>
      <c r="B52" s="2">
        <v>34.6</v>
      </c>
    </row>
    <row r="53" spans="1:2" x14ac:dyDescent="0.2">
      <c r="A53" s="1" t="s">
        <v>54</v>
      </c>
      <c r="B53" s="2">
        <v>35.200000000000003</v>
      </c>
    </row>
    <row r="54" spans="1:2" x14ac:dyDescent="0.2">
      <c r="A54" s="1" t="s">
        <v>55</v>
      </c>
      <c r="B54" s="2">
        <v>36.700000000000003</v>
      </c>
    </row>
    <row r="55" spans="1:2" x14ac:dyDescent="0.2">
      <c r="A55" s="1" t="s">
        <v>56</v>
      </c>
      <c r="B55" s="2">
        <v>39.299999999999997</v>
      </c>
    </row>
    <row r="56" spans="1:2" x14ac:dyDescent="0.2">
      <c r="A56" s="1" t="s">
        <v>57</v>
      </c>
      <c r="B56" s="2">
        <v>40.200000000000003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F007B-C226-C448-B878-086DC705DE2C}">
  <dimension ref="A1:J56"/>
  <sheetViews>
    <sheetView zoomScale="85" workbookViewId="0">
      <selection activeCell="F1" sqref="F1"/>
    </sheetView>
  </sheetViews>
  <sheetFormatPr baseColWidth="10" defaultRowHeight="16" x14ac:dyDescent="0.2"/>
  <cols>
    <col min="4" max="4" width="20.1640625" customWidth="1"/>
  </cols>
  <sheetData>
    <row r="1" spans="1:10" x14ac:dyDescent="0.2">
      <c r="A1" s="1" t="s">
        <v>0</v>
      </c>
      <c r="B1" s="1" t="s">
        <v>2</v>
      </c>
      <c r="F1" t="s">
        <v>72</v>
      </c>
    </row>
    <row r="2" spans="1:10" x14ac:dyDescent="0.2">
      <c r="A2" s="1" t="s">
        <v>3</v>
      </c>
      <c r="B2" s="2">
        <v>11.74</v>
      </c>
      <c r="E2" t="s">
        <v>58</v>
      </c>
      <c r="F2" t="s">
        <v>87</v>
      </c>
      <c r="I2" s="4" t="s">
        <v>61</v>
      </c>
      <c r="J2" s="4">
        <v>0.01</v>
      </c>
    </row>
    <row r="3" spans="1:10" x14ac:dyDescent="0.2">
      <c r="A3" s="1" t="s">
        <v>4</v>
      </c>
      <c r="B3" s="2">
        <v>12.86</v>
      </c>
      <c r="E3" t="s">
        <v>82</v>
      </c>
      <c r="F3" t="s">
        <v>88</v>
      </c>
      <c r="I3" s="4"/>
      <c r="J3" s="4">
        <v>0.05</v>
      </c>
    </row>
    <row r="4" spans="1:10" x14ac:dyDescent="0.2">
      <c r="A4" s="1" t="s">
        <v>5</v>
      </c>
      <c r="B4" s="2">
        <v>13.05</v>
      </c>
      <c r="E4" t="s">
        <v>83</v>
      </c>
      <c r="F4" s="6">
        <f>AVERAGE(B2:B56)</f>
        <v>20.38818181818182</v>
      </c>
      <c r="I4" s="4"/>
      <c r="J4" s="4">
        <v>0.1</v>
      </c>
    </row>
    <row r="5" spans="1:10" x14ac:dyDescent="0.2">
      <c r="A5" s="1" t="s">
        <v>6</v>
      </c>
      <c r="B5" s="2">
        <v>15.1</v>
      </c>
      <c r="E5" t="s">
        <v>84</v>
      </c>
      <c r="F5" s="16">
        <f>_xlfn.STDEV.S(B2:B56)</f>
        <v>8.3124707943589549</v>
      </c>
    </row>
    <row r="6" spans="1:10" x14ac:dyDescent="0.2">
      <c r="A6" s="1" t="s">
        <v>7</v>
      </c>
      <c r="B6" s="2">
        <v>12.53</v>
      </c>
      <c r="E6" t="s">
        <v>69</v>
      </c>
      <c r="F6">
        <f>COUNT(B2:B56)</f>
        <v>55</v>
      </c>
    </row>
    <row r="7" spans="1:10" x14ac:dyDescent="0.2">
      <c r="A7" s="1" t="s">
        <v>8</v>
      </c>
      <c r="B7" s="2">
        <v>13.65</v>
      </c>
      <c r="E7" t="s">
        <v>85</v>
      </c>
      <c r="F7">
        <v>200000</v>
      </c>
    </row>
    <row r="8" spans="1:10" x14ac:dyDescent="0.2">
      <c r="A8" s="1" t="s">
        <v>9</v>
      </c>
      <c r="B8" s="2">
        <v>13.59</v>
      </c>
      <c r="E8" t="s">
        <v>89</v>
      </c>
      <c r="F8">
        <v>30</v>
      </c>
    </row>
    <row r="9" spans="1:10" x14ac:dyDescent="0.2">
      <c r="A9" s="1" t="s">
        <v>10</v>
      </c>
      <c r="B9" s="2">
        <v>15.24</v>
      </c>
      <c r="E9" t="s">
        <v>86</v>
      </c>
      <c r="F9">
        <f>F5/SQRT(F6)</f>
        <v>1.1208533332573047</v>
      </c>
    </row>
    <row r="10" spans="1:10" x14ac:dyDescent="0.2">
      <c r="A10" s="1" t="s">
        <v>11</v>
      </c>
      <c r="B10" s="2">
        <v>13.4</v>
      </c>
      <c r="E10" t="s">
        <v>73</v>
      </c>
      <c r="F10">
        <f>(F4-F8)/F9</f>
        <v>-8.5754468462750033</v>
      </c>
    </row>
    <row r="11" spans="1:10" x14ac:dyDescent="0.2">
      <c r="A11" s="1" t="s">
        <v>12</v>
      </c>
      <c r="B11" s="2">
        <v>13.8</v>
      </c>
    </row>
    <row r="12" spans="1:10" x14ac:dyDescent="0.2">
      <c r="A12" s="1" t="s">
        <v>13</v>
      </c>
      <c r="B12" s="2">
        <v>11.84</v>
      </c>
    </row>
    <row r="13" spans="1:10" x14ac:dyDescent="0.2">
      <c r="A13" s="1" t="s">
        <v>14</v>
      </c>
      <c r="B13" s="2">
        <v>15.76</v>
      </c>
      <c r="D13" t="s">
        <v>90</v>
      </c>
      <c r="E13">
        <f>1-TDIST(ABS(F10),F7,1)</f>
        <v>1</v>
      </c>
      <c r="F13" t="s">
        <v>64</v>
      </c>
    </row>
    <row r="14" spans="1:10" x14ac:dyDescent="0.2">
      <c r="A14" s="1" t="s">
        <v>15</v>
      </c>
      <c r="B14" s="2">
        <v>15.7</v>
      </c>
      <c r="D14" t="s">
        <v>78</v>
      </c>
      <c r="F14" t="str">
        <f>IF(E13&lt;J2,"reject","fail to reject")</f>
        <v>fail to reject</v>
      </c>
    </row>
    <row r="15" spans="1:10" x14ac:dyDescent="0.2">
      <c r="A15" s="1" t="s">
        <v>16</v>
      </c>
      <c r="B15" s="2">
        <v>14.1</v>
      </c>
      <c r="D15" t="s">
        <v>80</v>
      </c>
      <c r="F15" t="str">
        <f>IF(E13&lt;J3, "reject", "fail to reject")</f>
        <v>fail to reject</v>
      </c>
    </row>
    <row r="16" spans="1:10" x14ac:dyDescent="0.2">
      <c r="A16" s="1" t="s">
        <v>17</v>
      </c>
      <c r="B16" s="2">
        <v>13.3</v>
      </c>
      <c r="D16" t="s">
        <v>81</v>
      </c>
      <c r="F16" t="str">
        <f>IF(E13&lt;J4, "reject",  "fail to reject")</f>
        <v>fail to reject</v>
      </c>
    </row>
    <row r="17" spans="1:6" x14ac:dyDescent="0.2">
      <c r="A17" s="1" t="s">
        <v>18</v>
      </c>
      <c r="B17" s="2">
        <v>16.100000000000001</v>
      </c>
      <c r="F17" t="s">
        <v>64</v>
      </c>
    </row>
    <row r="18" spans="1:6" x14ac:dyDescent="0.2">
      <c r="A18" s="1" t="s">
        <v>19</v>
      </c>
      <c r="B18" s="2">
        <v>14.1</v>
      </c>
      <c r="D18" t="s">
        <v>91</v>
      </c>
      <c r="E18">
        <f>ABS(_xlfn.T.INV(J2,F7))</f>
        <v>2.3263665195514189</v>
      </c>
      <c r="F18" t="str">
        <f>IF(F10&lt;E18, "fail to reject", "reject")</f>
        <v>fail to reject</v>
      </c>
    </row>
    <row r="19" spans="1:6" x14ac:dyDescent="0.2">
      <c r="A19" s="1" t="s">
        <v>20</v>
      </c>
      <c r="B19" s="2">
        <v>15.7</v>
      </c>
      <c r="D19" t="s">
        <v>92</v>
      </c>
      <c r="E19">
        <f>ABS(_xlfn.T.INV(J3,F7))</f>
        <v>1.644861245827256</v>
      </c>
      <c r="F19" t="str">
        <f>IF(F10&lt;E19, "fail to reject", "reject")</f>
        <v>fail to reject</v>
      </c>
    </row>
    <row r="20" spans="1:6" x14ac:dyDescent="0.2">
      <c r="A20" s="1" t="s">
        <v>21</v>
      </c>
      <c r="B20" s="2">
        <v>14.9</v>
      </c>
      <c r="D20" t="s">
        <v>93</v>
      </c>
      <c r="E20">
        <f>ABS(_xlfn.T.INV(J4,F7))</f>
        <v>1.2815557984859676</v>
      </c>
      <c r="F20" t="str">
        <f>IF(F10&lt;E20, "fail to reject", "reject")</f>
        <v>fail to reject</v>
      </c>
    </row>
    <row r="21" spans="1:6" x14ac:dyDescent="0.2">
      <c r="A21" s="1" t="s">
        <v>22</v>
      </c>
      <c r="B21" s="2">
        <v>16.3</v>
      </c>
    </row>
    <row r="22" spans="1:6" x14ac:dyDescent="0.2">
      <c r="A22" s="1" t="s">
        <v>23</v>
      </c>
      <c r="B22" s="2">
        <v>14.5</v>
      </c>
    </row>
    <row r="23" spans="1:6" x14ac:dyDescent="0.2">
      <c r="A23" s="1" t="s">
        <v>24</v>
      </c>
      <c r="B23" s="2">
        <v>14.7</v>
      </c>
    </row>
    <row r="24" spans="1:6" x14ac:dyDescent="0.2">
      <c r="A24" s="1" t="s">
        <v>25</v>
      </c>
      <c r="B24" s="2">
        <v>13.1</v>
      </c>
    </row>
    <row r="25" spans="1:6" x14ac:dyDescent="0.2">
      <c r="A25" s="1" t="s">
        <v>26</v>
      </c>
      <c r="B25" s="2">
        <v>13.9</v>
      </c>
    </row>
    <row r="26" spans="1:6" x14ac:dyDescent="0.2">
      <c r="A26" s="1" t="s">
        <v>27</v>
      </c>
      <c r="B26" s="2">
        <v>12.8</v>
      </c>
    </row>
    <row r="27" spans="1:6" x14ac:dyDescent="0.2">
      <c r="A27" s="1" t="s">
        <v>28</v>
      </c>
      <c r="B27" s="2">
        <v>18.399999999999999</v>
      </c>
    </row>
    <row r="28" spans="1:6" x14ac:dyDescent="0.2">
      <c r="A28" s="1" t="s">
        <v>29</v>
      </c>
      <c r="B28" s="2">
        <v>14</v>
      </c>
    </row>
    <row r="29" spans="1:6" x14ac:dyDescent="0.2">
      <c r="A29" s="1" t="s">
        <v>30</v>
      </c>
      <c r="B29" s="2">
        <v>15.92</v>
      </c>
    </row>
    <row r="30" spans="1:6" x14ac:dyDescent="0.2">
      <c r="A30" s="1" t="s">
        <v>31</v>
      </c>
      <c r="B30" s="2">
        <v>15.1</v>
      </c>
    </row>
    <row r="31" spans="1:6" x14ac:dyDescent="0.2">
      <c r="A31" s="1" t="s">
        <v>32</v>
      </c>
      <c r="B31" s="2">
        <v>17.100000000000001</v>
      </c>
    </row>
    <row r="32" spans="1:6" x14ac:dyDescent="0.2">
      <c r="A32" s="1" t="s">
        <v>33</v>
      </c>
      <c r="B32" s="2">
        <v>16.2</v>
      </c>
    </row>
    <row r="33" spans="1:2" x14ac:dyDescent="0.2">
      <c r="A33" s="1" t="s">
        <v>34</v>
      </c>
      <c r="B33" s="2">
        <v>17.850000000000001</v>
      </c>
    </row>
    <row r="34" spans="1:2" x14ac:dyDescent="0.2">
      <c r="A34" s="1" t="s">
        <v>35</v>
      </c>
      <c r="B34" s="2">
        <v>17.5</v>
      </c>
    </row>
    <row r="35" spans="1:2" x14ac:dyDescent="0.2">
      <c r="A35" s="1" t="s">
        <v>36</v>
      </c>
      <c r="B35" s="2">
        <v>20.3</v>
      </c>
    </row>
    <row r="36" spans="1:2" x14ac:dyDescent="0.2">
      <c r="A36" s="1" t="s">
        <v>37</v>
      </c>
      <c r="B36" s="2">
        <v>19.100000000000001</v>
      </c>
    </row>
    <row r="37" spans="1:2" x14ac:dyDescent="0.2">
      <c r="A37" s="1" t="s">
        <v>38</v>
      </c>
      <c r="B37" s="2">
        <v>20</v>
      </c>
    </row>
    <row r="38" spans="1:2" x14ac:dyDescent="0.2">
      <c r="A38" s="1" t="s">
        <v>39</v>
      </c>
      <c r="B38" s="2">
        <v>20.399999999999999</v>
      </c>
    </row>
    <row r="39" spans="1:2" x14ac:dyDescent="0.2">
      <c r="A39" s="1" t="s">
        <v>40</v>
      </c>
      <c r="B39" s="2">
        <v>23.3</v>
      </c>
    </row>
    <row r="40" spans="1:2" x14ac:dyDescent="0.2">
      <c r="A40" s="1" t="s">
        <v>41</v>
      </c>
      <c r="B40" s="2">
        <v>22.64</v>
      </c>
    </row>
    <row r="41" spans="1:2" x14ac:dyDescent="0.2">
      <c r="A41" s="1" t="s">
        <v>42</v>
      </c>
      <c r="B41" s="2">
        <v>24.5</v>
      </c>
    </row>
    <row r="42" spans="1:2" x14ac:dyDescent="0.2">
      <c r="A42" s="1" t="s">
        <v>43</v>
      </c>
      <c r="B42" s="2">
        <v>24.6</v>
      </c>
    </row>
    <row r="43" spans="1:2" x14ac:dyDescent="0.2">
      <c r="A43" s="1" t="s">
        <v>44</v>
      </c>
      <c r="B43" s="2">
        <v>25.6</v>
      </c>
    </row>
    <row r="44" spans="1:2" x14ac:dyDescent="0.2">
      <c r="A44" s="1" t="s">
        <v>45</v>
      </c>
      <c r="B44" s="2">
        <v>26.1</v>
      </c>
    </row>
    <row r="45" spans="1:2" x14ac:dyDescent="0.2">
      <c r="A45" s="1" t="s">
        <v>46</v>
      </c>
      <c r="B45" s="2">
        <v>28.88</v>
      </c>
    </row>
    <row r="46" spans="1:2" x14ac:dyDescent="0.2">
      <c r="A46" s="1" t="s">
        <v>47</v>
      </c>
      <c r="B46" s="2">
        <v>28.6</v>
      </c>
    </row>
    <row r="47" spans="1:2" x14ac:dyDescent="0.2">
      <c r="A47" s="1" t="s">
        <v>48</v>
      </c>
      <c r="B47" s="2">
        <v>32.1</v>
      </c>
    </row>
    <row r="48" spans="1:2" x14ac:dyDescent="0.2">
      <c r="A48" s="1" t="s">
        <v>49</v>
      </c>
      <c r="B48" s="2">
        <v>31.6</v>
      </c>
    </row>
    <row r="49" spans="1:2" x14ac:dyDescent="0.2">
      <c r="A49" s="1" t="s">
        <v>50</v>
      </c>
      <c r="B49" s="2">
        <v>34.700000000000003</v>
      </c>
    </row>
    <row r="50" spans="1:2" x14ac:dyDescent="0.2">
      <c r="A50" s="1" t="s">
        <v>51</v>
      </c>
      <c r="B50" s="2">
        <v>33.700000000000003</v>
      </c>
    </row>
    <row r="51" spans="1:2" x14ac:dyDescent="0.2">
      <c r="A51" s="1" t="s">
        <v>52</v>
      </c>
      <c r="B51" s="2">
        <v>35.4</v>
      </c>
    </row>
    <row r="52" spans="1:2" x14ac:dyDescent="0.2">
      <c r="A52" s="1" t="s">
        <v>53</v>
      </c>
      <c r="B52" s="2">
        <v>34.6</v>
      </c>
    </row>
    <row r="53" spans="1:2" x14ac:dyDescent="0.2">
      <c r="A53" s="1" t="s">
        <v>54</v>
      </c>
      <c r="B53" s="2">
        <v>35.200000000000003</v>
      </c>
    </row>
    <row r="54" spans="1:2" x14ac:dyDescent="0.2">
      <c r="A54" s="1" t="s">
        <v>55</v>
      </c>
      <c r="B54" s="2">
        <v>36.700000000000003</v>
      </c>
    </row>
    <row r="55" spans="1:2" x14ac:dyDescent="0.2">
      <c r="A55" s="1" t="s">
        <v>56</v>
      </c>
      <c r="B55" s="2">
        <v>39.299999999999997</v>
      </c>
    </row>
    <row r="56" spans="1:2" x14ac:dyDescent="0.2">
      <c r="A56" s="1" t="s">
        <v>57</v>
      </c>
      <c r="B56" s="2">
        <v>40.200000000000003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3AF21-3962-3442-8594-1E987A179AFF}">
  <dimension ref="A1:I56"/>
  <sheetViews>
    <sheetView tabSelected="1" zoomScale="89" zoomScaleNormal="90" workbookViewId="0">
      <selection activeCell="E14" sqref="E14"/>
    </sheetView>
  </sheetViews>
  <sheetFormatPr baseColWidth="10" defaultRowHeight="16" x14ac:dyDescent="0.2"/>
  <cols>
    <col min="5" max="5" width="12.1640625" bestFit="1" customWidth="1"/>
  </cols>
  <sheetData>
    <row r="1" spans="1:9" x14ac:dyDescent="0.2">
      <c r="A1" s="1" t="s">
        <v>0</v>
      </c>
      <c r="B1" s="1" t="s">
        <v>2</v>
      </c>
    </row>
    <row r="2" spans="1:9" x14ac:dyDescent="0.2">
      <c r="A2" s="1" t="s">
        <v>3</v>
      </c>
      <c r="B2" s="2">
        <v>11.74</v>
      </c>
      <c r="E2" t="s">
        <v>72</v>
      </c>
    </row>
    <row r="3" spans="1:9" x14ac:dyDescent="0.2">
      <c r="A3" s="1" t="s">
        <v>4</v>
      </c>
      <c r="B3" s="2">
        <v>12.86</v>
      </c>
      <c r="D3" t="s">
        <v>65</v>
      </c>
      <c r="E3" t="s">
        <v>98</v>
      </c>
    </row>
    <row r="4" spans="1:9" x14ac:dyDescent="0.2">
      <c r="A4" s="1" t="s">
        <v>5</v>
      </c>
      <c r="B4" s="2">
        <v>13.05</v>
      </c>
      <c r="D4" t="s">
        <v>94</v>
      </c>
      <c r="E4" t="s">
        <v>99</v>
      </c>
      <c r="H4" s="4" t="s">
        <v>61</v>
      </c>
      <c r="I4" s="4">
        <v>0.01</v>
      </c>
    </row>
    <row r="5" spans="1:9" x14ac:dyDescent="0.2">
      <c r="A5" s="1" t="s">
        <v>6</v>
      </c>
      <c r="B5" s="2">
        <v>15.1</v>
      </c>
      <c r="D5" t="s">
        <v>59</v>
      </c>
      <c r="E5" s="6">
        <f>AVERAGE(B2:B56)</f>
        <v>20.38818181818182</v>
      </c>
      <c r="H5" s="4"/>
      <c r="I5" s="4">
        <v>0.05</v>
      </c>
    </row>
    <row r="6" spans="1:9" x14ac:dyDescent="0.2">
      <c r="A6" s="1" t="s">
        <v>7</v>
      </c>
      <c r="B6" s="2">
        <v>12.53</v>
      </c>
      <c r="D6" t="s">
        <v>68</v>
      </c>
      <c r="E6" s="16">
        <f>_xlfn.STDEV.S(B2:B56)</f>
        <v>8.3124707943589549</v>
      </c>
      <c r="H6" s="4"/>
      <c r="I6" s="4">
        <v>0.1</v>
      </c>
    </row>
    <row r="7" spans="1:9" x14ac:dyDescent="0.2">
      <c r="A7" s="1" t="s">
        <v>8</v>
      </c>
      <c r="B7" s="2">
        <v>13.65</v>
      </c>
      <c r="D7" t="s">
        <v>63</v>
      </c>
      <c r="E7">
        <v>30</v>
      </c>
    </row>
    <row r="8" spans="1:9" x14ac:dyDescent="0.2">
      <c r="A8" s="1" t="s">
        <v>9</v>
      </c>
      <c r="B8" s="2">
        <v>13.59</v>
      </c>
      <c r="D8" t="s">
        <v>69</v>
      </c>
      <c r="E8">
        <f>COUNT(B2:B56)</f>
        <v>55</v>
      </c>
    </row>
    <row r="9" spans="1:9" x14ac:dyDescent="0.2">
      <c r="A9" s="1" t="s">
        <v>10</v>
      </c>
      <c r="B9" s="2">
        <v>15.24</v>
      </c>
      <c r="D9" t="s">
        <v>95</v>
      </c>
      <c r="E9">
        <v>200000</v>
      </c>
    </row>
    <row r="10" spans="1:9" x14ac:dyDescent="0.2">
      <c r="A10" s="1" t="s">
        <v>11</v>
      </c>
      <c r="B10" s="2">
        <v>13.4</v>
      </c>
      <c r="D10" t="s">
        <v>86</v>
      </c>
      <c r="E10">
        <f>E6/SQRT(E8)</f>
        <v>1.1208533332573047</v>
      </c>
    </row>
    <row r="11" spans="1:9" x14ac:dyDescent="0.2">
      <c r="A11" s="1" t="s">
        <v>12</v>
      </c>
      <c r="B11" s="2">
        <v>13.8</v>
      </c>
      <c r="D11" t="s">
        <v>73</v>
      </c>
      <c r="E11">
        <f>(E5-E7)/E10</f>
        <v>-8.5754468462750033</v>
      </c>
    </row>
    <row r="12" spans="1:9" x14ac:dyDescent="0.2">
      <c r="A12" s="1" t="s">
        <v>13</v>
      </c>
      <c r="B12" s="2">
        <v>11.84</v>
      </c>
    </row>
    <row r="13" spans="1:9" x14ac:dyDescent="0.2">
      <c r="A13" s="1" t="s">
        <v>14</v>
      </c>
      <c r="B13" s="2">
        <v>15.76</v>
      </c>
      <c r="D13" t="s">
        <v>96</v>
      </c>
      <c r="E13">
        <f>TDIST(ABS(E11),E9,1)</f>
        <v>4.9695148267654041E-18</v>
      </c>
    </row>
    <row r="14" spans="1:9" x14ac:dyDescent="0.2">
      <c r="A14" s="1" t="s">
        <v>15</v>
      </c>
      <c r="B14" s="2">
        <v>15.7</v>
      </c>
      <c r="D14" t="s">
        <v>78</v>
      </c>
      <c r="E14" t="str">
        <f>IF(E13&lt;I4, "reject","fail to reject")</f>
        <v>reject</v>
      </c>
    </row>
    <row r="15" spans="1:9" x14ac:dyDescent="0.2">
      <c r="A15" s="1" t="s">
        <v>16</v>
      </c>
      <c r="B15" s="2">
        <v>14.1</v>
      </c>
      <c r="D15" t="s">
        <v>80</v>
      </c>
      <c r="E15" t="str">
        <f>IF(E13&lt;I5, "reject", "fail to reject")</f>
        <v>reject</v>
      </c>
    </row>
    <row r="16" spans="1:9" x14ac:dyDescent="0.2">
      <c r="A16" s="1" t="s">
        <v>17</v>
      </c>
      <c r="B16" s="2">
        <v>13.3</v>
      </c>
      <c r="D16" t="s">
        <v>81</v>
      </c>
      <c r="E16" t="str">
        <f>IF(E13&lt;I6, "reject","fail to reject" )</f>
        <v>reject</v>
      </c>
    </row>
    <row r="17" spans="1:6" x14ac:dyDescent="0.2">
      <c r="A17" s="1" t="s">
        <v>18</v>
      </c>
      <c r="B17" s="2">
        <v>16.100000000000001</v>
      </c>
    </row>
    <row r="18" spans="1:6" x14ac:dyDescent="0.2">
      <c r="A18" s="1" t="s">
        <v>19</v>
      </c>
      <c r="B18" s="2">
        <v>14.1</v>
      </c>
      <c r="D18" t="s">
        <v>97</v>
      </c>
      <c r="F18" t="s">
        <v>64</v>
      </c>
    </row>
    <row r="19" spans="1:6" x14ac:dyDescent="0.2">
      <c r="A19" s="1" t="s">
        <v>20</v>
      </c>
      <c r="B19" s="2">
        <v>15.7</v>
      </c>
      <c r="D19" t="s">
        <v>91</v>
      </c>
      <c r="E19">
        <f>_xlfn.T.INV(I4,E9)</f>
        <v>-2.3263665195514189</v>
      </c>
      <c r="F19" t="str">
        <f>IF(E11&lt;E19, "reject", "fail to reject")</f>
        <v>reject</v>
      </c>
    </row>
    <row r="20" spans="1:6" x14ac:dyDescent="0.2">
      <c r="A20" s="1" t="s">
        <v>21</v>
      </c>
      <c r="B20" s="2">
        <v>14.9</v>
      </c>
      <c r="D20" t="s">
        <v>92</v>
      </c>
      <c r="E20">
        <f>_xlfn.T.INV(I5,E9)</f>
        <v>-1.644861245827256</v>
      </c>
      <c r="F20" t="str">
        <f>IF(E11&lt;E20, "reject", "fail to reject")</f>
        <v>reject</v>
      </c>
    </row>
    <row r="21" spans="1:6" x14ac:dyDescent="0.2">
      <c r="A21" s="1" t="s">
        <v>22</v>
      </c>
      <c r="B21" s="2">
        <v>16.3</v>
      </c>
      <c r="D21" t="s">
        <v>93</v>
      </c>
      <c r="E21">
        <f>_xlfn.T.INV(I6,E9)</f>
        <v>-1.2815557984859676</v>
      </c>
      <c r="F21" t="str">
        <f>IF(E11&lt;E21,"reject", "fail to reject")</f>
        <v>reject</v>
      </c>
    </row>
    <row r="22" spans="1:6" x14ac:dyDescent="0.2">
      <c r="A22" s="1" t="s">
        <v>23</v>
      </c>
      <c r="B22" s="2">
        <v>14.5</v>
      </c>
    </row>
    <row r="23" spans="1:6" x14ac:dyDescent="0.2">
      <c r="A23" s="1" t="s">
        <v>24</v>
      </c>
      <c r="B23" s="2">
        <v>14.7</v>
      </c>
    </row>
    <row r="24" spans="1:6" x14ac:dyDescent="0.2">
      <c r="A24" s="1" t="s">
        <v>25</v>
      </c>
      <c r="B24" s="2">
        <v>13.1</v>
      </c>
    </row>
    <row r="25" spans="1:6" x14ac:dyDescent="0.2">
      <c r="A25" s="1" t="s">
        <v>26</v>
      </c>
      <c r="B25" s="2">
        <v>13.9</v>
      </c>
    </row>
    <row r="26" spans="1:6" x14ac:dyDescent="0.2">
      <c r="A26" s="1" t="s">
        <v>27</v>
      </c>
      <c r="B26" s="2">
        <v>12.8</v>
      </c>
    </row>
    <row r="27" spans="1:6" x14ac:dyDescent="0.2">
      <c r="A27" s="1" t="s">
        <v>28</v>
      </c>
      <c r="B27" s="2">
        <v>18.399999999999999</v>
      </c>
    </row>
    <row r="28" spans="1:6" x14ac:dyDescent="0.2">
      <c r="A28" s="1" t="s">
        <v>29</v>
      </c>
      <c r="B28" s="2">
        <v>14</v>
      </c>
    </row>
    <row r="29" spans="1:6" x14ac:dyDescent="0.2">
      <c r="A29" s="1" t="s">
        <v>30</v>
      </c>
      <c r="B29" s="2">
        <v>15.92</v>
      </c>
    </row>
    <row r="30" spans="1:6" x14ac:dyDescent="0.2">
      <c r="A30" s="1" t="s">
        <v>31</v>
      </c>
      <c r="B30" s="2">
        <v>15.1</v>
      </c>
    </row>
    <row r="31" spans="1:6" x14ac:dyDescent="0.2">
      <c r="A31" s="1" t="s">
        <v>32</v>
      </c>
      <c r="B31" s="2">
        <v>17.100000000000001</v>
      </c>
    </row>
    <row r="32" spans="1:6" x14ac:dyDescent="0.2">
      <c r="A32" s="1" t="s">
        <v>33</v>
      </c>
      <c r="B32" s="2">
        <v>16.2</v>
      </c>
    </row>
    <row r="33" spans="1:2" x14ac:dyDescent="0.2">
      <c r="A33" s="1" t="s">
        <v>34</v>
      </c>
      <c r="B33" s="2">
        <v>17.850000000000001</v>
      </c>
    </row>
    <row r="34" spans="1:2" x14ac:dyDescent="0.2">
      <c r="A34" s="1" t="s">
        <v>35</v>
      </c>
      <c r="B34" s="2">
        <v>17.5</v>
      </c>
    </row>
    <row r="35" spans="1:2" x14ac:dyDescent="0.2">
      <c r="A35" s="1" t="s">
        <v>36</v>
      </c>
      <c r="B35" s="2">
        <v>20.3</v>
      </c>
    </row>
    <row r="36" spans="1:2" x14ac:dyDescent="0.2">
      <c r="A36" s="1" t="s">
        <v>37</v>
      </c>
      <c r="B36" s="2">
        <v>19.100000000000001</v>
      </c>
    </row>
    <row r="37" spans="1:2" x14ac:dyDescent="0.2">
      <c r="A37" s="1" t="s">
        <v>38</v>
      </c>
      <c r="B37" s="2">
        <v>20</v>
      </c>
    </row>
    <row r="38" spans="1:2" x14ac:dyDescent="0.2">
      <c r="A38" s="1" t="s">
        <v>39</v>
      </c>
      <c r="B38" s="2">
        <v>20.399999999999999</v>
      </c>
    </row>
    <row r="39" spans="1:2" x14ac:dyDescent="0.2">
      <c r="A39" s="1" t="s">
        <v>40</v>
      </c>
      <c r="B39" s="2">
        <v>23.3</v>
      </c>
    </row>
    <row r="40" spans="1:2" x14ac:dyDescent="0.2">
      <c r="A40" s="1" t="s">
        <v>41</v>
      </c>
      <c r="B40" s="2">
        <v>22.64</v>
      </c>
    </row>
    <row r="41" spans="1:2" x14ac:dyDescent="0.2">
      <c r="A41" s="1" t="s">
        <v>42</v>
      </c>
      <c r="B41" s="2">
        <v>24.5</v>
      </c>
    </row>
    <row r="42" spans="1:2" x14ac:dyDescent="0.2">
      <c r="A42" s="1" t="s">
        <v>43</v>
      </c>
      <c r="B42" s="2">
        <v>24.6</v>
      </c>
    </row>
    <row r="43" spans="1:2" x14ac:dyDescent="0.2">
      <c r="A43" s="1" t="s">
        <v>44</v>
      </c>
      <c r="B43" s="2">
        <v>25.6</v>
      </c>
    </row>
    <row r="44" spans="1:2" x14ac:dyDescent="0.2">
      <c r="A44" s="1" t="s">
        <v>45</v>
      </c>
      <c r="B44" s="2">
        <v>26.1</v>
      </c>
    </row>
    <row r="45" spans="1:2" x14ac:dyDescent="0.2">
      <c r="A45" s="1" t="s">
        <v>46</v>
      </c>
      <c r="B45" s="2">
        <v>28.88</v>
      </c>
    </row>
    <row r="46" spans="1:2" x14ac:dyDescent="0.2">
      <c r="A46" s="1" t="s">
        <v>47</v>
      </c>
      <c r="B46" s="2">
        <v>28.6</v>
      </c>
    </row>
    <row r="47" spans="1:2" x14ac:dyDescent="0.2">
      <c r="A47" s="1" t="s">
        <v>48</v>
      </c>
      <c r="B47" s="2">
        <v>32.1</v>
      </c>
    </row>
    <row r="48" spans="1:2" x14ac:dyDescent="0.2">
      <c r="A48" s="1" t="s">
        <v>49</v>
      </c>
      <c r="B48" s="2">
        <v>31.6</v>
      </c>
    </row>
    <row r="49" spans="1:2" x14ac:dyDescent="0.2">
      <c r="A49" s="1" t="s">
        <v>50</v>
      </c>
      <c r="B49" s="2">
        <v>34.700000000000003</v>
      </c>
    </row>
    <row r="50" spans="1:2" x14ac:dyDescent="0.2">
      <c r="A50" s="1" t="s">
        <v>51</v>
      </c>
      <c r="B50" s="2">
        <v>33.700000000000003</v>
      </c>
    </row>
    <row r="51" spans="1:2" x14ac:dyDescent="0.2">
      <c r="A51" s="1" t="s">
        <v>52</v>
      </c>
      <c r="B51" s="2">
        <v>35.4</v>
      </c>
    </row>
    <row r="52" spans="1:2" x14ac:dyDescent="0.2">
      <c r="A52" s="1" t="s">
        <v>53</v>
      </c>
      <c r="B52" s="2">
        <v>34.6</v>
      </c>
    </row>
    <row r="53" spans="1:2" x14ac:dyDescent="0.2">
      <c r="A53" s="1" t="s">
        <v>54</v>
      </c>
      <c r="B53" s="2">
        <v>35.200000000000003</v>
      </c>
    </row>
    <row r="54" spans="1:2" x14ac:dyDescent="0.2">
      <c r="A54" s="1" t="s">
        <v>55</v>
      </c>
      <c r="B54" s="2">
        <v>36.700000000000003</v>
      </c>
    </row>
    <row r="55" spans="1:2" x14ac:dyDescent="0.2">
      <c r="A55" s="1" t="s">
        <v>56</v>
      </c>
      <c r="B55" s="2">
        <v>39.299999999999997</v>
      </c>
    </row>
    <row r="56" spans="1:2" x14ac:dyDescent="0.2">
      <c r="A56" s="1" t="s">
        <v>57</v>
      </c>
      <c r="B56" s="2">
        <v>40.200000000000003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</vt:lpstr>
      <vt:lpstr>Two Tail Test</vt:lpstr>
      <vt:lpstr>Right Tail Test</vt:lpstr>
      <vt:lpstr>Left Tail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Ituanose Mark Kemba</dc:creator>
  <cp:lastModifiedBy>Ituanose Mark Kemba</cp:lastModifiedBy>
  <dcterms:created xsi:type="dcterms:W3CDTF">2024-02-27T19:07:03Z</dcterms:created>
  <dcterms:modified xsi:type="dcterms:W3CDTF">2024-03-25T00:54:31Z</dcterms:modified>
</cp:coreProperties>
</file>