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<sst xmlns="http://schemas.openxmlformats.org/spreadsheetml/2006/main" count="620" uniqueCount="222">
  <si>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</si>
  <si>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</si>
  <si>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</si>
  <si>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</si>
  <si>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</si>
  <si>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</si>
  <si>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</si>
  <si>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</si>
  <si>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</si>
  <si>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</si>
  <si>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</si>
  <si>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1</t>
  </si>
  <si>
    <t>Unpolarized capacitor, small symbol</t>
  </si>
  <si>
    <t>C_Small</t>
  </si>
  <si>
    <t>C7</t>
  </si>
  <si>
    <t>51p</t>
  </si>
  <si>
    <t>C_0805_2012Metric_Pad1.18x1.45mm_HandSolder</t>
  </si>
  <si>
    <t xml:space="preserve"> </t>
  </si>
  <si>
    <t>~</t>
  </si>
  <si>
    <t/>
  </si>
  <si>
    <t>2</t>
  </si>
  <si>
    <t>C3</t>
  </si>
  <si>
    <t>20n</t>
  </si>
  <si>
    <t>3</t>
  </si>
  <si>
    <t>C6</t>
  </si>
  <si>
    <t>47n</t>
  </si>
  <si>
    <t>4</t>
  </si>
  <si>
    <t>C-device</t>
  </si>
  <si>
    <t>C1</t>
  </si>
  <si>
    <t>100nF</t>
  </si>
  <si>
    <t>C_Rect_L7_W3.5_P5</t>
  </si>
  <si>
    <t>5</t>
  </si>
  <si>
    <t>C14</t>
  </si>
  <si>
    <t>100n</t>
  </si>
  <si>
    <t>6</t>
  </si>
  <si>
    <t>C5</t>
  </si>
  <si>
    <t>150n</t>
  </si>
  <si>
    <t>7</t>
  </si>
  <si>
    <t>C8 C9 C12</t>
  </si>
  <si>
    <t>220n</t>
  </si>
  <si>
    <t>8</t>
  </si>
  <si>
    <t>C4 C11 C15</t>
  </si>
  <si>
    <t>1u</t>
  </si>
  <si>
    <t>9</t>
  </si>
  <si>
    <t>Polarized capacitor</t>
  </si>
  <si>
    <t>C_Polarized</t>
  </si>
  <si>
    <t>C10</t>
  </si>
  <si>
    <t>10uF</t>
  </si>
  <si>
    <t>CP_Radial_D8.0mm_P2.50mm</t>
  </si>
  <si>
    <t>10</t>
  </si>
  <si>
    <t>C13</t>
  </si>
  <si>
    <t>100uF</t>
  </si>
  <si>
    <t>11</t>
  </si>
  <si>
    <t>CP-device</t>
  </si>
  <si>
    <t>C2</t>
  </si>
  <si>
    <t>12</t>
  </si>
  <si>
    <t>50V 1A General Purpose Rectifier Diode, DO-41</t>
  </si>
  <si>
    <t>1N4001</t>
  </si>
  <si>
    <t>D7</t>
  </si>
  <si>
    <t>D_DO-41_SOD81_P10.16mm_Horizontal</t>
  </si>
  <si>
    <t>http://www.vishay.com/docs/88503/1n4001.pdf</t>
  </si>
  <si>
    <t>D</t>
  </si>
  <si>
    <t>1=K 2=A</t>
  </si>
  <si>
    <t>13</t>
  </si>
  <si>
    <t>100V 0.3A Small Signal Fast Switching Diode, DO-35</t>
  </si>
  <si>
    <t>1N914</t>
  </si>
  <si>
    <t>D4 D5</t>
  </si>
  <si>
    <t>D_SOD-123F</t>
  </si>
  <si>
    <t>http://www.vishay.com/docs/85622/1n914.pdf</t>
  </si>
  <si>
    <t>14</t>
  </si>
  <si>
    <t>100V 0.1A Small Signal Schottky Diode, DO-35</t>
  </si>
  <si>
    <t>BAT41</t>
  </si>
  <si>
    <t>D2</t>
  </si>
  <si>
    <t>http://www.vishay.com/docs/85659/bat41.pdf</t>
  </si>
  <si>
    <t>15</t>
  </si>
  <si>
    <t>LED-device</t>
  </si>
  <si>
    <t>D1</t>
  </si>
  <si>
    <t>LED</t>
  </si>
  <si>
    <t>LED-5MM</t>
  </si>
  <si>
    <t>16</t>
  </si>
  <si>
    <t>Light emitting diode</t>
  </si>
  <si>
    <t>D3 D6</t>
  </si>
  <si>
    <t>LED_D3.0mm</t>
  </si>
  <si>
    <t>17</t>
  </si>
  <si>
    <t>Potentiometer</t>
  </si>
  <si>
    <t>R_Potentiometer</t>
  </si>
  <si>
    <t>DRIVE1</t>
  </si>
  <si>
    <t>500KA</t>
  </si>
  <si>
    <t>Potentiometer_Alpha_RD901F-40-00D_Single_Vertical</t>
  </si>
  <si>
    <t>18</t>
  </si>
  <si>
    <t>M Series, 6.35mm (1/4in) stereo jack, switched, with chrome ferrule and straight PCB pins</t>
  </si>
  <si>
    <t>NMJ6HCD2</t>
  </si>
  <si>
    <t>J2 J3</t>
  </si>
  <si>
    <t>Jack_6.35mm_Neutrik_NMJ6HCD2_Horizontal</t>
  </si>
  <si>
    <t>https://www.neutrik.com/en/product/nmj6hcd2</t>
  </si>
  <si>
    <t>19</t>
  </si>
  <si>
    <t>CONN_01X02-conn</t>
  </si>
  <si>
    <t>J1 J4</t>
  </si>
  <si>
    <t>V+ GND</t>
  </si>
  <si>
    <t>PinHeader_1x02_P2.54mm_Vertical</t>
  </si>
  <si>
    <t>20</t>
  </si>
  <si>
    <t>CONN_01X04-conn</t>
  </si>
  <si>
    <t>JOVGI1 JOVGI2</t>
  </si>
  <si>
    <t>OVGI</t>
  </si>
  <si>
    <t>Pin_Header_Straight_1x04_Pitch2.54mm</t>
  </si>
  <si>
    <t>21</t>
  </si>
  <si>
    <t>LOW1 TONE1</t>
  </si>
  <si>
    <t>20KB</t>
  </si>
  <si>
    <t>22</t>
  </si>
  <si>
    <t>Housing</t>
  </si>
  <si>
    <t>N1</t>
  </si>
  <si>
    <t>1590B</t>
  </si>
  <si>
    <t>23</t>
  </si>
  <si>
    <t>0.115A Id, 60V Vds, N-Channel MOSFET, SOT-23</t>
  </si>
  <si>
    <t>2N7002</t>
  </si>
  <si>
    <t>Q2 Q5</t>
  </si>
  <si>
    <t>SOT-23</t>
  </si>
  <si>
    <t>https://www.onsemi.com/pub/Collateral/NDS7002A-D.PDF</t>
  </si>
  <si>
    <t>24</t>
  </si>
  <si>
    <t>NPN transistor, emitter/collector/base</t>
  </si>
  <si>
    <t>Q_NPN_ECB</t>
  </si>
  <si>
    <t>Q1 Q4</t>
  </si>
  <si>
    <t>2SC1815</t>
  </si>
  <si>
    <t>TO-92L_HandSolder</t>
  </si>
  <si>
    <t>25</t>
  </si>
  <si>
    <t>Resistor</t>
  </si>
  <si>
    <t>R</t>
  </si>
  <si>
    <t>R20</t>
  </si>
  <si>
    <t>47R</t>
  </si>
  <si>
    <t>R_0805_2012Metric_Pad1.20x1.40mm_HandSolder</t>
  </si>
  <si>
    <t>26</t>
  </si>
  <si>
    <t>R21</t>
  </si>
  <si>
    <t>100R</t>
  </si>
  <si>
    <t>27</t>
  </si>
  <si>
    <t>R13</t>
  </si>
  <si>
    <t>220R</t>
  </si>
  <si>
    <t>28</t>
  </si>
  <si>
    <t>R5 R11 R14 R17</t>
  </si>
  <si>
    <t>1k</t>
  </si>
  <si>
    <t>29</t>
  </si>
  <si>
    <t>R-device</t>
  </si>
  <si>
    <t>R2</t>
  </si>
  <si>
    <t>1K</t>
  </si>
  <si>
    <t>Resistor_Horizontal_RM7mm</t>
  </si>
  <si>
    <t>30</t>
  </si>
  <si>
    <t>R8</t>
  </si>
  <si>
    <t>4k7</t>
  </si>
  <si>
    <t>31</t>
  </si>
  <si>
    <t>R7 R9 R12 R15 R16 R19 R22</t>
  </si>
  <si>
    <t>10k</t>
  </si>
  <si>
    <t>32</t>
  </si>
  <si>
    <t>R10</t>
  </si>
  <si>
    <t>51k</t>
  </si>
  <si>
    <t>33</t>
  </si>
  <si>
    <t>R6 R18</t>
  </si>
  <si>
    <t>510k</t>
  </si>
  <si>
    <t>34</t>
  </si>
  <si>
    <t>R1 R3</t>
  </si>
  <si>
    <t>1M</t>
  </si>
  <si>
    <t>35</t>
  </si>
  <si>
    <t>R4</t>
  </si>
  <si>
    <t>36</t>
  </si>
  <si>
    <t>SW_3PDT-switches</t>
  </si>
  <si>
    <t>SW1</t>
  </si>
  <si>
    <t>SW_3PDT</t>
  </si>
  <si>
    <t>3PDT-Footswitch</t>
  </si>
  <si>
    <t>37</t>
  </si>
  <si>
    <t>Switch, single pole double throw, center OFF position</t>
  </si>
  <si>
    <t>SW_SPDT_MSM</t>
  </si>
  <si>
    <t>SW2</t>
  </si>
  <si>
    <t>SW_SPDT</t>
  </si>
  <si>
    <t>SW_Toggle_Blue_wSlots</t>
  </si>
  <si>
    <t>38</t>
  </si>
  <si>
    <t>Dual General Purpose, Operational Amplifier, DIP-8/SOIC-8/SSOP-8</t>
  </si>
  <si>
    <t>RC4558</t>
  </si>
  <si>
    <t>U1</t>
  </si>
  <si>
    <t>SO-8_3.9x4.9mm_P1.27mm</t>
  </si>
  <si>
    <t>http://www.ti.com/lit/ds/symlink/rc4558.pdf</t>
  </si>
  <si>
    <t>39</t>
  </si>
  <si>
    <t>VOL1</t>
  </si>
  <si>
    <t>100KB</t>
  </si>
  <si>
    <t>KiBot Bill of Materials</t>
  </si>
  <si>
    <t>Schematic:</t>
  </si>
  <si>
    <t>GreenBean</t>
  </si>
  <si>
    <t>Variant:</t>
  </si>
  <si>
    <t>default</t>
  </si>
  <si>
    <t>Revision:</t>
  </si>
  <si>
    <t>Date:</t>
  </si>
  <si>
    <t>2023-08-08_15-24-33</t>
  </si>
  <si>
    <t>KiCad Version:</t>
  </si>
  <si>
    <t>7.0.5.1-1-g8f565ef7f0-dirty-deb11</t>
  </si>
  <si>
    <t>Component Groups:</t>
  </si>
  <si>
    <t>Component Count:</t>
  </si>
  <si>
    <t>62 (36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</si>
  <si>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</si>
  <si>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</si>
  <si>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</si>
  <si>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</si>
  <si>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</si>
  <si>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</si>
  <si>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</si>
  <si>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</si>
  <si>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</si>
  <si>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</si>
  <si>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</si>
  <si>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</si>
  <si>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2023-08-08 15:30:11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</si>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</sst>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vishay.com/docs/88503/1n4001.pdf" TargetMode="External"/><Relationship Id="rId2" Type="http://schemas.openxmlformats.org/officeDocument/2006/relationships/hyperlink" Target="http://www.vishay.com/docs/85622/1n914.pdf" TargetMode="External"/><Relationship Id="rId3" Type="http://schemas.openxmlformats.org/officeDocument/2006/relationships/hyperlink" Target="http://www.vishay.com/docs/85659/bat41.pdf" TargetMode="External"/><Relationship Id="rId4" Type="http://schemas.openxmlformats.org/officeDocument/2006/relationships/hyperlink" Target="https://www.neutrik.com/en/product/nmj6hcd2" TargetMode="External"/><Relationship Id="rId5" Type="http://schemas.openxmlformats.org/officeDocument/2006/relationships/hyperlink" Target="https://www.onsemi.com/pub/Collateral/NDS7002A-D.PDF" TargetMode="External"/><Relationship Id="rId6" Type="http://schemas.openxmlformats.org/officeDocument/2006/relationships/hyperlink" Target="http://www.ti.com/lit/ds/symlink/rc4558.pdf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1.7109375" customWidth="1"/>
    <col min="4" max="4" width="33.7109375" customWidth="1"/>
    <col min="5" max="5" width="19.7109375" customWidth="1"/>
    <col min="6" max="6" width="54.7109375" customWidth="1"/>
    <col min="7" max="7" width="26.7109375" customWidth="1"/>
    <col min="8" max="8" width="16.7109375" customWidth="1"/>
    <col min="9" max="9" width="57.7109375" customWidth="1"/>
    <col min="10" max="10" width="20.7109375" customWidth="1"/>
    <col min="11" max="11" width="18.7109375" customWidth="1"/>
  </cols>
  <sheetData>
    <row r="1" spans="1:11" ht="32" customHeight="1">
      <c r="C1" s="1" t="s">
        <v>181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182</v>
      </c>
      <c r="D2" s="3" t="s">
        <v>183</v>
      </c>
      <c r="E2" s="2" t="s">
        <v>191</v>
      </c>
      <c r="F2" s="3">
        <v>39</v>
      </c>
    </row>
    <row r="3" spans="1:11">
      <c r="C3" s="2" t="s">
        <v>184</v>
      </c>
      <c r="D3" s="3" t="s">
        <v>185</v>
      </c>
      <c r="E3" s="2" t="s">
        <v>192</v>
      </c>
      <c r="F3" s="3" t="s">
        <v>193</v>
      </c>
    </row>
    <row r="4" spans="1:11">
      <c r="C4" s="2" t="s">
        <v>186</v>
      </c>
      <c r="D4" s="3" t="s">
        <v>19</v>
      </c>
      <c r="E4" s="2" t="s">
        <v>194</v>
      </c>
      <c r="F4" s="3" t="s">
        <v>193</v>
      </c>
    </row>
    <row r="5" spans="1:11">
      <c r="C5" s="2" t="s">
        <v>187</v>
      </c>
      <c r="D5" s="3" t="s">
        <v>188</v>
      </c>
      <c r="E5" s="2" t="s">
        <v>195</v>
      </c>
      <c r="F5" s="3">
        <v>1</v>
      </c>
    </row>
    <row r="6" spans="1:11">
      <c r="C6" s="2" t="s">
        <v>189</v>
      </c>
      <c r="D6" s="3" t="s">
        <v>190</v>
      </c>
      <c r="E6" s="2" t="s">
        <v>196</v>
      </c>
      <c r="F6" s="3">
        <v>62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11</v>
      </c>
      <c r="H9" s="5" t="s">
        <v>17</v>
      </c>
      <c r="I9" s="8" t="s">
        <v>18</v>
      </c>
      <c r="J9" s="8" t="s">
        <v>19</v>
      </c>
      <c r="K9" s="8" t="s">
        <v>19</v>
      </c>
    </row>
    <row r="10" spans="1:11">
      <c r="A10" s="9" t="s">
        <v>20</v>
      </c>
      <c r="B10" s="10" t="s">
        <v>12</v>
      </c>
      <c r="C10" s="11" t="s">
        <v>13</v>
      </c>
      <c r="D10" s="11" t="s">
        <v>21</v>
      </c>
      <c r="E10" s="11" t="s">
        <v>22</v>
      </c>
      <c r="F10" s="11" t="s">
        <v>16</v>
      </c>
      <c r="G10" s="9" t="s">
        <v>11</v>
      </c>
      <c r="H10" s="9" t="s">
        <v>17</v>
      </c>
      <c r="I10" s="12" t="s">
        <v>18</v>
      </c>
      <c r="J10" s="12" t="s">
        <v>19</v>
      </c>
      <c r="K10" s="12" t="s">
        <v>19</v>
      </c>
    </row>
    <row r="11" spans="1:11">
      <c r="A11" s="5" t="s">
        <v>23</v>
      </c>
      <c r="B11" s="6" t="s">
        <v>12</v>
      </c>
      <c r="C11" s="7" t="s">
        <v>13</v>
      </c>
      <c r="D11" s="7" t="s">
        <v>24</v>
      </c>
      <c r="E11" s="7" t="s">
        <v>25</v>
      </c>
      <c r="F11" s="7" t="s">
        <v>16</v>
      </c>
      <c r="G11" s="5" t="s">
        <v>11</v>
      </c>
      <c r="H11" s="5" t="s">
        <v>17</v>
      </c>
      <c r="I11" s="8" t="s">
        <v>18</v>
      </c>
      <c r="J11" s="8" t="s">
        <v>19</v>
      </c>
      <c r="K11" s="8" t="s">
        <v>19</v>
      </c>
    </row>
    <row r="12" spans="1:11">
      <c r="A12" s="9" t="s">
        <v>26</v>
      </c>
      <c r="B12" s="12" t="s">
        <v>19</v>
      </c>
      <c r="C12" s="11" t="s">
        <v>27</v>
      </c>
      <c r="D12" s="11" t="s">
        <v>28</v>
      </c>
      <c r="E12" s="11" t="s">
        <v>29</v>
      </c>
      <c r="F12" s="11" t="s">
        <v>30</v>
      </c>
      <c r="G12" s="9" t="s">
        <v>11</v>
      </c>
      <c r="H12" s="9" t="s">
        <v>17</v>
      </c>
      <c r="I12" s="12" t="s">
        <v>19</v>
      </c>
      <c r="J12" s="12" t="s">
        <v>19</v>
      </c>
      <c r="K12" s="12" t="s">
        <v>19</v>
      </c>
    </row>
    <row r="13" spans="1:11">
      <c r="A13" s="5" t="s">
        <v>31</v>
      </c>
      <c r="B13" s="6" t="s">
        <v>12</v>
      </c>
      <c r="C13" s="7" t="s">
        <v>13</v>
      </c>
      <c r="D13" s="7" t="s">
        <v>32</v>
      </c>
      <c r="E13" s="7" t="s">
        <v>33</v>
      </c>
      <c r="F13" s="7" t="s">
        <v>16</v>
      </c>
      <c r="G13" s="5" t="s">
        <v>11</v>
      </c>
      <c r="H13" s="5" t="s">
        <v>17</v>
      </c>
      <c r="I13" s="8" t="s">
        <v>18</v>
      </c>
      <c r="J13" s="8" t="s">
        <v>19</v>
      </c>
      <c r="K13" s="8" t="s">
        <v>19</v>
      </c>
    </row>
    <row r="14" spans="1:11">
      <c r="A14" s="9" t="s">
        <v>34</v>
      </c>
      <c r="B14" s="10" t="s">
        <v>12</v>
      </c>
      <c r="C14" s="11" t="s">
        <v>13</v>
      </c>
      <c r="D14" s="11" t="s">
        <v>35</v>
      </c>
      <c r="E14" s="11" t="s">
        <v>36</v>
      </c>
      <c r="F14" s="11" t="s">
        <v>16</v>
      </c>
      <c r="G14" s="9" t="s">
        <v>11</v>
      </c>
      <c r="H14" s="9" t="s">
        <v>17</v>
      </c>
      <c r="I14" s="12" t="s">
        <v>18</v>
      </c>
      <c r="J14" s="12" t="s">
        <v>19</v>
      </c>
      <c r="K14" s="12" t="s">
        <v>19</v>
      </c>
    </row>
    <row r="15" spans="1:11">
      <c r="A15" s="5" t="s">
        <v>37</v>
      </c>
      <c r="B15" s="6" t="s">
        <v>12</v>
      </c>
      <c r="C15" s="7" t="s">
        <v>13</v>
      </c>
      <c r="D15" s="7" t="s">
        <v>38</v>
      </c>
      <c r="E15" s="7" t="s">
        <v>39</v>
      </c>
      <c r="F15" s="7" t="s">
        <v>16</v>
      </c>
      <c r="G15" s="5" t="s">
        <v>23</v>
      </c>
      <c r="H15" s="5" t="s">
        <v>17</v>
      </c>
      <c r="I15" s="8" t="s">
        <v>18</v>
      </c>
      <c r="J15" s="8" t="s">
        <v>19</v>
      </c>
      <c r="K15" s="8" t="s">
        <v>19</v>
      </c>
    </row>
    <row r="16" spans="1:11">
      <c r="A16" s="9" t="s">
        <v>40</v>
      </c>
      <c r="B16" s="10" t="s">
        <v>12</v>
      </c>
      <c r="C16" s="11" t="s">
        <v>13</v>
      </c>
      <c r="D16" s="11" t="s">
        <v>41</v>
      </c>
      <c r="E16" s="11" t="s">
        <v>42</v>
      </c>
      <c r="F16" s="11" t="s">
        <v>16</v>
      </c>
      <c r="G16" s="9" t="s">
        <v>23</v>
      </c>
      <c r="H16" s="9" t="s">
        <v>17</v>
      </c>
      <c r="I16" s="12" t="s">
        <v>18</v>
      </c>
      <c r="J16" s="12" t="s">
        <v>19</v>
      </c>
      <c r="K16" s="12" t="s">
        <v>19</v>
      </c>
    </row>
    <row r="17" spans="1:11">
      <c r="A17" s="5" t="s">
        <v>43</v>
      </c>
      <c r="B17" s="6" t="s">
        <v>44</v>
      </c>
      <c r="C17" s="7" t="s">
        <v>45</v>
      </c>
      <c r="D17" s="7" t="s">
        <v>46</v>
      </c>
      <c r="E17" s="7" t="s">
        <v>47</v>
      </c>
      <c r="F17" s="7" t="s">
        <v>48</v>
      </c>
      <c r="G17" s="5" t="s">
        <v>11</v>
      </c>
      <c r="H17" s="5" t="s">
        <v>17</v>
      </c>
      <c r="I17" s="8" t="s">
        <v>18</v>
      </c>
      <c r="J17" s="8" t="s">
        <v>19</v>
      </c>
      <c r="K17" s="8" t="s">
        <v>19</v>
      </c>
    </row>
    <row r="18" spans="1:11">
      <c r="A18" s="9" t="s">
        <v>49</v>
      </c>
      <c r="B18" s="10" t="s">
        <v>44</v>
      </c>
      <c r="C18" s="11" t="s">
        <v>45</v>
      </c>
      <c r="D18" s="11" t="s">
        <v>50</v>
      </c>
      <c r="E18" s="11" t="s">
        <v>51</v>
      </c>
      <c r="F18" s="11" t="s">
        <v>48</v>
      </c>
      <c r="G18" s="9" t="s">
        <v>11</v>
      </c>
      <c r="H18" s="9" t="s">
        <v>17</v>
      </c>
      <c r="I18" s="12" t="s">
        <v>18</v>
      </c>
      <c r="J18" s="12" t="s">
        <v>19</v>
      </c>
      <c r="K18" s="12" t="s">
        <v>19</v>
      </c>
    </row>
    <row r="19" spans="1:11">
      <c r="A19" s="5" t="s">
        <v>52</v>
      </c>
      <c r="B19" s="8" t="s">
        <v>19</v>
      </c>
      <c r="C19" s="7" t="s">
        <v>53</v>
      </c>
      <c r="D19" s="7" t="s">
        <v>54</v>
      </c>
      <c r="E19" s="7" t="s">
        <v>51</v>
      </c>
      <c r="F19" s="7" t="s">
        <v>48</v>
      </c>
      <c r="G19" s="5" t="s">
        <v>11</v>
      </c>
      <c r="H19" s="5" t="s">
        <v>17</v>
      </c>
      <c r="I19" s="8" t="s">
        <v>19</v>
      </c>
      <c r="J19" s="8" t="s">
        <v>19</v>
      </c>
      <c r="K19" s="8" t="s">
        <v>19</v>
      </c>
    </row>
    <row r="20" spans="1:11">
      <c r="A20" s="9" t="s">
        <v>55</v>
      </c>
      <c r="B20" s="10" t="s">
        <v>56</v>
      </c>
      <c r="C20" s="11" t="s">
        <v>57</v>
      </c>
      <c r="D20" s="11" t="s">
        <v>58</v>
      </c>
      <c r="E20" s="11" t="s">
        <v>57</v>
      </c>
      <c r="F20" s="11" t="s">
        <v>59</v>
      </c>
      <c r="G20" s="9" t="s">
        <v>11</v>
      </c>
      <c r="H20" s="9" t="s">
        <v>17</v>
      </c>
      <c r="I20" s="11" t="s">
        <v>60</v>
      </c>
      <c r="J20" s="10" t="s">
        <v>61</v>
      </c>
      <c r="K20" s="10" t="s">
        <v>62</v>
      </c>
    </row>
    <row r="21" spans="1:11">
      <c r="A21" s="5" t="s">
        <v>63</v>
      </c>
      <c r="B21" s="6" t="s">
        <v>64</v>
      </c>
      <c r="C21" s="7" t="s">
        <v>65</v>
      </c>
      <c r="D21" s="7" t="s">
        <v>66</v>
      </c>
      <c r="E21" s="7" t="s">
        <v>65</v>
      </c>
      <c r="F21" s="7" t="s">
        <v>67</v>
      </c>
      <c r="G21" s="5" t="s">
        <v>20</v>
      </c>
      <c r="H21" s="5" t="s">
        <v>17</v>
      </c>
      <c r="I21" s="7" t="s">
        <v>68</v>
      </c>
      <c r="J21" s="6" t="s">
        <v>61</v>
      </c>
      <c r="K21" s="6" t="s">
        <v>62</v>
      </c>
    </row>
    <row r="22" spans="1:11">
      <c r="A22" s="9" t="s">
        <v>69</v>
      </c>
      <c r="B22" s="10" t="s">
        <v>70</v>
      </c>
      <c r="C22" s="11" t="s">
        <v>71</v>
      </c>
      <c r="D22" s="11" t="s">
        <v>72</v>
      </c>
      <c r="E22" s="11" t="s">
        <v>71</v>
      </c>
      <c r="F22" s="11" t="s">
        <v>67</v>
      </c>
      <c r="G22" s="9" t="s">
        <v>11</v>
      </c>
      <c r="H22" s="9" t="s">
        <v>17</v>
      </c>
      <c r="I22" s="11" t="s">
        <v>73</v>
      </c>
      <c r="J22" s="12" t="s">
        <v>19</v>
      </c>
      <c r="K22" s="12" t="s">
        <v>19</v>
      </c>
    </row>
    <row r="23" spans="1:11">
      <c r="A23" s="5" t="s">
        <v>74</v>
      </c>
      <c r="B23" s="8" t="s">
        <v>19</v>
      </c>
      <c r="C23" s="7" t="s">
        <v>75</v>
      </c>
      <c r="D23" s="7" t="s">
        <v>76</v>
      </c>
      <c r="E23" s="7" t="s">
        <v>77</v>
      </c>
      <c r="F23" s="7" t="s">
        <v>78</v>
      </c>
      <c r="G23" s="5" t="s">
        <v>11</v>
      </c>
      <c r="H23" s="5" t="s">
        <v>17</v>
      </c>
      <c r="I23" s="8" t="s">
        <v>18</v>
      </c>
      <c r="J23" s="8" t="s">
        <v>19</v>
      </c>
      <c r="K23" s="8" t="s">
        <v>19</v>
      </c>
    </row>
    <row r="24" spans="1:11">
      <c r="A24" s="9" t="s">
        <v>79</v>
      </c>
      <c r="B24" s="10" t="s">
        <v>80</v>
      </c>
      <c r="C24" s="11" t="s">
        <v>77</v>
      </c>
      <c r="D24" s="11" t="s">
        <v>81</v>
      </c>
      <c r="E24" s="11" t="s">
        <v>77</v>
      </c>
      <c r="F24" s="11" t="s">
        <v>82</v>
      </c>
      <c r="G24" s="9" t="s">
        <v>20</v>
      </c>
      <c r="H24" s="9" t="s">
        <v>17</v>
      </c>
      <c r="I24" s="12" t="s">
        <v>18</v>
      </c>
      <c r="J24" s="12" t="s">
        <v>19</v>
      </c>
      <c r="K24" s="12" t="s">
        <v>19</v>
      </c>
    </row>
    <row r="25" spans="1:11">
      <c r="A25" s="5" t="s">
        <v>83</v>
      </c>
      <c r="B25" s="6" t="s">
        <v>84</v>
      </c>
      <c r="C25" s="7" t="s">
        <v>85</v>
      </c>
      <c r="D25" s="7" t="s">
        <v>86</v>
      </c>
      <c r="E25" s="7" t="s">
        <v>87</v>
      </c>
      <c r="F25" s="7" t="s">
        <v>88</v>
      </c>
      <c r="G25" s="5" t="s">
        <v>11</v>
      </c>
      <c r="H25" s="5" t="s">
        <v>17</v>
      </c>
      <c r="I25" s="8" t="s">
        <v>18</v>
      </c>
      <c r="J25" s="8" t="s">
        <v>19</v>
      </c>
      <c r="K25" s="8" t="s">
        <v>19</v>
      </c>
    </row>
    <row r="26" spans="1:11" ht="30" customHeight="1">
      <c r="A26" s="9" t="s">
        <v>89</v>
      </c>
      <c r="B26" s="10" t="s">
        <v>90</v>
      </c>
      <c r="C26" s="11" t="s">
        <v>91</v>
      </c>
      <c r="D26" s="11" t="s">
        <v>92</v>
      </c>
      <c r="E26" s="11" t="s">
        <v>91</v>
      </c>
      <c r="F26" s="11" t="s">
        <v>93</v>
      </c>
      <c r="G26" s="9" t="s">
        <v>20</v>
      </c>
      <c r="H26" s="9" t="s">
        <v>17</v>
      </c>
      <c r="I26" s="11" t="s">
        <v>94</v>
      </c>
      <c r="J26" s="12" t="s">
        <v>19</v>
      </c>
      <c r="K26" s="12" t="s">
        <v>19</v>
      </c>
    </row>
    <row r="27" spans="1:11">
      <c r="A27" s="5" t="s">
        <v>95</v>
      </c>
      <c r="B27" s="8" t="s">
        <v>19</v>
      </c>
      <c r="C27" s="7" t="s">
        <v>96</v>
      </c>
      <c r="D27" s="7" t="s">
        <v>97</v>
      </c>
      <c r="E27" s="7" t="s">
        <v>98</v>
      </c>
      <c r="F27" s="7" t="s">
        <v>99</v>
      </c>
      <c r="G27" s="5" t="s">
        <v>20</v>
      </c>
      <c r="H27" s="5" t="s">
        <v>17</v>
      </c>
      <c r="I27" s="8" t="s">
        <v>19</v>
      </c>
      <c r="J27" s="8" t="s">
        <v>19</v>
      </c>
      <c r="K27" s="8" t="s">
        <v>19</v>
      </c>
    </row>
    <row r="28" spans="1:11">
      <c r="A28" s="9" t="s">
        <v>100</v>
      </c>
      <c r="B28" s="12" t="s">
        <v>19</v>
      </c>
      <c r="C28" s="11" t="s">
        <v>101</v>
      </c>
      <c r="D28" s="11" t="s">
        <v>102</v>
      </c>
      <c r="E28" s="11" t="s">
        <v>103</v>
      </c>
      <c r="F28" s="11" t="s">
        <v>104</v>
      </c>
      <c r="G28" s="9" t="s">
        <v>20</v>
      </c>
      <c r="H28" s="9" t="s">
        <v>17</v>
      </c>
      <c r="I28" s="12" t="s">
        <v>19</v>
      </c>
      <c r="J28" s="12" t="s">
        <v>19</v>
      </c>
      <c r="K28" s="12" t="s">
        <v>19</v>
      </c>
    </row>
    <row r="29" spans="1:11">
      <c r="A29" s="5" t="s">
        <v>105</v>
      </c>
      <c r="B29" s="6" t="s">
        <v>84</v>
      </c>
      <c r="C29" s="7" t="s">
        <v>85</v>
      </c>
      <c r="D29" s="7" t="s">
        <v>106</v>
      </c>
      <c r="E29" s="7" t="s">
        <v>107</v>
      </c>
      <c r="F29" s="7" t="s">
        <v>88</v>
      </c>
      <c r="G29" s="5" t="s">
        <v>20</v>
      </c>
      <c r="H29" s="5" t="s">
        <v>17</v>
      </c>
      <c r="I29" s="8" t="s">
        <v>18</v>
      </c>
      <c r="J29" s="8" t="s">
        <v>19</v>
      </c>
      <c r="K29" s="8" t="s">
        <v>19</v>
      </c>
    </row>
    <row r="30" spans="1:11">
      <c r="A30" s="9" t="s">
        <v>108</v>
      </c>
      <c r="B30" s="10" t="s">
        <v>109</v>
      </c>
      <c r="C30" s="11" t="s">
        <v>109</v>
      </c>
      <c r="D30" s="11" t="s">
        <v>110</v>
      </c>
      <c r="E30" s="11" t="s">
        <v>109</v>
      </c>
      <c r="F30" s="11" t="s">
        <v>111</v>
      </c>
      <c r="G30" s="9" t="s">
        <v>11</v>
      </c>
      <c r="H30" s="9" t="s">
        <v>17</v>
      </c>
      <c r="I30" s="12" t="s">
        <v>18</v>
      </c>
      <c r="J30" s="12" t="s">
        <v>19</v>
      </c>
      <c r="K30" s="12" t="s">
        <v>19</v>
      </c>
    </row>
    <row r="31" spans="1:11">
      <c r="A31" s="5" t="s">
        <v>112</v>
      </c>
      <c r="B31" s="6" t="s">
        <v>113</v>
      </c>
      <c r="C31" s="7" t="s">
        <v>114</v>
      </c>
      <c r="D31" s="7" t="s">
        <v>115</v>
      </c>
      <c r="E31" s="7" t="s">
        <v>114</v>
      </c>
      <c r="F31" s="7" t="s">
        <v>116</v>
      </c>
      <c r="G31" s="5" t="s">
        <v>20</v>
      </c>
      <c r="H31" s="5" t="s">
        <v>17</v>
      </c>
      <c r="I31" s="7" t="s">
        <v>117</v>
      </c>
      <c r="J31" s="8" t="s">
        <v>19</v>
      </c>
      <c r="K31" s="8" t="s">
        <v>19</v>
      </c>
    </row>
    <row r="32" spans="1:11">
      <c r="A32" s="9" t="s">
        <v>118</v>
      </c>
      <c r="B32" s="10" t="s">
        <v>119</v>
      </c>
      <c r="C32" s="11" t="s">
        <v>120</v>
      </c>
      <c r="D32" s="11" t="s">
        <v>121</v>
      </c>
      <c r="E32" s="11" t="s">
        <v>122</v>
      </c>
      <c r="F32" s="11" t="s">
        <v>123</v>
      </c>
      <c r="G32" s="9" t="s">
        <v>20</v>
      </c>
      <c r="H32" s="9" t="s">
        <v>17</v>
      </c>
      <c r="I32" s="12" t="s">
        <v>18</v>
      </c>
      <c r="J32" s="12" t="s">
        <v>19</v>
      </c>
      <c r="K32" s="12" t="s">
        <v>19</v>
      </c>
    </row>
    <row r="33" spans="1:11">
      <c r="A33" s="5" t="s">
        <v>124</v>
      </c>
      <c r="B33" s="6" t="s">
        <v>125</v>
      </c>
      <c r="C33" s="7" t="s">
        <v>126</v>
      </c>
      <c r="D33" s="7" t="s">
        <v>127</v>
      </c>
      <c r="E33" s="7" t="s">
        <v>128</v>
      </c>
      <c r="F33" s="7" t="s">
        <v>129</v>
      </c>
      <c r="G33" s="5" t="s">
        <v>11</v>
      </c>
      <c r="H33" s="5" t="s">
        <v>17</v>
      </c>
      <c r="I33" s="8" t="s">
        <v>18</v>
      </c>
      <c r="J33" s="8" t="s">
        <v>19</v>
      </c>
      <c r="K33" s="8" t="s">
        <v>19</v>
      </c>
    </row>
    <row r="34" spans="1:11">
      <c r="A34" s="9" t="s">
        <v>130</v>
      </c>
      <c r="B34" s="10" t="s">
        <v>125</v>
      </c>
      <c r="C34" s="11" t="s">
        <v>126</v>
      </c>
      <c r="D34" s="11" t="s">
        <v>131</v>
      </c>
      <c r="E34" s="11" t="s">
        <v>132</v>
      </c>
      <c r="F34" s="11" t="s">
        <v>129</v>
      </c>
      <c r="G34" s="9" t="s">
        <v>11</v>
      </c>
      <c r="H34" s="9" t="s">
        <v>17</v>
      </c>
      <c r="I34" s="12" t="s">
        <v>18</v>
      </c>
      <c r="J34" s="12" t="s">
        <v>19</v>
      </c>
      <c r="K34" s="12" t="s">
        <v>19</v>
      </c>
    </row>
    <row r="35" spans="1:11">
      <c r="A35" s="5" t="s">
        <v>133</v>
      </c>
      <c r="B35" s="6" t="s">
        <v>125</v>
      </c>
      <c r="C35" s="7" t="s">
        <v>126</v>
      </c>
      <c r="D35" s="7" t="s">
        <v>134</v>
      </c>
      <c r="E35" s="7" t="s">
        <v>135</v>
      </c>
      <c r="F35" s="7" t="s">
        <v>129</v>
      </c>
      <c r="G35" s="5" t="s">
        <v>11</v>
      </c>
      <c r="H35" s="5" t="s">
        <v>17</v>
      </c>
      <c r="I35" s="8" t="s">
        <v>18</v>
      </c>
      <c r="J35" s="8" t="s">
        <v>19</v>
      </c>
      <c r="K35" s="8" t="s">
        <v>19</v>
      </c>
    </row>
    <row r="36" spans="1:11">
      <c r="A36" s="9" t="s">
        <v>136</v>
      </c>
      <c r="B36" s="10" t="s">
        <v>125</v>
      </c>
      <c r="C36" s="11" t="s">
        <v>126</v>
      </c>
      <c r="D36" s="11" t="s">
        <v>137</v>
      </c>
      <c r="E36" s="11" t="s">
        <v>138</v>
      </c>
      <c r="F36" s="11" t="s">
        <v>129</v>
      </c>
      <c r="G36" s="9" t="s">
        <v>26</v>
      </c>
      <c r="H36" s="9" t="s">
        <v>17</v>
      </c>
      <c r="I36" s="12" t="s">
        <v>18</v>
      </c>
      <c r="J36" s="12" t="s">
        <v>19</v>
      </c>
      <c r="K36" s="12" t="s">
        <v>19</v>
      </c>
    </row>
    <row r="37" spans="1:11">
      <c r="A37" s="5" t="s">
        <v>139</v>
      </c>
      <c r="B37" s="8" t="s">
        <v>19</v>
      </c>
      <c r="C37" s="7" t="s">
        <v>140</v>
      </c>
      <c r="D37" s="7" t="s">
        <v>141</v>
      </c>
      <c r="E37" s="7" t="s">
        <v>142</v>
      </c>
      <c r="F37" s="7" t="s">
        <v>143</v>
      </c>
      <c r="G37" s="5" t="s">
        <v>11</v>
      </c>
      <c r="H37" s="5" t="s">
        <v>17</v>
      </c>
      <c r="I37" s="8" t="s">
        <v>19</v>
      </c>
      <c r="J37" s="8" t="s">
        <v>19</v>
      </c>
      <c r="K37" s="8" t="s">
        <v>19</v>
      </c>
    </row>
    <row r="38" spans="1:11">
      <c r="A38" s="9" t="s">
        <v>144</v>
      </c>
      <c r="B38" s="10" t="s">
        <v>125</v>
      </c>
      <c r="C38" s="11" t="s">
        <v>126</v>
      </c>
      <c r="D38" s="11" t="s">
        <v>145</v>
      </c>
      <c r="E38" s="11" t="s">
        <v>146</v>
      </c>
      <c r="F38" s="11" t="s">
        <v>129</v>
      </c>
      <c r="G38" s="9" t="s">
        <v>11</v>
      </c>
      <c r="H38" s="9" t="s">
        <v>17</v>
      </c>
      <c r="I38" s="12" t="s">
        <v>18</v>
      </c>
      <c r="J38" s="12" t="s">
        <v>19</v>
      </c>
      <c r="K38" s="12" t="s">
        <v>19</v>
      </c>
    </row>
    <row r="39" spans="1:11">
      <c r="A39" s="5" t="s">
        <v>147</v>
      </c>
      <c r="B39" s="6" t="s">
        <v>125</v>
      </c>
      <c r="C39" s="7" t="s">
        <v>126</v>
      </c>
      <c r="D39" s="7" t="s">
        <v>148</v>
      </c>
      <c r="E39" s="7" t="s">
        <v>149</v>
      </c>
      <c r="F39" s="7" t="s">
        <v>129</v>
      </c>
      <c r="G39" s="5" t="s">
        <v>37</v>
      </c>
      <c r="H39" s="5" t="s">
        <v>17</v>
      </c>
      <c r="I39" s="8" t="s">
        <v>18</v>
      </c>
      <c r="J39" s="8" t="s">
        <v>19</v>
      </c>
      <c r="K39" s="8" t="s">
        <v>19</v>
      </c>
    </row>
    <row r="40" spans="1:11">
      <c r="A40" s="9" t="s">
        <v>150</v>
      </c>
      <c r="B40" s="10" t="s">
        <v>125</v>
      </c>
      <c r="C40" s="11" t="s">
        <v>126</v>
      </c>
      <c r="D40" s="11" t="s">
        <v>151</v>
      </c>
      <c r="E40" s="11" t="s">
        <v>152</v>
      </c>
      <c r="F40" s="11" t="s">
        <v>129</v>
      </c>
      <c r="G40" s="9" t="s">
        <v>11</v>
      </c>
      <c r="H40" s="9" t="s">
        <v>17</v>
      </c>
      <c r="I40" s="12" t="s">
        <v>18</v>
      </c>
      <c r="J40" s="12" t="s">
        <v>19</v>
      </c>
      <c r="K40" s="12" t="s">
        <v>19</v>
      </c>
    </row>
    <row r="41" spans="1:11">
      <c r="A41" s="5" t="s">
        <v>153</v>
      </c>
      <c r="B41" s="6" t="s">
        <v>125</v>
      </c>
      <c r="C41" s="7" t="s">
        <v>126</v>
      </c>
      <c r="D41" s="7" t="s">
        <v>154</v>
      </c>
      <c r="E41" s="7" t="s">
        <v>155</v>
      </c>
      <c r="F41" s="7" t="s">
        <v>129</v>
      </c>
      <c r="G41" s="5" t="s">
        <v>20</v>
      </c>
      <c r="H41" s="5" t="s">
        <v>17</v>
      </c>
      <c r="I41" s="8" t="s">
        <v>18</v>
      </c>
      <c r="J41" s="8" t="s">
        <v>19</v>
      </c>
      <c r="K41" s="8" t="s">
        <v>19</v>
      </c>
    </row>
    <row r="42" spans="1:11">
      <c r="A42" s="9" t="s">
        <v>156</v>
      </c>
      <c r="B42" s="12" t="s">
        <v>19</v>
      </c>
      <c r="C42" s="11" t="s">
        <v>140</v>
      </c>
      <c r="D42" s="11" t="s">
        <v>157</v>
      </c>
      <c r="E42" s="11" t="s">
        <v>158</v>
      </c>
      <c r="F42" s="11" t="s">
        <v>143</v>
      </c>
      <c r="G42" s="9" t="s">
        <v>20</v>
      </c>
      <c r="H42" s="9" t="s">
        <v>17</v>
      </c>
      <c r="I42" s="12" t="s">
        <v>19</v>
      </c>
      <c r="J42" s="12" t="s">
        <v>19</v>
      </c>
      <c r="K42" s="12" t="s">
        <v>19</v>
      </c>
    </row>
    <row r="43" spans="1:11">
      <c r="A43" s="5" t="s">
        <v>159</v>
      </c>
      <c r="B43" s="6" t="s">
        <v>125</v>
      </c>
      <c r="C43" s="7" t="s">
        <v>126</v>
      </c>
      <c r="D43" s="7" t="s">
        <v>160</v>
      </c>
      <c r="E43" s="7" t="s">
        <v>158</v>
      </c>
      <c r="F43" s="7" t="s">
        <v>129</v>
      </c>
      <c r="G43" s="5" t="s">
        <v>11</v>
      </c>
      <c r="H43" s="5" t="s">
        <v>17</v>
      </c>
      <c r="I43" s="8" t="s">
        <v>18</v>
      </c>
      <c r="J43" s="8" t="s">
        <v>19</v>
      </c>
      <c r="K43" s="8" t="s">
        <v>19</v>
      </c>
    </row>
    <row r="44" spans="1:11">
      <c r="A44" s="9" t="s">
        <v>161</v>
      </c>
      <c r="B44" s="12" t="s">
        <v>19</v>
      </c>
      <c r="C44" s="11" t="s">
        <v>162</v>
      </c>
      <c r="D44" s="11" t="s">
        <v>163</v>
      </c>
      <c r="E44" s="11" t="s">
        <v>164</v>
      </c>
      <c r="F44" s="11" t="s">
        <v>165</v>
      </c>
      <c r="G44" s="9" t="s">
        <v>11</v>
      </c>
      <c r="H44" s="9" t="s">
        <v>17</v>
      </c>
      <c r="I44" s="12" t="s">
        <v>19</v>
      </c>
      <c r="J44" s="12" t="s">
        <v>19</v>
      </c>
      <c r="K44" s="12" t="s">
        <v>19</v>
      </c>
    </row>
    <row r="45" spans="1:11">
      <c r="A45" s="5" t="s">
        <v>166</v>
      </c>
      <c r="B45" s="6" t="s">
        <v>167</v>
      </c>
      <c r="C45" s="7" t="s">
        <v>168</v>
      </c>
      <c r="D45" s="7" t="s">
        <v>169</v>
      </c>
      <c r="E45" s="7" t="s">
        <v>170</v>
      </c>
      <c r="F45" s="7" t="s">
        <v>171</v>
      </c>
      <c r="G45" s="5" t="s">
        <v>11</v>
      </c>
      <c r="H45" s="5" t="s">
        <v>17</v>
      </c>
      <c r="I45" s="8" t="s">
        <v>18</v>
      </c>
      <c r="J45" s="8" t="s">
        <v>19</v>
      </c>
      <c r="K45" s="8" t="s">
        <v>19</v>
      </c>
    </row>
    <row r="46" spans="1:11" ht="30" customHeight="1">
      <c r="A46" s="9" t="s">
        <v>172</v>
      </c>
      <c r="B46" s="10" t="s">
        <v>173</v>
      </c>
      <c r="C46" s="11" t="s">
        <v>174</v>
      </c>
      <c r="D46" s="11" t="s">
        <v>175</v>
      </c>
      <c r="E46" s="11" t="s">
        <v>174</v>
      </c>
      <c r="F46" s="11" t="s">
        <v>176</v>
      </c>
      <c r="G46" s="9" t="s">
        <v>11</v>
      </c>
      <c r="H46" s="9" t="s">
        <v>17</v>
      </c>
      <c r="I46" s="11" t="s">
        <v>177</v>
      </c>
      <c r="J46" s="12" t="s">
        <v>19</v>
      </c>
      <c r="K46" s="12" t="s">
        <v>19</v>
      </c>
    </row>
    <row r="47" spans="1:11">
      <c r="A47" s="5" t="s">
        <v>178</v>
      </c>
      <c r="B47" s="6" t="s">
        <v>84</v>
      </c>
      <c r="C47" s="7" t="s">
        <v>85</v>
      </c>
      <c r="D47" s="7" t="s">
        <v>179</v>
      </c>
      <c r="E47" s="7" t="s">
        <v>180</v>
      </c>
      <c r="F47" s="7" t="s">
        <v>88</v>
      </c>
      <c r="G47" s="5" t="s">
        <v>11</v>
      </c>
      <c r="H47" s="5" t="s">
        <v>17</v>
      </c>
      <c r="I47" s="8" t="s">
        <v>18</v>
      </c>
      <c r="J47" s="8" t="s">
        <v>19</v>
      </c>
      <c r="K47" s="8" t="s">
        <v>19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9.7109375" customWidth="1"/>
    <col min="3" max="3" width="50.7109375" customWidth="1" outlineLevel="2"/>
    <col min="4" max="4" width="53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181</v>
      </c>
      <c r="E1" s="1"/>
      <c r="F1" s="1"/>
      <c r="G1" s="1"/>
    </row>
    <row r="2" spans="1:7">
      <c r="D2" s="2" t="s">
        <v>182</v>
      </c>
      <c r="E2" s="3" t="s">
        <v>183</v>
      </c>
      <c r="F2" s="13" t="s">
        <v>202</v>
      </c>
      <c r="G2" s="13">
        <v>1</v>
      </c>
    </row>
    <row r="3" spans="1:7">
      <c r="D3" s="2" t="s">
        <v>184</v>
      </c>
      <c r="E3" s="3" t="s">
        <v>185</v>
      </c>
      <c r="F3" s="14" t="s">
        <v>204</v>
      </c>
      <c r="G3" s="15">
        <f>TotalCost/BoardQty</f>
        <v>0.0</v>
      </c>
    </row>
    <row r="4" spans="1:7">
      <c r="D4" s="2" t="s">
        <v>186</v>
      </c>
      <c r="E4" s="3" t="s">
        <v>19</v>
      </c>
      <c r="F4" s="14" t="s">
        <v>203</v>
      </c>
      <c r="G4" s="16">
        <f>SUM(G10:G48)</f>
        <v>0</v>
      </c>
    </row>
    <row r="5" spans="1:7">
      <c r="D5" s="2" t="s">
        <v>187</v>
      </c>
      <c r="E5" s="3" t="s">
        <v>188</v>
      </c>
    </row>
    <row r="6" spans="1:7">
      <c r="D6" s="2" t="s">
        <v>189</v>
      </c>
      <c r="E6" s="3" t="s">
        <v>190</v>
      </c>
    </row>
    <row r="8" spans="1:7">
      <c r="A8" s="17" t="s">
        <v>197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198</v>
      </c>
      <c r="E9" s="18" t="s">
        <v>199</v>
      </c>
      <c r="F9" s="18" t="s">
        <v>200</v>
      </c>
      <c r="G9" s="18" t="s">
        <v>201</v>
      </c>
    </row>
    <row r="10" spans="1:7">
      <c r="A10" s="19" t="s">
        <v>14</v>
      </c>
      <c r="B10" s="19" t="s">
        <v>15</v>
      </c>
      <c r="C10" s="19" t="s">
        <v>16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21</v>
      </c>
      <c r="B11" s="19" t="s">
        <v>22</v>
      </c>
      <c r="C11" s="19" t="s">
        <v>16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24</v>
      </c>
      <c r="B12" s="19" t="s">
        <v>25</v>
      </c>
      <c r="C12" s="19" t="s">
        <v>16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28</v>
      </c>
      <c r="B13" s="19" t="s">
        <v>29</v>
      </c>
      <c r="C13" s="19" t="s">
        <v>30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32</v>
      </c>
      <c r="B14" s="19" t="s">
        <v>33</v>
      </c>
      <c r="C14" s="19" t="s">
        <v>16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35</v>
      </c>
      <c r="B15" s="19" t="s">
        <v>36</v>
      </c>
      <c r="C15" s="19" t="s">
        <v>16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38</v>
      </c>
      <c r="B16" s="19" t="s">
        <v>39</v>
      </c>
      <c r="C16" s="19" t="s">
        <v>16</v>
      </c>
      <c r="E16" s="19">
        <f>CEILING(BoardQty*3,1)</f>
        <v>3</v>
      </c>
      <c r="G16" s="20">
        <f>IF(AND(ISNUMBER(E16),ISNUMBER(F16)),E16*F16,"")</f>
        <v/>
      </c>
    </row>
    <row r="17" spans="1:7">
      <c r="A17" s="19" t="s">
        <v>41</v>
      </c>
      <c r="B17" s="19" t="s">
        <v>42</v>
      </c>
      <c r="C17" s="19" t="s">
        <v>16</v>
      </c>
      <c r="E17" s="19">
        <f>CEILING(BoardQty*3,1)</f>
        <v>3</v>
      </c>
      <c r="G17" s="20">
        <f>IF(AND(ISNUMBER(E17),ISNUMBER(F17)),E17*F17,"")</f>
        <v/>
      </c>
    </row>
    <row r="18" spans="1:7">
      <c r="A18" s="19" t="s">
        <v>46</v>
      </c>
      <c r="B18" s="19" t="s">
        <v>47</v>
      </c>
      <c r="C18" s="19" t="s">
        <v>48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50</v>
      </c>
      <c r="B19" s="19" t="s">
        <v>51</v>
      </c>
      <c r="C19" s="19" t="s">
        <v>48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54</v>
      </c>
      <c r="B20" s="19" t="s">
        <v>51</v>
      </c>
      <c r="C20" s="19" t="s">
        <v>48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58</v>
      </c>
      <c r="B21" s="19" t="s">
        <v>57</v>
      </c>
      <c r="C21" s="19" t="s">
        <v>59</v>
      </c>
      <c r="D21" s="19" t="s">
        <v>60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66</v>
      </c>
      <c r="B22" s="19" t="s">
        <v>65</v>
      </c>
      <c r="C22" s="19" t="s">
        <v>67</v>
      </c>
      <c r="D22" s="19" t="s">
        <v>68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72</v>
      </c>
      <c r="B23" s="19" t="s">
        <v>71</v>
      </c>
      <c r="C23" s="19" t="s">
        <v>67</v>
      </c>
      <c r="D23" s="19" t="s">
        <v>73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76</v>
      </c>
      <c r="B24" s="19" t="s">
        <v>77</v>
      </c>
      <c r="C24" s="19" t="s">
        <v>78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81</v>
      </c>
      <c r="B25" s="19" t="s">
        <v>77</v>
      </c>
      <c r="C25" s="19" t="s">
        <v>82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86</v>
      </c>
      <c r="B26" s="19" t="s">
        <v>87</v>
      </c>
      <c r="C26" s="19" t="s">
        <v>88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92</v>
      </c>
      <c r="B27" s="19" t="s">
        <v>91</v>
      </c>
      <c r="C27" s="19" t="s">
        <v>93</v>
      </c>
      <c r="D27" s="19" t="s">
        <v>94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97</v>
      </c>
      <c r="B28" s="19" t="s">
        <v>98</v>
      </c>
      <c r="C28" s="19" t="s">
        <v>99</v>
      </c>
      <c r="E28" s="19">
        <f>CEILING(BoardQty*2,1)</f>
        <v>2</v>
      </c>
      <c r="G28" s="20">
        <f>IF(AND(ISNUMBER(E28),ISNUMBER(F28)),E28*F28,"")</f>
        <v/>
      </c>
    </row>
    <row r="29" spans="1:7">
      <c r="A29" s="19" t="s">
        <v>102</v>
      </c>
      <c r="B29" s="19" t="s">
        <v>103</v>
      </c>
      <c r="C29" s="19" t="s">
        <v>104</v>
      </c>
      <c r="E29" s="19">
        <f>CEILING(BoardQty*2,1)</f>
        <v>2</v>
      </c>
      <c r="G29" s="20">
        <f>IF(AND(ISNUMBER(E29),ISNUMBER(F29)),E29*F29,"")</f>
        <v/>
      </c>
    </row>
    <row r="30" spans="1:7">
      <c r="A30" s="19" t="s">
        <v>106</v>
      </c>
      <c r="B30" s="19" t="s">
        <v>107</v>
      </c>
      <c r="C30" s="19" t="s">
        <v>88</v>
      </c>
      <c r="E30" s="19">
        <f>CEILING(BoardQty*2,1)</f>
        <v>2</v>
      </c>
      <c r="G30" s="20">
        <f>IF(AND(ISNUMBER(E30),ISNUMBER(F30)),E30*F30,"")</f>
        <v/>
      </c>
    </row>
    <row r="31" spans="1:7">
      <c r="A31" s="19" t="s">
        <v>110</v>
      </c>
      <c r="B31" s="19" t="s">
        <v>109</v>
      </c>
      <c r="C31" s="19" t="s">
        <v>111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115</v>
      </c>
      <c r="B32" s="19" t="s">
        <v>114</v>
      </c>
      <c r="C32" s="19" t="s">
        <v>116</v>
      </c>
      <c r="D32" s="19" t="s">
        <v>117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121</v>
      </c>
      <c r="B33" s="19" t="s">
        <v>122</v>
      </c>
      <c r="C33" s="19" t="s">
        <v>123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127</v>
      </c>
      <c r="B34" s="19" t="s">
        <v>128</v>
      </c>
      <c r="C34" s="19" t="s">
        <v>129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131</v>
      </c>
      <c r="B35" s="19" t="s">
        <v>132</v>
      </c>
      <c r="C35" s="19" t="s">
        <v>129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134</v>
      </c>
      <c r="B36" s="19" t="s">
        <v>135</v>
      </c>
      <c r="C36" s="19" t="s">
        <v>129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137</v>
      </c>
      <c r="B37" s="19" t="s">
        <v>138</v>
      </c>
      <c r="C37" s="19" t="s">
        <v>129</v>
      </c>
      <c r="E37" s="19">
        <f>CEILING(BoardQty*4,1)</f>
        <v>4</v>
      </c>
      <c r="G37" s="20">
        <f>IF(AND(ISNUMBER(E37),ISNUMBER(F37)),E37*F37,"")</f>
        <v/>
      </c>
    </row>
    <row r="38" spans="1:7">
      <c r="A38" s="19" t="s">
        <v>141</v>
      </c>
      <c r="B38" s="19" t="s">
        <v>142</v>
      </c>
      <c r="C38" s="19" t="s">
        <v>143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145</v>
      </c>
      <c r="B39" s="19" t="s">
        <v>146</v>
      </c>
      <c r="C39" s="19" t="s">
        <v>129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148</v>
      </c>
      <c r="B40" s="19" t="s">
        <v>149</v>
      </c>
      <c r="C40" s="19" t="s">
        <v>129</v>
      </c>
      <c r="E40" s="19">
        <f>CEILING(BoardQty*7,1)</f>
        <v>7</v>
      </c>
      <c r="G40" s="20">
        <f>IF(AND(ISNUMBER(E40),ISNUMBER(F40)),E40*F40,"")</f>
        <v/>
      </c>
    </row>
    <row r="41" spans="1:7">
      <c r="A41" s="19" t="s">
        <v>151</v>
      </c>
      <c r="B41" s="19" t="s">
        <v>152</v>
      </c>
      <c r="C41" s="19" t="s">
        <v>129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154</v>
      </c>
      <c r="B42" s="19" t="s">
        <v>155</v>
      </c>
      <c r="C42" s="19" t="s">
        <v>129</v>
      </c>
      <c r="E42" s="19">
        <f>CEILING(BoardQty*2,1)</f>
        <v>2</v>
      </c>
      <c r="G42" s="20">
        <f>IF(AND(ISNUMBER(E42),ISNUMBER(F42)),E42*F42,"")</f>
        <v/>
      </c>
    </row>
    <row r="43" spans="1:7">
      <c r="A43" s="19" t="s">
        <v>157</v>
      </c>
      <c r="B43" s="19" t="s">
        <v>158</v>
      </c>
      <c r="C43" s="19" t="s">
        <v>143</v>
      </c>
      <c r="E43" s="19">
        <f>CEILING(BoardQty*2,1)</f>
        <v>2</v>
      </c>
      <c r="G43" s="20">
        <f>IF(AND(ISNUMBER(E43),ISNUMBER(F43)),E43*F43,"")</f>
        <v/>
      </c>
    </row>
    <row r="44" spans="1:7">
      <c r="A44" s="19" t="s">
        <v>160</v>
      </c>
      <c r="B44" s="19" t="s">
        <v>158</v>
      </c>
      <c r="C44" s="19" t="s">
        <v>129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163</v>
      </c>
      <c r="B45" s="19" t="s">
        <v>164</v>
      </c>
      <c r="C45" s="19" t="s">
        <v>165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169</v>
      </c>
      <c r="B46" s="19" t="s">
        <v>170</v>
      </c>
      <c r="C46" s="19" t="s">
        <v>171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175</v>
      </c>
      <c r="B47" s="19" t="s">
        <v>174</v>
      </c>
      <c r="C47" s="19" t="s">
        <v>176</v>
      </c>
      <c r="D47" s="19" t="s">
        <v>177</v>
      </c>
      <c r="E47" s="19">
        <f>BoardQty*1</f>
        <v>1</v>
      </c>
      <c r="G47" s="20">
        <f>IF(AND(ISNUMBER(E47),ISNUMBER(F47)),E47*F47,"")</f>
        <v/>
      </c>
    </row>
    <row r="48" spans="1:7">
      <c r="A48" s="19" t="s">
        <v>179</v>
      </c>
      <c r="B48" s="19" t="s">
        <v>180</v>
      </c>
      <c r="C48" s="19" t="s">
        <v>88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205</v>
      </c>
      <c r="B51" s="22" t="s">
        <v>206</v>
      </c>
    </row>
    <row r="52" spans="1:2">
      <c r="A52" s="23" t="s">
        <v>207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21" r:id="rId1"/>
    <hyperlink ref="D22" r:id="rId2"/>
    <hyperlink ref="D23" r:id="rId3"/>
    <hyperlink ref="D27" r:id="rId4"/>
    <hyperlink ref="D32" r:id="rId5"/>
    <hyperlink ref="D47" r:id="rId6"/>
  </hyperlinks>
  <pageMargins left="0.7" right="0.7" top="0.75" bottom="0.75" header="0.3" footer="0.3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208</v>
      </c>
    </row>
    <row r="2" spans="1:1">
      <c r="A2" s="5" t="s">
        <v>209</v>
      </c>
    </row>
    <row r="3" spans="1:1">
      <c r="A3" s="6" t="s">
        <v>210</v>
      </c>
    </row>
    <row r="4" spans="1:1">
      <c r="A4" s="8" t="s">
        <v>211</v>
      </c>
    </row>
    <row r="6" spans="1:1">
      <c r="A6" t="s">
        <v>212</v>
      </c>
    </row>
    <row r="7" spans="1:1">
      <c r="A7" s="24" t="s">
        <v>213</v>
      </c>
    </row>
    <row r="8" spans="1:1">
      <c r="A8" s="25" t="s">
        <v>214</v>
      </c>
    </row>
    <row r="9" spans="1:1">
      <c r="A9" s="26" t="s">
        <v>215</v>
      </c>
    </row>
    <row r="10" spans="1:1">
      <c r="A10" s="27" t="s">
        <v>216</v>
      </c>
    </row>
    <row r="11" spans="1:1">
      <c r="A11" s="28" t="s">
        <v>217</v>
      </c>
    </row>
    <row r="12" spans="1:1">
      <c r="A12" s="29" t="s">
        <v>218</v>
      </c>
    </row>
    <row r="13" spans="1:1">
      <c r="A13" s="30" t="s">
        <v>219</v>
      </c>
    </row>
    <row r="14" spans="1:1">
      <c r="A14" s="31" t="s">
        <v>220</v>
      </c>
    </row>
    <row r="15" spans="1:1">
      <c r="A15" s="32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2023-08-08T15:30:11Z</dcterms:created>
  <dcterms:modified xsi:type="dcterms:W3CDTF">2023-08-08T15:30:11Z</dcterms:modified>
</cp:coreProperties>
</file>